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kawamoto-l.local\FolderRedirect$\kw249\Desktop\"/>
    </mc:Choice>
  </mc:AlternateContent>
  <workbookProtection workbookAlgorithmName="SHA-512" workbookHashValue="Ey9ZnaN8+XgtkzlEQ+9Pb7wlk0Lq3BajKSBKZwRpK3Adr8M9xJ8Zh/pgPNHfXdQePp8w7XaPBOye8zHxAi+SBQ==" workbookSaltValue="RSTNAVa3soUjrSLP52IZbA==" workbookSpinCount="100000" lockStructure="1"/>
  <bookViews>
    <workbookView xWindow="0" yWindow="0" windowWidth="23040" windowHeight="8628"/>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<sst xmlns="http://schemas.openxmlformats.org/spreadsheetml/2006/main" count="237" uniqueCount="124">
  <si>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</si>
  <si>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</si>
  <si>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</si>
  <si>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</si>
  <si>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</si>
  <si>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</si>
  <si>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</si>
  <si>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</si>
  <si>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</si>
  <si>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</si>
  <si>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</si>
  <si>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</si>
  <si>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</si>
  <si>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</si>
  <si>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</si>
  <si>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</si>
  <si>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</si>
  <si>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</si>
  <si>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</si>
  <si>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</si>
  <si>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</si>
  <si>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</si>
  <si>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</si>
  <si>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</si>
  <si>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</si>
  <si>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</si>
  <si>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</si>
  <si>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</si>
  <si>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</si>
  <si>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</si>
  <si>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</si>
  <si>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</si>
  <si>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</si>
  <si>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</si>
  <si>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</si>
  <si>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</si>
  <si>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</si>
  <si>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</si>
  <si>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</si>
  <si>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</si>
  <si>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</si>
  <si>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</si>
  <si>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</si>
  <si>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</si>
  <si>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</si>
  <si>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</si>
  <si>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</si>
  <si>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</si>
  <si>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</si>
  <si>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</si>
  <si>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</si>
  <si>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</si>
  <si>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</si>
  <si>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</si>
  <si>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</si>
  <si>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</si>
  <si>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</si>
  <si>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</si>
  <si>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</si>
  <si>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</si>
  <si>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</si>
  <si>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</si>
  <si>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</si>
  <si>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</si>
  <si>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</si>
  <si>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</si>
  <si>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</si>
  <si>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</si>
  <si>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</si>
  <si>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</si>
  <si>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</si>
  <si>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</si>
  <si>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</si>
  <si>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</si>
  <si>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</si>
  <si>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</si>
  <si>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</si>
  <si>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</si>
  <si>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</si>
  <si>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</si>
  <si>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</si>
  <si>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</si>
  <si>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</si>
  <si>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</si>
  <si>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</si>
  <si>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</si>
  <si>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</si>
  <si>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</si>
  <si>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</si>
  <si>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</si>
  <si>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</si>
  <si>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</si>
  <si>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</si>
  <si>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</si>
  <si>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</si>
  <si>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</si>
  <si>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</si>
  <si>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</si>
  <si>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</si>
  <si>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</si>
  <si>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</si>
  <si>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</si>
  <si>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</si>
  <si>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</si>
  <si>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</si>
  <si>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</si>
  <si>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</si>
  <si>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</si>
  <si>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川本町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</si>
  <si>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</si>
  <si>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</si>
  <si>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</si>
  <si>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</si>
  <si>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</si>
  <si>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</si>
  <si>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</si>
  <si>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</si>
  <si>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</si>
  <si>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</si>
  <si>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</si>
  <si>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</si>
  <si>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料金回収率は類似団体に比較すると高めではあるが、収益的収支比率は79.16%と昨年を大きく下回っており給水収益以外の収入（基金繰入）に依存していることが見受けられるため、今後、維持管理を含め経常的な経費削減に努めて行く必要がある。
　現在、簡易水道統合整備計画に基づき施設の改良・更新事業を実施しておりH30年度までは企業債残高は増加する傾向であるが、今後、資本的支出においては減少する見込みであり、健全な事業経営に努めていく必要がある。
　給水原価は横ばいではあるが、類似団体に比較して高くなっている。今後は資産管理を適正に行っていくと同時に維持管理費削減に努めていく必要がある。
　施設利用率は類似団体に比較して大きく下回っている。施設新設時に対し現在は給水人口も大きく減少しており、今後の施設更新時においては、ダウンサイジングも視野に入れて検討していく必要が見受けられる。
　ここ数年における管路更新により有収率は上がってきているが、今後も引き続き有収率向上となるよう維持管理も含めてしっかりと対応していきたい。</t>
    <rPh sb="1" eb="3">
      <t>リョウキン</t>
    </rPh>
    <rPh sb="3" eb="6">
      <t>カイシュウリツ</t>
    </rPh>
    <rPh sb="7" eb="9">
      <t>ルイジ</t>
    </rPh>
    <rPh sb="9" eb="11">
      <t>ダンタイ</t>
    </rPh>
    <rPh sb="12" eb="14">
      <t>ヒカク</t>
    </rPh>
    <rPh sb="17" eb="18">
      <t>タカ</t>
    </rPh>
    <rPh sb="25" eb="28">
      <t>シュウエキテキ</t>
    </rPh>
    <rPh sb="28" eb="30">
      <t>シュウシ</t>
    </rPh>
    <rPh sb="30" eb="32">
      <t>ヒリツ</t>
    </rPh>
    <rPh sb="118" eb="120">
      <t>ゲンザイ</t>
    </rPh>
    <rPh sb="121" eb="125">
      <t>カンイスイドウ</t>
    </rPh>
    <rPh sb="125" eb="127">
      <t>トウゴウ</t>
    </rPh>
    <rPh sb="127" eb="129">
      <t>セイビ</t>
    </rPh>
    <rPh sb="129" eb="131">
      <t>ケイカク</t>
    </rPh>
    <rPh sb="132" eb="133">
      <t>モト</t>
    </rPh>
    <rPh sb="135" eb="137">
      <t>シセツ</t>
    </rPh>
    <rPh sb="138" eb="140">
      <t>カイリョウ</t>
    </rPh>
    <rPh sb="141" eb="143">
      <t>コウシン</t>
    </rPh>
    <rPh sb="143" eb="145">
      <t>ジギョウ</t>
    </rPh>
    <rPh sb="146" eb="148">
      <t>ジッシ</t>
    </rPh>
    <rPh sb="155" eb="157">
      <t>ネンド</t>
    </rPh>
    <rPh sb="160" eb="163">
      <t>キギョウサイ</t>
    </rPh>
    <rPh sb="163" eb="165">
      <t>ザンダカ</t>
    </rPh>
    <rPh sb="166" eb="168">
      <t>ゾウカ</t>
    </rPh>
    <rPh sb="170" eb="172">
      <t>ケイコウ</t>
    </rPh>
    <rPh sb="177" eb="179">
      <t>コンゴ</t>
    </rPh>
    <rPh sb="180" eb="183">
      <t>シホンテキ</t>
    </rPh>
    <rPh sb="183" eb="185">
      <t>シシュツ</t>
    </rPh>
    <rPh sb="190" eb="192">
      <t>ゲンショウ</t>
    </rPh>
    <rPh sb="194" eb="196">
      <t>ミコ</t>
    </rPh>
    <rPh sb="201" eb="203">
      <t>ケンゼン</t>
    </rPh>
    <rPh sb="204" eb="206">
      <t>ジギョウ</t>
    </rPh>
    <rPh sb="206" eb="208">
      <t>ケイエイ</t>
    </rPh>
    <rPh sb="209" eb="210">
      <t>ツト</t>
    </rPh>
    <rPh sb="214" eb="216">
      <t>ヒツヨウ</t>
    </rPh>
    <rPh sb="222" eb="226">
      <t>キュウスイゲンカ</t>
    </rPh>
    <rPh sb="227" eb="228">
      <t>ヨコ</t>
    </rPh>
    <rPh sb="236" eb="238">
      <t>ルイジ</t>
    </rPh>
    <rPh sb="238" eb="240">
      <t>ダンタイ</t>
    </rPh>
    <rPh sb="241" eb="243">
      <t>ヒカク</t>
    </rPh>
    <rPh sb="245" eb="246">
      <t>タカ</t>
    </rPh>
    <rPh sb="253" eb="255">
      <t>コンゴ</t>
    </rPh>
    <rPh sb="256" eb="258">
      <t>シサン</t>
    </rPh>
    <rPh sb="258" eb="260">
      <t>カンリ</t>
    </rPh>
    <rPh sb="261" eb="263">
      <t>テキセイ</t>
    </rPh>
    <rPh sb="264" eb="265">
      <t>オコナ</t>
    </rPh>
    <rPh sb="270" eb="272">
      <t>ドウジ</t>
    </rPh>
    <rPh sb="273" eb="275">
      <t>イジ</t>
    </rPh>
    <rPh sb="275" eb="278">
      <t>カンリヒ</t>
    </rPh>
    <rPh sb="278" eb="280">
      <t>サクゲン</t>
    </rPh>
    <rPh sb="281" eb="282">
      <t>ツト</t>
    </rPh>
    <rPh sb="286" eb="288">
      <t>ヒツヨウ</t>
    </rPh>
    <rPh sb="294" eb="296">
      <t>シセツ</t>
    </rPh>
    <rPh sb="296" eb="299">
      <t>リヨウリツ</t>
    </rPh>
    <rPh sb="300" eb="304">
      <t>ルイジダンタイ</t>
    </rPh>
    <rPh sb="305" eb="307">
      <t>ヒカク</t>
    </rPh>
    <rPh sb="309" eb="310">
      <t>オオ</t>
    </rPh>
    <rPh sb="312" eb="314">
      <t>シタマワ</t>
    </rPh>
    <rPh sb="319" eb="321">
      <t>シセツ</t>
    </rPh>
    <rPh sb="321" eb="323">
      <t>シンセツ</t>
    </rPh>
    <rPh sb="323" eb="324">
      <t>ジ</t>
    </rPh>
    <rPh sb="325" eb="326">
      <t>タイ</t>
    </rPh>
    <rPh sb="327" eb="329">
      <t>ゲンザイ</t>
    </rPh>
    <rPh sb="330" eb="332">
      <t>キュウスイ</t>
    </rPh>
    <rPh sb="332" eb="334">
      <t>ジンコウ</t>
    </rPh>
    <rPh sb="335" eb="336">
      <t>オオ</t>
    </rPh>
    <rPh sb="338" eb="340">
      <t>ゲンショウ</t>
    </rPh>
    <rPh sb="345" eb="347">
      <t>コンゴ</t>
    </rPh>
    <rPh sb="348" eb="350">
      <t>シセツ</t>
    </rPh>
    <rPh sb="350" eb="353">
      <t>コウシンジ</t>
    </rPh>
    <rPh sb="368" eb="370">
      <t>シヤ</t>
    </rPh>
    <rPh sb="371" eb="372">
      <t>イ</t>
    </rPh>
    <rPh sb="374" eb="376">
      <t>ケントウ</t>
    </rPh>
    <rPh sb="380" eb="382">
      <t>ヒツヨウ</t>
    </rPh>
    <rPh sb="383" eb="385">
      <t>ミウ</t>
    </rPh>
    <rPh sb="394" eb="396">
      <t>スウネン</t>
    </rPh>
    <rPh sb="400" eb="402">
      <t>カンロ</t>
    </rPh>
    <rPh sb="402" eb="404">
      <t>コウシン</t>
    </rPh>
    <rPh sb="407" eb="409">
      <t>ユウシュウ</t>
    </rPh>
    <rPh sb="409" eb="410">
      <t>リツ</t>
    </rPh>
    <rPh sb="411" eb="412">
      <t>ア</t>
    </rPh>
    <rPh sb="421" eb="423">
      <t>コンゴ</t>
    </rPh>
    <rPh sb="424" eb="425">
      <t>ヒ</t>
    </rPh>
    <rPh sb="426" eb="427">
      <t>ツヅ</t>
    </rPh>
    <rPh sb="428" eb="430">
      <t>ユウシュウ</t>
    </rPh>
    <rPh sb="430" eb="431">
      <t>リツ</t>
    </rPh>
    <rPh sb="431" eb="433">
      <t>コウジョウ</t>
    </rPh>
    <rPh sb="438" eb="440">
      <t>イジ</t>
    </rPh>
    <rPh sb="440" eb="442">
      <t>カンリ</t>
    </rPh>
    <rPh sb="443" eb="444">
      <t>フク</t>
    </rPh>
    <rPh sb="451" eb="453">
      <t>タイオウ</t>
    </rPh>
    <phoneticPr fontId="4"/>
  </si>
  <si>
    <t>　平成２３年度から老朽化した管路については随時更新を行った。今後は、施設構造物（浄水池等）の更新時期が迫ってきており、台帳整備を始め資産管理を適正に行っていき無駄のない投資で老朽化施設の更新対応を行って行く必要がある。</t>
    <rPh sb="1" eb="3">
      <t>ヘイセイ</t>
    </rPh>
    <rPh sb="5" eb="7">
      <t>ネンド</t>
    </rPh>
    <rPh sb="9" eb="12">
      <t>ロウキュウカ</t>
    </rPh>
    <rPh sb="14" eb="16">
      <t>カンロ</t>
    </rPh>
    <rPh sb="21" eb="23">
      <t>ズイジ</t>
    </rPh>
    <rPh sb="23" eb="25">
      <t>コウシン</t>
    </rPh>
    <rPh sb="26" eb="27">
      <t>オコナ</t>
    </rPh>
    <rPh sb="30" eb="32">
      <t>コンゴ</t>
    </rPh>
    <rPh sb="34" eb="36">
      <t>シセツ</t>
    </rPh>
    <rPh sb="36" eb="39">
      <t>コウゾウブツ</t>
    </rPh>
    <rPh sb="40" eb="43">
      <t>ジョウスイチ</t>
    </rPh>
    <rPh sb="43" eb="44">
      <t>トウ</t>
    </rPh>
    <rPh sb="46" eb="48">
      <t>コウシン</t>
    </rPh>
    <rPh sb="48" eb="50">
      <t>ジキ</t>
    </rPh>
    <rPh sb="51" eb="52">
      <t>セマ</t>
    </rPh>
    <rPh sb="59" eb="61">
      <t>ダイチョウ</t>
    </rPh>
    <rPh sb="61" eb="63">
      <t>セイビ</t>
    </rPh>
    <rPh sb="64" eb="65">
      <t>ハジ</t>
    </rPh>
    <rPh sb="66" eb="68">
      <t>シサン</t>
    </rPh>
    <rPh sb="68" eb="70">
      <t>カンリ</t>
    </rPh>
    <rPh sb="71" eb="73">
      <t>テキセイ</t>
    </rPh>
    <rPh sb="74" eb="75">
      <t>オコナ</t>
    </rPh>
    <rPh sb="79" eb="81">
      <t>ムダ</t>
    </rPh>
    <rPh sb="84" eb="86">
      <t>トウシ</t>
    </rPh>
    <rPh sb="87" eb="90">
      <t>ロウキュウカ</t>
    </rPh>
    <rPh sb="90" eb="92">
      <t>シセツ</t>
    </rPh>
    <rPh sb="93" eb="95">
      <t>コウシン</t>
    </rPh>
    <rPh sb="95" eb="97">
      <t>タイオウ</t>
    </rPh>
    <rPh sb="98" eb="99">
      <t>オコナ</t>
    </rPh>
    <rPh sb="101" eb="102">
      <t>イ</t>
    </rPh>
    <rPh sb="103" eb="105">
      <t>ヒツヨウ</t>
    </rPh>
    <phoneticPr fontId="4"/>
  </si>
  <si>
    <t>　平成30年度で建設改良に対する大きな投資は一応完了し、今後は維持管理が主体となるが、今後、老朽化が進む配水池や浄水池の更新時については、それぞれの給水区域の状況をしっかりと把握し、無駄のない更新計画を立てていく必要がある。
　また、収益的収支比率が今後も低下していくことが予想されるため、料金の見直しも含め健全な事業経営に努めて行く必要がある。</t>
    <rPh sb="1" eb="3">
      <t>ヘイセイ</t>
    </rPh>
    <rPh sb="5" eb="7">
      <t>ネンド</t>
    </rPh>
    <rPh sb="8" eb="10">
      <t>ケンセツ</t>
    </rPh>
    <rPh sb="10" eb="12">
      <t>カイリョウ</t>
    </rPh>
    <rPh sb="13" eb="14">
      <t>タイ</t>
    </rPh>
    <rPh sb="16" eb="17">
      <t>オオ</t>
    </rPh>
    <rPh sb="19" eb="21">
      <t>トウシ</t>
    </rPh>
    <rPh sb="22" eb="24">
      <t>イチオウ</t>
    </rPh>
    <rPh sb="24" eb="26">
      <t>カンリョウ</t>
    </rPh>
    <rPh sb="28" eb="30">
      <t>コンゴ</t>
    </rPh>
    <rPh sb="31" eb="33">
      <t>イジ</t>
    </rPh>
    <rPh sb="33" eb="35">
      <t>カンリ</t>
    </rPh>
    <rPh sb="36" eb="38">
      <t>シュタイ</t>
    </rPh>
    <rPh sb="43" eb="45">
      <t>コンゴ</t>
    </rPh>
    <rPh sb="46" eb="49">
      <t>ロウキュウカ</t>
    </rPh>
    <rPh sb="50" eb="51">
      <t>スス</t>
    </rPh>
    <rPh sb="52" eb="55">
      <t>ハイスイチ</t>
    </rPh>
    <rPh sb="56" eb="59">
      <t>ジョウスイチ</t>
    </rPh>
    <rPh sb="60" eb="62">
      <t>コウシン</t>
    </rPh>
    <rPh sb="62" eb="63">
      <t>ジ</t>
    </rPh>
    <rPh sb="74" eb="76">
      <t>キュウスイ</t>
    </rPh>
    <rPh sb="76" eb="78">
      <t>クイキ</t>
    </rPh>
    <rPh sb="79" eb="81">
      <t>ジョウキョウ</t>
    </rPh>
    <rPh sb="87" eb="89">
      <t>ハアク</t>
    </rPh>
    <rPh sb="91" eb="93">
      <t>ムダ</t>
    </rPh>
    <rPh sb="96" eb="98">
      <t>コウシン</t>
    </rPh>
    <rPh sb="98" eb="100">
      <t>ケイカク</t>
    </rPh>
    <rPh sb="101" eb="102">
      <t>タ</t>
    </rPh>
    <rPh sb="106" eb="108">
      <t>ヒツヨウ</t>
    </rPh>
    <rPh sb="117" eb="120">
      <t>シュウエキテキ</t>
    </rPh>
    <rPh sb="120" eb="122">
      <t>シュウシ</t>
    </rPh>
    <rPh sb="122" eb="124">
      <t>ヒリツ</t>
    </rPh>
    <rPh sb="125" eb="127">
      <t>コンゴ</t>
    </rPh>
    <rPh sb="128" eb="130">
      <t>テイカ</t>
    </rPh>
    <rPh sb="137" eb="139">
      <t>ヨソウ</t>
    </rPh>
    <rPh sb="145" eb="147">
      <t>リョウキン</t>
    </rPh>
    <rPh sb="148" eb="150">
      <t>ミナオ</t>
    </rPh>
    <rPh sb="152" eb="153">
      <t>フク</t>
    </rPh>
    <rPh sb="154" eb="156">
      <t>ケンゼン</t>
    </rPh>
    <rPh sb="157" eb="159">
      <t>ジギョウ</t>
    </rPh>
    <rPh sb="159" eb="161">
      <t>ケイエイ</t>
    </rPh>
    <rPh sb="162" eb="163">
      <t>ツト</t>
    </rPh>
    <rPh sb="165" eb="166">
      <t>イ</t>
    </rPh>
    <rPh sb="167" eb="16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</si>
</sst>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formatCode="#,##0.00;&quot;△&quot;#,##0.00;&quot;-&quot;">
                  <c:v>2.84</c:v>
                </c:pt>
                <c:pt idx="3">
                  <c:v>0</c:v>
                </c:pt>
                <c:pt idx="4">
                  <c:v>0</c:v>
                </c:pt>
              </c:numCache>
            </c:numRef>
          </c:val>
          <c:extLst>
            <c:ext xmlns:c16="http://schemas.microsoft.com/office/drawing/2014/chart" uri="{C3380CC4-5D6E-409C-BE32-E72D297353CC}">
              <c16:uniqueId val="{00000000-7E11-429B-8313-CC10D250329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c:ext xmlns:c16="http://schemas.microsoft.com/office/drawing/2014/chart" uri="{C3380CC4-5D6E-409C-BE32-E72D297353CC}">
              <c16:uniqueId val="{00000001-7E11-429B-8313-CC10D250329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31.42</c:v>
                </c:pt>
                <c:pt idx="1">
                  <c:v>28.67</c:v>
                </c:pt>
                <c:pt idx="2">
                  <c:v>24.74</c:v>
                </c:pt>
                <c:pt idx="3">
                  <c:v>23.98</c:v>
                </c:pt>
                <c:pt idx="4">
                  <c:v>25.73</c:v>
                </c:pt>
              </c:numCache>
            </c:numRef>
          </c:val>
          <c:extLst>
            <c:ext xmlns:c16="http://schemas.microsoft.com/office/drawing/2014/chart" uri="{C3380CC4-5D6E-409C-BE32-E72D297353CC}">
              <c16:uniqueId val="{00000000-9DAF-40D7-8B36-DE55457FBDA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c:ext xmlns:c16="http://schemas.microsoft.com/office/drawing/2014/chart" uri="{C3380CC4-5D6E-409C-BE32-E72D297353CC}">
              <c16:uniqueId val="{00000001-9DAF-40D7-8B36-DE55457FBDA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61.09</c:v>
                </c:pt>
                <c:pt idx="1">
                  <c:v>65.75</c:v>
                </c:pt>
                <c:pt idx="2">
                  <c:v>78.819999999999993</c:v>
                </c:pt>
                <c:pt idx="3">
                  <c:v>80.13</c:v>
                </c:pt>
                <c:pt idx="4">
                  <c:v>75.569999999999993</c:v>
                </c:pt>
              </c:numCache>
            </c:numRef>
          </c:val>
          <c:extLst>
            <c:ext xmlns:c16="http://schemas.microsoft.com/office/drawing/2014/chart" uri="{C3380CC4-5D6E-409C-BE32-E72D297353CC}">
              <c16:uniqueId val="{00000000-93DC-4B91-ACD0-9384AE8F6172}"/>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c:ext xmlns:c16="http://schemas.microsoft.com/office/drawing/2014/chart" uri="{C3380CC4-5D6E-409C-BE32-E72D297353CC}">
              <c16:uniqueId val="{00000001-93DC-4B91-ACD0-9384AE8F6172}"/>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85.26</c:v>
                </c:pt>
                <c:pt idx="1">
                  <c:v>85.65</c:v>
                </c:pt>
                <c:pt idx="2">
                  <c:v>91</c:v>
                </c:pt>
                <c:pt idx="3">
                  <c:v>91.25</c:v>
                </c:pt>
                <c:pt idx="4">
                  <c:v>79.16</c:v>
                </c:pt>
              </c:numCache>
            </c:numRef>
          </c:val>
          <c:extLst>
            <c:ext xmlns:c16="http://schemas.microsoft.com/office/drawing/2014/chart" uri="{C3380CC4-5D6E-409C-BE32-E72D297353CC}">
              <c16:uniqueId val="{00000000-5955-458A-A965-3C0F7CFD539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c:ext xmlns:c16="http://schemas.microsoft.com/office/drawing/2014/chart" uri="{C3380CC4-5D6E-409C-BE32-E72D297353CC}">
              <c16:uniqueId val="{00000001-5955-458A-A965-3C0F7CFD539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86-4F00-9190-8AA2CAB515B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86-4F00-9190-8AA2CAB515B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36-4BB9-B578-7B77DEA44A5F}"/>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36-4BB9-B578-7B77DEA44A5F}"/>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3D-43F4-9291-F993A3EC525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3D-43F4-9291-F993A3EC525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92-41A1-ACA6-533D585FB41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92-41A1-ACA6-533D585FB41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726.62</c:v>
                </c:pt>
                <c:pt idx="1">
                  <c:v>767.97</c:v>
                </c:pt>
                <c:pt idx="2">
                  <c:v>830.57</c:v>
                </c:pt>
                <c:pt idx="3">
                  <c:v>862.68</c:v>
                </c:pt>
                <c:pt idx="4">
                  <c:v>1193.7</c:v>
                </c:pt>
              </c:numCache>
            </c:numRef>
          </c:val>
          <c:extLst>
            <c:ext xmlns:c16="http://schemas.microsoft.com/office/drawing/2014/chart" uri="{C3380CC4-5D6E-409C-BE32-E72D297353CC}">
              <c16:uniqueId val="{00000000-4232-4F78-A34B-2EB10DEF411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c:ext xmlns:c16="http://schemas.microsoft.com/office/drawing/2014/chart" uri="{C3380CC4-5D6E-409C-BE32-E72D297353CC}">
              <c16:uniqueId val="{00000001-4232-4F78-A34B-2EB10DEF411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77.73</c:v>
                </c:pt>
                <c:pt idx="1">
                  <c:v>78.02</c:v>
                </c:pt>
                <c:pt idx="2">
                  <c:v>79.27</c:v>
                </c:pt>
                <c:pt idx="3">
                  <c:v>80.790000000000006</c:v>
                </c:pt>
                <c:pt idx="4">
                  <c:v>73.099999999999994</c:v>
                </c:pt>
              </c:numCache>
            </c:numRef>
          </c:val>
          <c:extLst>
            <c:ext xmlns:c16="http://schemas.microsoft.com/office/drawing/2014/chart" uri="{C3380CC4-5D6E-409C-BE32-E72D297353CC}">
              <c16:uniqueId val="{00000000-3BC9-4BF4-8C17-5FA8570CE31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c:ext xmlns:c16="http://schemas.microsoft.com/office/drawing/2014/chart" uri="{C3380CC4-5D6E-409C-BE32-E72D297353CC}">
              <c16:uniqueId val="{00000001-3BC9-4BF4-8C17-5FA8570CE31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303.32</c:v>
                </c:pt>
                <c:pt idx="1">
                  <c:v>316.13</c:v>
                </c:pt>
                <c:pt idx="2">
                  <c:v>301.22000000000003</c:v>
                </c:pt>
                <c:pt idx="3">
                  <c:v>305.51</c:v>
                </c:pt>
                <c:pt idx="4">
                  <c:v>331.73</c:v>
                </c:pt>
              </c:numCache>
            </c:numRef>
          </c:val>
          <c:extLst>
            <c:ext xmlns:c16="http://schemas.microsoft.com/office/drawing/2014/chart" uri="{C3380CC4-5D6E-409C-BE32-E72D297353CC}">
              <c16:uniqueId val="{00000000-0E2A-448C-BE6F-C7C9CA36249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c:ext xmlns:c16="http://schemas.microsoft.com/office/drawing/2014/chart" uri="{C3380CC4-5D6E-409C-BE32-E72D297353CC}">
              <c16:uniqueId val="{00000001-0E2A-448C-BE6F-C7C9CA36249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U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島根県　川本町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3378</v>
      </c>
      <c r="AM8" s="49"/>
      <c r="AN8" s="49"/>
      <c r="AO8" s="49"/>
      <c r="AP8" s="49"/>
      <c r="AQ8" s="49"/>
      <c r="AR8" s="49"/>
      <c r="AS8" s="49"/>
      <c r="AT8" s="45">
        <f>データ!$S$6</f>
        <v>106.43</v>
      </c>
      <c r="AU8" s="45"/>
      <c r="AV8" s="45"/>
      <c r="AW8" s="45"/>
      <c r="AX8" s="45"/>
      <c r="AY8" s="45"/>
      <c r="AZ8" s="45"/>
      <c r="BA8" s="45"/>
      <c r="BB8" s="45">
        <f>データ!$T$6</f>
        <v>31.74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88.03</v>
      </c>
      <c r="Q10" s="45"/>
      <c r="R10" s="45"/>
      <c r="S10" s="45"/>
      <c r="T10" s="45"/>
      <c r="U10" s="45"/>
      <c r="V10" s="45"/>
      <c r="W10" s="49">
        <f>データ!$Q$6</f>
        <v>4104</v>
      </c>
      <c r="X10" s="49"/>
      <c r="Y10" s="49"/>
      <c r="Z10" s="49"/>
      <c r="AA10" s="49"/>
      <c r="AB10" s="49"/>
      <c r="AC10" s="49"/>
      <c r="AD10" s="2"/>
      <c r="AE10" s="2"/>
      <c r="AF10" s="2"/>
      <c r="AG10" s="2"/>
      <c r="AH10" s="2"/>
      <c r="AI10" s="2"/>
      <c r="AJ10" s="2"/>
      <c r="AK10" s="2"/>
      <c r="AL10" s="49">
        <f>データ!$U$6</f>
        <v>2934</v>
      </c>
      <c r="AM10" s="49"/>
      <c r="AN10" s="49"/>
      <c r="AO10" s="49"/>
      <c r="AP10" s="49"/>
      <c r="AQ10" s="49"/>
      <c r="AR10" s="49"/>
      <c r="AS10" s="49"/>
      <c r="AT10" s="45">
        <f>データ!$V$6</f>
        <v>14.85</v>
      </c>
      <c r="AU10" s="45"/>
      <c r="AV10" s="45"/>
      <c r="AW10" s="45"/>
      <c r="AX10" s="45"/>
      <c r="AY10" s="45"/>
      <c r="AZ10" s="45"/>
      <c r="BA10" s="45"/>
      <c r="BB10" s="45">
        <f>データ!$W$6</f>
        <v>197.58</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121</v>
      </c>
      <c r="BM16" s="69"/>
      <c r="BN16" s="69"/>
      <c r="BO16" s="69"/>
      <c r="BP16" s="69"/>
      <c r="BQ16" s="69"/>
      <c r="BR16" s="69"/>
      <c r="BS16" s="69"/>
      <c r="BT16" s="69"/>
      <c r="BU16" s="69"/>
      <c r="BV16" s="69"/>
      <c r="BW16" s="69"/>
      <c r="BX16" s="69"/>
      <c r="BY16" s="69"/>
      <c r="BZ16" s="7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2">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2">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2">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2">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2">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2">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2">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TlEihiuJME8c4SU3PBT/oT2XCipkXkKCv9JLbEIHXLOlTu82OCHHTdFvoFglJUSA8LOKEWWvqVYc3IabMSGYpg==" saltValue="OgtPu3fKsgZYqRZXf5spE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2">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2">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2">
      <c r="A6" s="28" t="s">
        <v>107</v>
      </c>
      <c r="B6" s="33">
        <f>B7</f>
        <v>2017</v>
      </c>
      <c r="C6" s="33">
        <f t="shared" ref="C6:W6" si="3">C7</f>
        <v>324418</v>
      </c>
      <c r="D6" s="33">
        <f t="shared" si="3"/>
        <v>47</v>
      </c>
      <c r="E6" s="33">
        <f t="shared" si="3"/>
        <v>1</v>
      </c>
      <c r="F6" s="33">
        <f t="shared" si="3"/>
        <v>0</v>
      </c>
      <c r="G6" s="33">
        <f t="shared" si="3"/>
        <v>0</v>
      </c>
      <c r="H6" s="33" t="str">
        <f t="shared" si="3"/>
        <v>島根県　川本町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88.03</v>
      </c>
      <c r="Q6" s="34">
        <f t="shared" si="3"/>
        <v>4104</v>
      </c>
      <c r="R6" s="34">
        <f t="shared" si="3"/>
        <v>3378</v>
      </c>
      <c r="S6" s="34">
        <f t="shared" si="3"/>
        <v>106.43</v>
      </c>
      <c r="T6" s="34">
        <f t="shared" si="3"/>
        <v>31.74</v>
      </c>
      <c r="U6" s="34">
        <f t="shared" si="3"/>
        <v>2934</v>
      </c>
      <c r="V6" s="34">
        <f t="shared" si="3"/>
        <v>14.85</v>
      </c>
      <c r="W6" s="34">
        <f t="shared" si="3"/>
        <v>197.58</v>
      </c>
      <c r="X6" s="35">
        <f>IF(X7="",NA(),X7)</f>
        <v>85.26</v>
      </c>
      <c r="Y6" s="35">
        <f t="shared" ref="Y6:AG6" si="4">IF(Y7="",NA(),Y7)</f>
        <v>85.65</v>
      </c>
      <c r="Z6" s="35">
        <f t="shared" si="4"/>
        <v>91</v>
      </c>
      <c r="AA6" s="35">
        <f t="shared" si="4"/>
        <v>91.25</v>
      </c>
      <c r="AB6" s="35">
        <f t="shared" si="4"/>
        <v>79.16</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726.62</v>
      </c>
      <c r="BF6" s="35">
        <f t="shared" ref="BF6:BN6" si="7">IF(BF7="",NA(),BF7)</f>
        <v>767.97</v>
      </c>
      <c r="BG6" s="35">
        <f t="shared" si="7"/>
        <v>830.57</v>
      </c>
      <c r="BH6" s="35">
        <f t="shared" si="7"/>
        <v>862.68</v>
      </c>
      <c r="BI6" s="35">
        <f t="shared" si="7"/>
        <v>1193.7</v>
      </c>
      <c r="BJ6" s="35">
        <f t="shared" si="7"/>
        <v>1113.76</v>
      </c>
      <c r="BK6" s="35">
        <f t="shared" si="7"/>
        <v>1125.69</v>
      </c>
      <c r="BL6" s="35">
        <f t="shared" si="7"/>
        <v>1134.67</v>
      </c>
      <c r="BM6" s="35">
        <f t="shared" si="7"/>
        <v>1144.79</v>
      </c>
      <c r="BN6" s="35">
        <f t="shared" si="7"/>
        <v>1061.58</v>
      </c>
      <c r="BO6" s="34" t="str">
        <f>IF(BO7="","",IF(BO7="-","【-】","【"&amp;SUBSTITUTE(TEXT(BO7,"#,##0.00"),"-","△")&amp;"】"))</f>
        <v>【1,141.75】</v>
      </c>
      <c r="BP6" s="35">
        <f>IF(BP7="",NA(),BP7)</f>
        <v>77.73</v>
      </c>
      <c r="BQ6" s="35">
        <f t="shared" ref="BQ6:BY6" si="8">IF(BQ7="",NA(),BQ7)</f>
        <v>78.02</v>
      </c>
      <c r="BR6" s="35">
        <f t="shared" si="8"/>
        <v>79.27</v>
      </c>
      <c r="BS6" s="35">
        <f t="shared" si="8"/>
        <v>80.790000000000006</v>
      </c>
      <c r="BT6" s="35">
        <f t="shared" si="8"/>
        <v>73.099999999999994</v>
      </c>
      <c r="BU6" s="35">
        <f t="shared" si="8"/>
        <v>34.25</v>
      </c>
      <c r="BV6" s="35">
        <f t="shared" si="8"/>
        <v>46.48</v>
      </c>
      <c r="BW6" s="35">
        <f t="shared" si="8"/>
        <v>40.6</v>
      </c>
      <c r="BX6" s="35">
        <f t="shared" si="8"/>
        <v>56.04</v>
      </c>
      <c r="BY6" s="35">
        <f t="shared" si="8"/>
        <v>58.52</v>
      </c>
      <c r="BZ6" s="34" t="str">
        <f>IF(BZ7="","",IF(BZ7="-","【-】","【"&amp;SUBSTITUTE(TEXT(BZ7,"#,##0.00"),"-","△")&amp;"】"))</f>
        <v>【54.93】</v>
      </c>
      <c r="CA6" s="35">
        <f>IF(CA7="",NA(),CA7)</f>
        <v>303.32</v>
      </c>
      <c r="CB6" s="35">
        <f t="shared" ref="CB6:CJ6" si="9">IF(CB7="",NA(),CB7)</f>
        <v>316.13</v>
      </c>
      <c r="CC6" s="35">
        <f t="shared" si="9"/>
        <v>301.22000000000003</v>
      </c>
      <c r="CD6" s="35">
        <f t="shared" si="9"/>
        <v>305.51</v>
      </c>
      <c r="CE6" s="35">
        <f t="shared" si="9"/>
        <v>331.73</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31.42</v>
      </c>
      <c r="CM6" s="35">
        <f t="shared" ref="CM6:CU6" si="10">IF(CM7="",NA(),CM7)</f>
        <v>28.67</v>
      </c>
      <c r="CN6" s="35">
        <f t="shared" si="10"/>
        <v>24.74</v>
      </c>
      <c r="CO6" s="35">
        <f t="shared" si="10"/>
        <v>23.98</v>
      </c>
      <c r="CP6" s="35">
        <f t="shared" si="10"/>
        <v>25.73</v>
      </c>
      <c r="CQ6" s="35">
        <f t="shared" si="10"/>
        <v>57.55</v>
      </c>
      <c r="CR6" s="35">
        <f t="shared" si="10"/>
        <v>57.43</v>
      </c>
      <c r="CS6" s="35">
        <f t="shared" si="10"/>
        <v>57.29</v>
      </c>
      <c r="CT6" s="35">
        <f t="shared" si="10"/>
        <v>55.9</v>
      </c>
      <c r="CU6" s="35">
        <f t="shared" si="10"/>
        <v>57.3</v>
      </c>
      <c r="CV6" s="34" t="str">
        <f>IF(CV7="","",IF(CV7="-","【-】","【"&amp;SUBSTITUTE(TEXT(CV7,"#,##0.00"),"-","△")&amp;"】"))</f>
        <v>【56.91】</v>
      </c>
      <c r="CW6" s="35">
        <f>IF(CW7="",NA(),CW7)</f>
        <v>61.09</v>
      </c>
      <c r="CX6" s="35">
        <f t="shared" ref="CX6:DF6" si="11">IF(CX7="",NA(),CX7)</f>
        <v>65.75</v>
      </c>
      <c r="CY6" s="35">
        <f t="shared" si="11"/>
        <v>78.819999999999993</v>
      </c>
      <c r="CZ6" s="35">
        <f t="shared" si="11"/>
        <v>80.13</v>
      </c>
      <c r="DA6" s="35">
        <f t="shared" si="11"/>
        <v>75.569999999999993</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5">
        <f t="shared" si="14"/>
        <v>2.84</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2">
      <c r="A7" s="28"/>
      <c r="B7" s="37">
        <v>2017</v>
      </c>
      <c r="C7" s="37">
        <v>324418</v>
      </c>
      <c r="D7" s="37">
        <v>47</v>
      </c>
      <c r="E7" s="37">
        <v>1</v>
      </c>
      <c r="F7" s="37">
        <v>0</v>
      </c>
      <c r="G7" s="37">
        <v>0</v>
      </c>
      <c r="H7" s="37" t="s">
        <v>108</v>
      </c>
      <c r="I7" s="37" t="s">
        <v>109</v>
      </c>
      <c r="J7" s="37" t="s">
        <v>110</v>
      </c>
      <c r="K7" s="37" t="s">
        <v>111</v>
      </c>
      <c r="L7" s="37" t="s">
        <v>112</v>
      </c>
      <c r="M7" s="37" t="s">
        <v>113</v>
      </c>
      <c r="N7" s="38" t="s">
        <v>114</v>
      </c>
      <c r="O7" s="38" t="s">
        <v>115</v>
      </c>
      <c r="P7" s="38">
        <v>88.03</v>
      </c>
      <c r="Q7" s="38">
        <v>4104</v>
      </c>
      <c r="R7" s="38">
        <v>3378</v>
      </c>
      <c r="S7" s="38">
        <v>106.43</v>
      </c>
      <c r="T7" s="38">
        <v>31.74</v>
      </c>
      <c r="U7" s="38">
        <v>2934</v>
      </c>
      <c r="V7" s="38">
        <v>14.85</v>
      </c>
      <c r="W7" s="38">
        <v>197.58</v>
      </c>
      <c r="X7" s="38">
        <v>85.26</v>
      </c>
      <c r="Y7" s="38">
        <v>85.65</v>
      </c>
      <c r="Z7" s="38">
        <v>91</v>
      </c>
      <c r="AA7" s="38">
        <v>91.25</v>
      </c>
      <c r="AB7" s="38">
        <v>79.16</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726.62</v>
      </c>
      <c r="BF7" s="38">
        <v>767.97</v>
      </c>
      <c r="BG7" s="38">
        <v>830.57</v>
      </c>
      <c r="BH7" s="38">
        <v>862.68</v>
      </c>
      <c r="BI7" s="38">
        <v>1193.7</v>
      </c>
      <c r="BJ7" s="38">
        <v>1113.76</v>
      </c>
      <c r="BK7" s="38">
        <v>1125.69</v>
      </c>
      <c r="BL7" s="38">
        <v>1134.67</v>
      </c>
      <c r="BM7" s="38">
        <v>1144.79</v>
      </c>
      <c r="BN7" s="38">
        <v>1061.58</v>
      </c>
      <c r="BO7" s="38">
        <v>1141.75</v>
      </c>
      <c r="BP7" s="38">
        <v>77.73</v>
      </c>
      <c r="BQ7" s="38">
        <v>78.02</v>
      </c>
      <c r="BR7" s="38">
        <v>79.27</v>
      </c>
      <c r="BS7" s="38">
        <v>80.790000000000006</v>
      </c>
      <c r="BT7" s="38">
        <v>73.099999999999994</v>
      </c>
      <c r="BU7" s="38">
        <v>34.25</v>
      </c>
      <c r="BV7" s="38">
        <v>46.48</v>
      </c>
      <c r="BW7" s="38">
        <v>40.6</v>
      </c>
      <c r="BX7" s="38">
        <v>56.04</v>
      </c>
      <c r="BY7" s="38">
        <v>58.52</v>
      </c>
      <c r="BZ7" s="38">
        <v>54.93</v>
      </c>
      <c r="CA7" s="38">
        <v>303.32</v>
      </c>
      <c r="CB7" s="38">
        <v>316.13</v>
      </c>
      <c r="CC7" s="38">
        <v>301.22000000000003</v>
      </c>
      <c r="CD7" s="38">
        <v>305.51</v>
      </c>
      <c r="CE7" s="38">
        <v>331.73</v>
      </c>
      <c r="CF7" s="38">
        <v>501.18</v>
      </c>
      <c r="CG7" s="38">
        <v>376.61</v>
      </c>
      <c r="CH7" s="38">
        <v>440.03</v>
      </c>
      <c r="CI7" s="38">
        <v>304.35000000000002</v>
      </c>
      <c r="CJ7" s="38">
        <v>296.3</v>
      </c>
      <c r="CK7" s="38">
        <v>292.18</v>
      </c>
      <c r="CL7" s="38">
        <v>31.42</v>
      </c>
      <c r="CM7" s="38">
        <v>28.67</v>
      </c>
      <c r="CN7" s="38">
        <v>24.74</v>
      </c>
      <c r="CO7" s="38">
        <v>23.98</v>
      </c>
      <c r="CP7" s="38">
        <v>25.73</v>
      </c>
      <c r="CQ7" s="38">
        <v>57.55</v>
      </c>
      <c r="CR7" s="38">
        <v>57.43</v>
      </c>
      <c r="CS7" s="38">
        <v>57.29</v>
      </c>
      <c r="CT7" s="38">
        <v>55.9</v>
      </c>
      <c r="CU7" s="38">
        <v>57.3</v>
      </c>
      <c r="CV7" s="38">
        <v>56.91</v>
      </c>
      <c r="CW7" s="38">
        <v>61.09</v>
      </c>
      <c r="CX7" s="38">
        <v>65.75</v>
      </c>
      <c r="CY7" s="38">
        <v>78.819999999999993</v>
      </c>
      <c r="CZ7" s="38">
        <v>80.13</v>
      </c>
      <c r="DA7" s="38">
        <v>75.569999999999993</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2.84</v>
      </c>
      <c r="EG7" s="38">
        <v>0</v>
      </c>
      <c r="EH7" s="38">
        <v>0</v>
      </c>
      <c r="EI7" s="38">
        <v>0.8</v>
      </c>
      <c r="EJ7" s="38">
        <v>0.69</v>
      </c>
      <c r="EK7" s="38">
        <v>0.65</v>
      </c>
      <c r="EL7" s="38">
        <v>0.53</v>
      </c>
      <c r="EM7" s="38">
        <v>0.72</v>
      </c>
      <c r="EN7" s="38">
        <v>0.72</v>
      </c>
    </row>
    <row r="8" spans="1:144" x14ac:dyDescent="0.2">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2">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宮田 圭三</cp:lastModifiedBy>
  <cp:lastPrinted>2019-01-24T00:38:35Z</cp:lastPrinted>
  <dcterms:created xsi:type="dcterms:W3CDTF">2018-12-03T08:44:47Z</dcterms:created>
  <dcterms:modified xsi:type="dcterms:W3CDTF">2019-01-24T01:30:56Z</dcterms:modified>
  <cp:category/>
</cp:coreProperties>
</file>