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平成26年度\02600公営企業\0200調査\平成30年度\20190207 経営分析比較表の分析等\02 担当課回答\"/>
    </mc:Choice>
  </mc:AlternateContent>
  <workbookProtection workbookAlgorithmName="SHA-512" workbookHashValue="T3KZFr755nFw37pqqsEJQ9pyPb2ccosPG9CqUDhO6MsmRapjYxWgFWrm7wY4PgS+i9lButiqWB01BnTZYOMByA==" workbookSaltValue="0z054dn1qo4k/3TdpzzXH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LP8" i="4" s="1"/>
  <c r="Z6" i="5"/>
  <c r="Y6" i="5"/>
  <c r="X6" i="5"/>
  <c r="EG12" i="4" s="1"/>
  <c r="W6" i="5"/>
  <c r="V6" i="5"/>
  <c r="U6" i="5"/>
  <c r="T6" i="5"/>
  <c r="FZ10" i="4" s="1"/>
  <c r="S6" i="5"/>
  <c r="EG10" i="4" s="1"/>
  <c r="R6" i="5"/>
  <c r="Q6" i="5"/>
  <c r="P6" i="5"/>
  <c r="B10" i="4" s="1"/>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CN10" i="4"/>
  <c r="AU10" i="4"/>
  <c r="JW8" i="4"/>
  <c r="ID8" i="4"/>
  <c r="FZ8" i="4"/>
  <c r="EG8" i="4"/>
  <c r="CN8" i="4"/>
  <c r="B8" i="4"/>
  <c r="B6" i="4"/>
  <c r="MN32" i="4" l="1"/>
  <c r="MH78" i="4"/>
  <c r="IZ54" i="4"/>
  <c r="IZ32" i="4"/>
  <c r="FL32" i="4"/>
  <c r="HM78" i="4"/>
  <c r="FL54" i="4"/>
  <c r="CS78" i="4"/>
  <c r="BX54" i="4"/>
  <c r="BX32" i="4"/>
  <c r="MN54" i="4"/>
  <c r="C11" i="5"/>
  <c r="D11" i="5"/>
  <c r="E11" i="5"/>
  <c r="B11" i="5"/>
  <c r="KC78" i="4" l="1"/>
  <c r="HG32" i="4"/>
  <c r="AE54" i="4"/>
  <c r="AE32" i="4"/>
  <c r="FH78" i="4"/>
  <c r="DS54" i="4"/>
  <c r="DS32" i="4"/>
  <c r="AN78" i="4"/>
  <c r="KU54" i="4"/>
  <c r="KU32" i="4"/>
  <c r="HG54" i="4"/>
  <c r="KF54" i="4"/>
  <c r="EO78" i="4"/>
  <c r="JJ78" i="4"/>
  <c r="GR54" i="4"/>
  <c r="GR32" i="4"/>
  <c r="U78" i="4"/>
  <c r="P54" i="4"/>
  <c r="P32" i="4"/>
  <c r="KF32" i="4"/>
  <c r="DD54" i="4"/>
  <c r="DD32" i="4"/>
  <c r="BZ78" i="4"/>
  <c r="BI54" i="4"/>
  <c r="BI32" i="4"/>
  <c r="IK32" i="4"/>
  <c r="LY54" i="4"/>
  <c r="LY32" i="4"/>
  <c r="IK54" i="4"/>
  <c r="GT78" i="4"/>
  <c r="EW54" i="4"/>
  <c r="EW32" i="4"/>
  <c r="LO78" i="4"/>
  <c r="BG78" i="4"/>
  <c r="AT54" i="4"/>
  <c r="AT32" i="4"/>
  <c r="KV78" i="4"/>
  <c r="HV54" i="4"/>
  <c r="HV32" i="4"/>
  <c r="GA78" i="4"/>
  <c r="EH54" i="4"/>
  <c r="EH32" i="4"/>
  <c r="LJ54" i="4"/>
  <c r="LJ32" i="4"/>
</calcChain>
</file>

<file path=xl/sharedStrings.xml><?xml version="1.0" encoding="utf-8"?>
<sst xmlns="http://schemas.openxmlformats.org/spreadsheetml/2006/main" count="285" uniqueCount="152">
  <si>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</si>
  <si>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</si>
  <si>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</si>
  <si>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</si>
  <si>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</si>
  <si>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</si>
  <si>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</si>
  <si>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</si>
  <si>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</si>
  <si>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</si>
  <si>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</si>
  <si>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</si>
  <si>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</si>
  <si>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</si>
  <si>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</si>
  <si>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</si>
  <si>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</si>
  <si>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</si>
  <si>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</si>
  <si>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</si>
  <si>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</si>
  <si>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</si>
  <si>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</si>
  <si>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</si>
  <si>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</si>
  <si>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</si>
  <si>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</si>
  <si>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</si>
  <si>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</si>
  <si>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</si>
  <si>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</si>
  <si>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</si>
  <si>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</si>
  <si>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</si>
  <si>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</si>
  <si>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</si>
  <si>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</si>
  <si>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</si>
  <si>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</si>
  <si>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</si>
  <si>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</si>
  <si>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</si>
  <si>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</si>
  <si>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</si>
  <si>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</si>
  <si>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</si>
  <si>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</si>
  <si>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</si>
  <si>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</si>
  <si>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</si>
  <si>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</si>
  <si>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</si>
  <si>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</si>
  <si>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</si>
  <si>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</si>
  <si>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</si>
  <si>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</si>
  <si>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</si>
  <si>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</si>
  <si>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</si>
  <si>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</si>
  <si>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</si>
  <si>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</si>
  <si>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</si>
  <si>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</si>
  <si>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</si>
  <si>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</si>
  <si>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</si>
  <si>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</si>
  <si>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</si>
  <si>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</si>
  <si>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</si>
  <si>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</si>
  <si>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</si>
  <si>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</si>
  <si>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</si>
  <si>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</si>
  <si>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</si>
  <si>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</si>
  <si>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</si>
  <si>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</si>
  <si>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</si>
  <si>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</si>
  <si>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</si>
  <si>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</si>
  <si>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</si>
  <si>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</si>
  <si>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</si>
  <si>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</si>
  <si>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</si>
  <si>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</si>
  <si>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</si>
  <si>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</si>
  <si>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</si>
  <si>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</si>
  <si>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</si>
  <si>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</si>
  <si>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</si>
  <si>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</si>
  <si>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</si>
  <si>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</si>
  <si>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</si>
  <si>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</si>
  <si>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</si>
  <si>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</si>
  <si>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</si>
  <si>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</si>
  <si>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</si>
  <si>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</si>
  <si>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</si>
  <si>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</si>
  <si>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</si>
  <si>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</si>
  <si>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</si>
  <si>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</si>
  <si>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</si>
  <si>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</si>
  <si>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</si>
  <si>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</si>
  <si>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</si>
  <si>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</si>
  <si>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</si>
  <si>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</si>
  <si>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</si>
  <si>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</si>
  <si>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</si>
  <si>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</si>
  <si>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</si>
  <si>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</si>
  <si>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雲南市</t>
  </si>
  <si>
    <t>雲南市立病院</t>
  </si>
  <si>
    <t>条例全部</t>
  </si>
  <si>
    <t>病院事業</t>
  </si>
  <si>
    <t>一般病院</t>
  </si>
  <si>
    <t>200床以上～300床未満</t>
  </si>
  <si>
    <t>自治体職員</t>
  </si>
  <si>
    <t>直営</t>
  </si>
  <si>
    <t>-</t>
  </si>
  <si>
    <t>ド 透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</si>
  <si>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</si>
  <si>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</si>
  <si>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</si>
  <si>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</si>
  <si>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</si>
  <si>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</si>
  <si>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</si>
  <si>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</si>
  <si>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</si>
  <si>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病院建設については、平成30年3月3日竣工式、19日の入院機能移転を経て22日に念願の新本館棟を開院した。今後は、既存の東棟改修工事を開始し、順次西棟解体･外構工事を行い、平成31年9月のグランドオープンを目指して進めて行く。
</t>
    <rPh sb="0" eb="2">
      <t>ビョウイン</t>
    </rPh>
    <rPh sb="2" eb="4">
      <t>ケンセツ</t>
    </rPh>
    <rPh sb="10" eb="12">
      <t>ヘイセイ</t>
    </rPh>
    <rPh sb="14" eb="15">
      <t>ネン</t>
    </rPh>
    <rPh sb="16" eb="17">
      <t>ガツ</t>
    </rPh>
    <rPh sb="18" eb="19">
      <t>ヒ</t>
    </rPh>
    <rPh sb="19" eb="21">
      <t>シュンコウ</t>
    </rPh>
    <rPh sb="21" eb="22">
      <t>シキ</t>
    </rPh>
    <rPh sb="25" eb="26">
      <t>ヒ</t>
    </rPh>
    <rPh sb="27" eb="29">
      <t>ニュウイン</t>
    </rPh>
    <rPh sb="29" eb="31">
      <t>キノウ</t>
    </rPh>
    <rPh sb="31" eb="33">
      <t>イテン</t>
    </rPh>
    <rPh sb="34" eb="35">
      <t>ヘ</t>
    </rPh>
    <rPh sb="38" eb="39">
      <t>ヒ</t>
    </rPh>
    <rPh sb="40" eb="42">
      <t>ネンガン</t>
    </rPh>
    <rPh sb="43" eb="46">
      <t>シンホンカン</t>
    </rPh>
    <rPh sb="46" eb="47">
      <t>トウ</t>
    </rPh>
    <rPh sb="48" eb="50">
      <t>カイイン</t>
    </rPh>
    <rPh sb="53" eb="55">
      <t>コンゴ</t>
    </rPh>
    <rPh sb="57" eb="59">
      <t>キゾン</t>
    </rPh>
    <rPh sb="60" eb="61">
      <t>ヒガシ</t>
    </rPh>
    <rPh sb="61" eb="62">
      <t>トウ</t>
    </rPh>
    <rPh sb="62" eb="64">
      <t>カイシュウ</t>
    </rPh>
    <rPh sb="64" eb="66">
      <t>コウジ</t>
    </rPh>
    <rPh sb="67" eb="69">
      <t>カイシ</t>
    </rPh>
    <rPh sb="71" eb="73">
      <t>ジュンジ</t>
    </rPh>
    <rPh sb="73" eb="74">
      <t>ニシ</t>
    </rPh>
    <rPh sb="74" eb="75">
      <t>トウ</t>
    </rPh>
    <rPh sb="75" eb="77">
      <t>カイタイ</t>
    </rPh>
    <rPh sb="78" eb="80">
      <t>ガイコウ</t>
    </rPh>
    <rPh sb="80" eb="82">
      <t>コウジ</t>
    </rPh>
    <rPh sb="83" eb="84">
      <t>オコナ</t>
    </rPh>
    <rPh sb="86" eb="88">
      <t>ヘイセイ</t>
    </rPh>
    <rPh sb="90" eb="91">
      <t>ネン</t>
    </rPh>
    <rPh sb="92" eb="93">
      <t>ガツ</t>
    </rPh>
    <rPh sb="103" eb="105">
      <t>メザ</t>
    </rPh>
    <rPh sb="107" eb="108">
      <t>スス</t>
    </rPh>
    <rPh sb="110" eb="111">
      <t>イ</t>
    </rPh>
    <phoneticPr fontId="19"/>
  </si>
  <si>
    <t>改革プラン本編の「Ⅲ果たすべき役割編」にて、4つの基本方針をもとに各々実施計画を作成している。
基本方針
1.住民の安心安全のための医療充実
2.高度先進医療及び地域医療機関との連携強化
3.地域保健の充実と介護･福祉との連携強化
4.地域医療を安定的に提供するための健全経営</t>
    <rPh sb="0" eb="2">
      <t>カイカク</t>
    </rPh>
    <rPh sb="5" eb="7">
      <t>ホンペン</t>
    </rPh>
    <rPh sb="10" eb="11">
      <t>ハ</t>
    </rPh>
    <rPh sb="15" eb="17">
      <t>ヤクワリ</t>
    </rPh>
    <rPh sb="17" eb="18">
      <t>ヘン</t>
    </rPh>
    <rPh sb="25" eb="27">
      <t>キホン</t>
    </rPh>
    <rPh sb="27" eb="29">
      <t>ホウシン</t>
    </rPh>
    <rPh sb="33" eb="35">
      <t>オノオノ</t>
    </rPh>
    <rPh sb="35" eb="37">
      <t>ジッシ</t>
    </rPh>
    <rPh sb="37" eb="39">
      <t>ケイカク</t>
    </rPh>
    <rPh sb="40" eb="42">
      <t>サクセイ</t>
    </rPh>
    <rPh sb="48" eb="50">
      <t>キホン</t>
    </rPh>
    <rPh sb="50" eb="52">
      <t>ホウシン</t>
    </rPh>
    <rPh sb="55" eb="57">
      <t>ジュウミン</t>
    </rPh>
    <rPh sb="58" eb="60">
      <t>アンシン</t>
    </rPh>
    <rPh sb="60" eb="62">
      <t>アンゼン</t>
    </rPh>
    <rPh sb="66" eb="68">
      <t>イリョウ</t>
    </rPh>
    <rPh sb="68" eb="70">
      <t>ジュウジツ</t>
    </rPh>
    <rPh sb="73" eb="75">
      <t>コウド</t>
    </rPh>
    <rPh sb="75" eb="77">
      <t>センシン</t>
    </rPh>
    <rPh sb="77" eb="79">
      <t>イリョウ</t>
    </rPh>
    <rPh sb="79" eb="80">
      <t>オヨ</t>
    </rPh>
    <rPh sb="81" eb="83">
      <t>チイキ</t>
    </rPh>
    <rPh sb="83" eb="85">
      <t>イリョウ</t>
    </rPh>
    <rPh sb="85" eb="87">
      <t>キカン</t>
    </rPh>
    <rPh sb="89" eb="91">
      <t>レンケイ</t>
    </rPh>
    <rPh sb="91" eb="93">
      <t>キョウカ</t>
    </rPh>
    <rPh sb="96" eb="98">
      <t>チイキ</t>
    </rPh>
    <rPh sb="98" eb="100">
      <t>ホケン</t>
    </rPh>
    <rPh sb="101" eb="103">
      <t>ジュウジツ</t>
    </rPh>
    <rPh sb="104" eb="106">
      <t>カイゴ</t>
    </rPh>
    <rPh sb="107" eb="109">
      <t>フクシ</t>
    </rPh>
    <rPh sb="111" eb="113">
      <t>レンケイ</t>
    </rPh>
    <rPh sb="113" eb="115">
      <t>キョウカ</t>
    </rPh>
    <rPh sb="118" eb="120">
      <t>チイキ</t>
    </rPh>
    <rPh sb="120" eb="122">
      <t>イリョウ</t>
    </rPh>
    <rPh sb="123" eb="126">
      <t>アンテイテキ</t>
    </rPh>
    <rPh sb="127" eb="129">
      <t>テイキョウ</t>
    </rPh>
    <rPh sb="134" eb="136">
      <t>ケンゼン</t>
    </rPh>
    <rPh sb="136" eb="138">
      <t>ケイエイ</t>
    </rPh>
    <phoneticPr fontId="19"/>
  </si>
  <si>
    <t>収益につきましては、介護療養病床の医療療養病床への転換に伴う減収等のﾏｲﾅｽ影響があったが、全病床の病床利用率が91.2％と高い水準の維持により、経常収益は前年度比6,724千円の増収となった。一方、費用は給与費が勧奨退職者による特別負担金、医師をはじめ職員数の増等による増加があり、経常費用は前年度比197,850千円の増加により経常損益は60,271千円の赤字決算となった。また、新棟建設に伴う医療機器の固定資産除却費54,257千円を特別損失に、長期前受金戻入7,405千円を特別利益に計上し、当期純損益は107,123千円の純損失となった。当期純損益は赤字計上となったが、一番重視している内部留保資金は、単年度で33,708千円の蓄積が図れ、繰越内部留保資金は1,502,950千円となり経営基盤の持続を図ることが出来た。</t>
    <rPh sb="0" eb="2">
      <t>シュウエキ</t>
    </rPh>
    <rPh sb="10" eb="12">
      <t>カイゴ</t>
    </rPh>
    <rPh sb="12" eb="14">
      <t>リョウヨウ</t>
    </rPh>
    <rPh sb="14" eb="16">
      <t>ビョウショウ</t>
    </rPh>
    <rPh sb="17" eb="19">
      <t>イリョウ</t>
    </rPh>
    <rPh sb="19" eb="21">
      <t>リョウヨウ</t>
    </rPh>
    <rPh sb="21" eb="23">
      <t>ビョウショウ</t>
    </rPh>
    <rPh sb="25" eb="27">
      <t>テンカン</t>
    </rPh>
    <rPh sb="28" eb="29">
      <t>トモナ</t>
    </rPh>
    <rPh sb="30" eb="32">
      <t>ゲンシュウ</t>
    </rPh>
    <rPh sb="32" eb="33">
      <t>トウ</t>
    </rPh>
    <rPh sb="38" eb="40">
      <t>エイキョウ</t>
    </rPh>
    <rPh sb="46" eb="47">
      <t>ゼン</t>
    </rPh>
    <rPh sb="47" eb="49">
      <t>ビョウショウ</t>
    </rPh>
    <rPh sb="50" eb="52">
      <t>ビョウショウ</t>
    </rPh>
    <rPh sb="52" eb="55">
      <t>リヨウリツ</t>
    </rPh>
    <rPh sb="62" eb="63">
      <t>タカ</t>
    </rPh>
    <rPh sb="64" eb="66">
      <t>スイジュン</t>
    </rPh>
    <rPh sb="67" eb="69">
      <t>イジ</t>
    </rPh>
    <rPh sb="73" eb="75">
      <t>ケイジョウ</t>
    </rPh>
    <rPh sb="75" eb="77">
      <t>シュウエキ</t>
    </rPh>
    <rPh sb="78" eb="79">
      <t>ゼン</t>
    </rPh>
    <rPh sb="79" eb="81">
      <t>ネンド</t>
    </rPh>
    <rPh sb="81" eb="82">
      <t>ヒ</t>
    </rPh>
    <rPh sb="87" eb="89">
      <t>センエン</t>
    </rPh>
    <rPh sb="90" eb="92">
      <t>ゾウシュウ</t>
    </rPh>
    <rPh sb="97" eb="99">
      <t>イッポウ</t>
    </rPh>
    <rPh sb="100" eb="102">
      <t>ヒヨウ</t>
    </rPh>
    <rPh sb="103" eb="105">
      <t>キュウヨ</t>
    </rPh>
    <rPh sb="105" eb="106">
      <t>ヒ</t>
    </rPh>
    <rPh sb="107" eb="109">
      <t>カンショウ</t>
    </rPh>
    <rPh sb="109" eb="111">
      <t>タイショク</t>
    </rPh>
    <rPh sb="111" eb="112">
      <t>シャ</t>
    </rPh>
    <rPh sb="115" eb="117">
      <t>トクベツ</t>
    </rPh>
    <rPh sb="117" eb="120">
      <t>フタンキン</t>
    </rPh>
    <rPh sb="121" eb="123">
      <t>イシ</t>
    </rPh>
    <rPh sb="127" eb="129">
      <t>ショクイン</t>
    </rPh>
    <rPh sb="129" eb="130">
      <t>スウ</t>
    </rPh>
    <rPh sb="131" eb="132">
      <t>ゾウ</t>
    </rPh>
    <rPh sb="132" eb="133">
      <t>トウ</t>
    </rPh>
    <rPh sb="147" eb="148">
      <t>ゼン</t>
    </rPh>
    <rPh sb="192" eb="194">
      <t>シントウ</t>
    </rPh>
    <rPh sb="194" eb="196">
      <t>ケンセツ</t>
    </rPh>
    <rPh sb="197" eb="198">
      <t>トモナ</t>
    </rPh>
    <rPh sb="199" eb="201">
      <t>イリョウ</t>
    </rPh>
    <rPh sb="201" eb="203">
      <t>キキ</t>
    </rPh>
    <rPh sb="204" eb="206">
      <t>コテイ</t>
    </rPh>
    <rPh sb="206" eb="208">
      <t>シサン</t>
    </rPh>
    <rPh sb="208" eb="210">
      <t>ジョキャク</t>
    </rPh>
    <rPh sb="210" eb="211">
      <t>ヒ</t>
    </rPh>
    <rPh sb="217" eb="219">
      <t>センエン</t>
    </rPh>
    <rPh sb="220" eb="222">
      <t>トクベツ</t>
    </rPh>
    <rPh sb="222" eb="224">
      <t>ソンシツ</t>
    </rPh>
    <rPh sb="226" eb="228">
      <t>チョウキ</t>
    </rPh>
    <rPh sb="228" eb="231">
      <t>マエウケキン</t>
    </rPh>
    <rPh sb="231" eb="233">
      <t>レイニュウ</t>
    </rPh>
    <rPh sb="238" eb="240">
      <t>センエン</t>
    </rPh>
    <rPh sb="241" eb="243">
      <t>トクベツ</t>
    </rPh>
    <rPh sb="243" eb="245">
      <t>リエキ</t>
    </rPh>
    <rPh sb="246" eb="248">
      <t>ケイジョウ</t>
    </rPh>
    <rPh sb="250" eb="252">
      <t>トウキ</t>
    </rPh>
    <rPh sb="252" eb="253">
      <t>ジュン</t>
    </rPh>
    <rPh sb="253" eb="255">
      <t>ソンエキ</t>
    </rPh>
    <rPh sb="263" eb="265">
      <t>センエン</t>
    </rPh>
    <rPh sb="266" eb="267">
      <t>ジュン</t>
    </rPh>
    <rPh sb="267" eb="269">
      <t>ソンシツ</t>
    </rPh>
    <rPh sb="274" eb="276">
      <t>トウキ</t>
    </rPh>
    <rPh sb="276" eb="277">
      <t>ジュン</t>
    </rPh>
    <rPh sb="277" eb="279">
      <t>ソンエキ</t>
    </rPh>
    <rPh sb="280" eb="282">
      <t>アカジ</t>
    </rPh>
    <rPh sb="282" eb="284">
      <t>ケイジョウ</t>
    </rPh>
    <rPh sb="290" eb="292">
      <t>イチバン</t>
    </rPh>
    <rPh sb="292" eb="294">
      <t>ジュウシ</t>
    </rPh>
    <rPh sb="298" eb="300">
      <t>ナイブ</t>
    </rPh>
    <rPh sb="300" eb="302">
      <t>リュウホ</t>
    </rPh>
    <rPh sb="302" eb="304">
      <t>シキン</t>
    </rPh>
    <rPh sb="306" eb="309">
      <t>タンネンド</t>
    </rPh>
    <rPh sb="316" eb="318">
      <t>センエン</t>
    </rPh>
    <rPh sb="319" eb="321">
      <t>チクセキ</t>
    </rPh>
    <rPh sb="322" eb="323">
      <t>ハカ</t>
    </rPh>
    <rPh sb="325" eb="327">
      <t>クリコシ</t>
    </rPh>
    <rPh sb="327" eb="329">
      <t>ナイブ</t>
    </rPh>
    <rPh sb="329" eb="331">
      <t>リュウホ</t>
    </rPh>
    <rPh sb="331" eb="333">
      <t>シキン</t>
    </rPh>
    <rPh sb="343" eb="345">
      <t>センエン</t>
    </rPh>
    <rPh sb="348" eb="350">
      <t>ケイエイ</t>
    </rPh>
    <rPh sb="350" eb="352">
      <t>キバン</t>
    </rPh>
    <rPh sb="353" eb="355">
      <t>ジゾク</t>
    </rPh>
    <rPh sb="356" eb="357">
      <t>ハカ</t>
    </rPh>
    <rPh sb="361" eb="363">
      <t>デキ</t>
    </rPh>
    <phoneticPr fontId="19"/>
  </si>
  <si>
    <t>当院においては平成21年度からの改革プランの取組みが功を奏し、平成24年度から28年度まで5年連続経常損益において黒字計上し、これにより内部留保資金も相応の蓄積が図れ、健全経営の基盤を築くことができた。平成29年度は60,271千円の赤字計上となったが、一番重視している内部留保資金は、単年度で33,708千円の蓄積が図れ、繰越内部留保資金は1,502,950千円となり経営基盤の持続を図ることが出来た。現在、病院の建替え工事に着手しており、平成30年3月に新棟を開院し、グランドオープンを平成31年9月の予定としている。完成後は減価償却費の負担と借入金返済の新たな負担により経常損益において黒字を維持することは難しくマイナス計画となりますが、内部留保資金の蓄積が維持できる計画としている。</t>
    <rPh sb="0" eb="2">
      <t>トウイン</t>
    </rPh>
    <rPh sb="7" eb="9">
      <t>ヘイセイ</t>
    </rPh>
    <rPh sb="11" eb="13">
      <t>ネンド</t>
    </rPh>
    <rPh sb="16" eb="18">
      <t>カイカク</t>
    </rPh>
    <rPh sb="22" eb="24">
      <t>トリク</t>
    </rPh>
    <rPh sb="26" eb="27">
      <t>コウ</t>
    </rPh>
    <rPh sb="28" eb="29">
      <t>ソウ</t>
    </rPh>
    <rPh sb="31" eb="33">
      <t>ヘイセイ</t>
    </rPh>
    <rPh sb="35" eb="37">
      <t>ネンド</t>
    </rPh>
    <rPh sb="41" eb="43">
      <t>ネンド</t>
    </rPh>
    <rPh sb="46" eb="47">
      <t>ネン</t>
    </rPh>
    <rPh sb="47" eb="49">
      <t>レンゾク</t>
    </rPh>
    <rPh sb="49" eb="51">
      <t>ケイジョウ</t>
    </rPh>
    <rPh sb="51" eb="53">
      <t>ソンエキ</t>
    </rPh>
    <rPh sb="57" eb="59">
      <t>クロジ</t>
    </rPh>
    <rPh sb="59" eb="61">
      <t>ケイジョウ</t>
    </rPh>
    <rPh sb="68" eb="70">
      <t>ナイブ</t>
    </rPh>
    <rPh sb="70" eb="72">
      <t>リュウホ</t>
    </rPh>
    <rPh sb="72" eb="74">
      <t>シキン</t>
    </rPh>
    <rPh sb="75" eb="77">
      <t>ソウオウ</t>
    </rPh>
    <rPh sb="78" eb="80">
      <t>チクセキ</t>
    </rPh>
    <rPh sb="81" eb="82">
      <t>ハカ</t>
    </rPh>
    <rPh sb="84" eb="86">
      <t>ケンゼン</t>
    </rPh>
    <rPh sb="86" eb="88">
      <t>ケイエイ</t>
    </rPh>
    <rPh sb="89" eb="91">
      <t>キバン</t>
    </rPh>
    <rPh sb="92" eb="93">
      <t>キズ</t>
    </rPh>
    <rPh sb="127" eb="129">
      <t>イチバン</t>
    </rPh>
    <rPh sb="205" eb="207">
      <t>ビョウイン</t>
    </rPh>
    <rPh sb="221" eb="223">
      <t>ヘイセイ</t>
    </rPh>
    <rPh sb="225" eb="226">
      <t>ネン</t>
    </rPh>
    <rPh sb="227" eb="228">
      <t>ガツ</t>
    </rPh>
    <rPh sb="229" eb="231">
      <t>シントウ</t>
    </rPh>
    <rPh sb="232" eb="234">
      <t>カイイン</t>
    </rPh>
    <rPh sb="245" eb="247">
      <t>ヘイセイ</t>
    </rPh>
    <rPh sb="249" eb="250">
      <t>ネン</t>
    </rPh>
    <rPh sb="251" eb="252">
      <t>ガツ</t>
    </rPh>
    <rPh sb="253" eb="255">
      <t>ヨテイ</t>
    </rPh>
    <rPh sb="261" eb="263">
      <t>カンセイ</t>
    </rPh>
    <rPh sb="263" eb="264">
      <t>ゴ</t>
    </rPh>
    <rPh sb="265" eb="267">
      <t>ゲンカ</t>
    </rPh>
    <rPh sb="267" eb="269">
      <t>ショウキャク</t>
    </rPh>
    <rPh sb="269" eb="270">
      <t>ヒ</t>
    </rPh>
    <rPh sb="271" eb="273">
      <t>フタン</t>
    </rPh>
    <rPh sb="274" eb="276">
      <t>カリイレ</t>
    </rPh>
    <rPh sb="276" eb="277">
      <t>キン</t>
    </rPh>
    <rPh sb="277" eb="279">
      <t>ヘンサイ</t>
    </rPh>
    <rPh sb="280" eb="281">
      <t>アラ</t>
    </rPh>
    <rPh sb="283" eb="285">
      <t>フタン</t>
    </rPh>
    <rPh sb="288" eb="290">
      <t>ケイジョウ</t>
    </rPh>
    <rPh sb="290" eb="292">
      <t>ソンエキ</t>
    </rPh>
    <rPh sb="296" eb="298">
      <t>クロジ</t>
    </rPh>
    <rPh sb="299" eb="301">
      <t>イジ</t>
    </rPh>
    <rPh sb="306" eb="307">
      <t>ムズカ</t>
    </rPh>
    <rPh sb="313" eb="315">
      <t>ケイカク</t>
    </rPh>
    <rPh sb="322" eb="324">
      <t>ナイブ</t>
    </rPh>
    <rPh sb="324" eb="326">
      <t>リュウホ</t>
    </rPh>
    <rPh sb="326" eb="328">
      <t>シキン</t>
    </rPh>
    <rPh sb="329" eb="331">
      <t>チクセキ</t>
    </rPh>
    <rPh sb="332" eb="334">
      <t>イジ</t>
    </rPh>
    <rPh sb="337" eb="339">
      <t>ケイカク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</si>
</sst>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83"/>
          <c:w val="0.8500366756764912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89.9</c:v>
                </c:pt>
                <c:pt idx="1">
                  <c:v>88.3</c:v>
                </c:pt>
                <c:pt idx="2">
                  <c:v>90.4</c:v>
                </c:pt>
                <c:pt idx="3">
                  <c:v>91.2</c:v>
                </c:pt>
                <c:pt idx="4">
                  <c:v>91.2</c:v>
                </c:pt>
              </c:numCache>
            </c:numRef>
          </c:val>
          <c:extLst xmlns:c16r2="http://schemas.microsoft.com/office/drawing/2015/06/chart">
            <c:ext xmlns:c16="http://schemas.microsoft.com/office/drawing/2014/chart" uri="{C3380CC4-5D6E-409C-BE32-E72D297353CC}">
              <c16:uniqueId val="{00000000-C5F6-45B5-9E95-5151BF3D3F67}"/>
            </c:ext>
          </c:extLst>
        </c:ser>
        <c:dLbls>
          <c:showLegendKey val="0"/>
          <c:showVal val="0"/>
          <c:showCatName val="0"/>
          <c:showSerName val="0"/>
          <c:showPercent val="0"/>
          <c:showBubbleSize val="0"/>
        </c:dLbls>
        <c:gapWidth val="150"/>
        <c:axId val="160328080"/>
        <c:axId val="16032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C5F6-45B5-9E95-5151BF3D3F67}"/>
            </c:ext>
          </c:extLst>
        </c:ser>
        <c:dLbls>
          <c:showLegendKey val="0"/>
          <c:showVal val="0"/>
          <c:showCatName val="0"/>
          <c:showSerName val="0"/>
          <c:showPercent val="0"/>
          <c:showBubbleSize val="0"/>
        </c:dLbls>
        <c:marker val="1"/>
        <c:smooth val="0"/>
        <c:axId val="160328080"/>
        <c:axId val="160328464"/>
      </c:lineChart>
      <c:dateAx>
        <c:axId val="160328080"/>
        <c:scaling>
          <c:orientation val="minMax"/>
        </c:scaling>
        <c:delete val="1"/>
        <c:axPos val="b"/>
        <c:numFmt formatCode="ge" sourceLinked="1"/>
        <c:majorTickMark val="none"/>
        <c:minorTickMark val="none"/>
        <c:tickLblPos val="none"/>
        <c:crossAx val="160328464"/>
        <c:crosses val="autoZero"/>
        <c:auto val="1"/>
        <c:lblOffset val="100"/>
        <c:baseTimeUnit val="years"/>
      </c:dateAx>
      <c:valAx>
        <c:axId val="16032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32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83"/>
          <c:w val="0.8527304963945163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7882</c:v>
                </c:pt>
                <c:pt idx="1">
                  <c:v>7977</c:v>
                </c:pt>
                <c:pt idx="2">
                  <c:v>7934</c:v>
                </c:pt>
                <c:pt idx="3">
                  <c:v>7925</c:v>
                </c:pt>
                <c:pt idx="4">
                  <c:v>8146</c:v>
                </c:pt>
              </c:numCache>
            </c:numRef>
          </c:val>
          <c:extLst xmlns:c16r2="http://schemas.microsoft.com/office/drawing/2015/06/chart">
            <c:ext xmlns:c16="http://schemas.microsoft.com/office/drawing/2014/chart" uri="{C3380CC4-5D6E-409C-BE32-E72D297353CC}">
              <c16:uniqueId val="{00000000-DC14-4E73-AE6A-5A414A57F032}"/>
            </c:ext>
          </c:extLst>
        </c:ser>
        <c:dLbls>
          <c:showLegendKey val="0"/>
          <c:showVal val="0"/>
          <c:showCatName val="0"/>
          <c:showSerName val="0"/>
          <c:showPercent val="0"/>
          <c:showBubbleSize val="0"/>
        </c:dLbls>
        <c:gapWidth val="150"/>
        <c:axId val="213016560"/>
        <c:axId val="21301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DC14-4E73-AE6A-5A414A57F032}"/>
            </c:ext>
          </c:extLst>
        </c:ser>
        <c:dLbls>
          <c:showLegendKey val="0"/>
          <c:showVal val="0"/>
          <c:showCatName val="0"/>
          <c:showSerName val="0"/>
          <c:showPercent val="0"/>
          <c:showBubbleSize val="0"/>
        </c:dLbls>
        <c:marker val="1"/>
        <c:smooth val="0"/>
        <c:axId val="213016560"/>
        <c:axId val="213016952"/>
      </c:lineChart>
      <c:dateAx>
        <c:axId val="213016560"/>
        <c:scaling>
          <c:orientation val="minMax"/>
        </c:scaling>
        <c:delete val="1"/>
        <c:axPos val="b"/>
        <c:numFmt formatCode="ge" sourceLinked="1"/>
        <c:majorTickMark val="none"/>
        <c:minorTickMark val="none"/>
        <c:tickLblPos val="none"/>
        <c:crossAx val="213016952"/>
        <c:crosses val="autoZero"/>
        <c:auto val="1"/>
        <c:lblOffset val="100"/>
        <c:baseTimeUnit val="years"/>
      </c:dateAx>
      <c:valAx>
        <c:axId val="213016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01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83"/>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27235</c:v>
                </c:pt>
                <c:pt idx="1">
                  <c:v>28435</c:v>
                </c:pt>
                <c:pt idx="2">
                  <c:v>29214</c:v>
                </c:pt>
                <c:pt idx="3">
                  <c:v>29837</c:v>
                </c:pt>
                <c:pt idx="4">
                  <c:v>29815</c:v>
                </c:pt>
              </c:numCache>
            </c:numRef>
          </c:val>
          <c:extLst xmlns:c16r2="http://schemas.microsoft.com/office/drawing/2015/06/chart">
            <c:ext xmlns:c16="http://schemas.microsoft.com/office/drawing/2014/chart" uri="{C3380CC4-5D6E-409C-BE32-E72D297353CC}">
              <c16:uniqueId val="{00000000-E7BD-4592-9447-FE7EDC853A39}"/>
            </c:ext>
          </c:extLst>
        </c:ser>
        <c:dLbls>
          <c:showLegendKey val="0"/>
          <c:showVal val="0"/>
          <c:showCatName val="0"/>
          <c:showSerName val="0"/>
          <c:showPercent val="0"/>
          <c:showBubbleSize val="0"/>
        </c:dLbls>
        <c:gapWidth val="150"/>
        <c:axId val="213017736"/>
        <c:axId val="21301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E7BD-4592-9447-FE7EDC853A39}"/>
            </c:ext>
          </c:extLst>
        </c:ser>
        <c:dLbls>
          <c:showLegendKey val="0"/>
          <c:showVal val="0"/>
          <c:showCatName val="0"/>
          <c:showSerName val="0"/>
          <c:showPercent val="0"/>
          <c:showBubbleSize val="0"/>
        </c:dLbls>
        <c:marker val="1"/>
        <c:smooth val="0"/>
        <c:axId val="213017736"/>
        <c:axId val="213018128"/>
      </c:lineChart>
      <c:dateAx>
        <c:axId val="213017736"/>
        <c:scaling>
          <c:orientation val="minMax"/>
        </c:scaling>
        <c:delete val="1"/>
        <c:axPos val="b"/>
        <c:numFmt formatCode="ge" sourceLinked="1"/>
        <c:majorTickMark val="none"/>
        <c:minorTickMark val="none"/>
        <c:tickLblPos val="none"/>
        <c:crossAx val="213018128"/>
        <c:crosses val="autoZero"/>
        <c:auto val="1"/>
        <c:lblOffset val="100"/>
        <c:baseTimeUnit val="years"/>
      </c:dateAx>
      <c:valAx>
        <c:axId val="213018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01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5"/>
          <c:y val="0.15806945669028483"/>
          <c:w val="0.8527306020932646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68-4D75-9446-6015E398495A}"/>
            </c:ext>
          </c:extLst>
        </c:ser>
        <c:dLbls>
          <c:showLegendKey val="0"/>
          <c:showVal val="0"/>
          <c:showCatName val="0"/>
          <c:showSerName val="0"/>
          <c:showPercent val="0"/>
          <c:showBubbleSize val="0"/>
        </c:dLbls>
        <c:gapWidth val="150"/>
        <c:axId val="159880120"/>
        <c:axId val="15988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7768-4D75-9446-6015E398495A}"/>
            </c:ext>
          </c:extLst>
        </c:ser>
        <c:dLbls>
          <c:showLegendKey val="0"/>
          <c:showVal val="0"/>
          <c:showCatName val="0"/>
          <c:showSerName val="0"/>
          <c:showPercent val="0"/>
          <c:showBubbleSize val="0"/>
        </c:dLbls>
        <c:marker val="1"/>
        <c:smooth val="0"/>
        <c:axId val="159880120"/>
        <c:axId val="159880504"/>
      </c:lineChart>
      <c:dateAx>
        <c:axId val="159880120"/>
        <c:scaling>
          <c:orientation val="minMax"/>
        </c:scaling>
        <c:delete val="1"/>
        <c:axPos val="b"/>
        <c:numFmt formatCode="ge" sourceLinked="1"/>
        <c:majorTickMark val="none"/>
        <c:minorTickMark val="none"/>
        <c:tickLblPos val="none"/>
        <c:crossAx val="159880504"/>
        <c:crosses val="autoZero"/>
        <c:auto val="1"/>
        <c:lblOffset val="100"/>
        <c:baseTimeUnit val="years"/>
      </c:dateAx>
      <c:valAx>
        <c:axId val="159880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88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65"/>
          <c:y val="0"/>
        </c:manualLayout>
      </c:layout>
      <c:overlay val="1"/>
    </c:title>
    <c:autoTitleDeleted val="0"/>
    <c:plotArea>
      <c:layout>
        <c:manualLayout>
          <c:layoutTarget val="inner"/>
          <c:xMode val="edge"/>
          <c:yMode val="edge"/>
          <c:x val="0.12185100298400886"/>
          <c:y val="0.15806945669028483"/>
          <c:w val="0.8527304963945163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95.1</c:v>
                </c:pt>
                <c:pt idx="1">
                  <c:v>94.1</c:v>
                </c:pt>
                <c:pt idx="2">
                  <c:v>95</c:v>
                </c:pt>
                <c:pt idx="3">
                  <c:v>97.4</c:v>
                </c:pt>
                <c:pt idx="4">
                  <c:v>94.7</c:v>
                </c:pt>
              </c:numCache>
            </c:numRef>
          </c:val>
          <c:extLst xmlns:c16r2="http://schemas.microsoft.com/office/drawing/2015/06/chart">
            <c:ext xmlns:c16="http://schemas.microsoft.com/office/drawing/2014/chart" uri="{C3380CC4-5D6E-409C-BE32-E72D297353CC}">
              <c16:uniqueId val="{00000000-5011-456C-B399-8A5A0359EB14}"/>
            </c:ext>
          </c:extLst>
        </c:ser>
        <c:dLbls>
          <c:showLegendKey val="0"/>
          <c:showVal val="0"/>
          <c:showCatName val="0"/>
          <c:showSerName val="0"/>
          <c:showPercent val="0"/>
          <c:showBubbleSize val="0"/>
        </c:dLbls>
        <c:gapWidth val="150"/>
        <c:axId val="160557152"/>
        <c:axId val="16055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5011-456C-B399-8A5A0359EB14}"/>
            </c:ext>
          </c:extLst>
        </c:ser>
        <c:dLbls>
          <c:showLegendKey val="0"/>
          <c:showVal val="0"/>
          <c:showCatName val="0"/>
          <c:showSerName val="0"/>
          <c:showPercent val="0"/>
          <c:showBubbleSize val="0"/>
        </c:dLbls>
        <c:marker val="1"/>
        <c:smooth val="0"/>
        <c:axId val="160557152"/>
        <c:axId val="160557536"/>
      </c:lineChart>
      <c:dateAx>
        <c:axId val="160557152"/>
        <c:scaling>
          <c:orientation val="minMax"/>
        </c:scaling>
        <c:delete val="1"/>
        <c:axPos val="b"/>
        <c:numFmt formatCode="ge" sourceLinked="1"/>
        <c:majorTickMark val="none"/>
        <c:minorTickMark val="none"/>
        <c:tickLblPos val="none"/>
        <c:crossAx val="160557536"/>
        <c:crosses val="autoZero"/>
        <c:auto val="1"/>
        <c:lblOffset val="100"/>
        <c:baseTimeUnit val="years"/>
      </c:dateAx>
      <c:valAx>
        <c:axId val="16055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55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64"/>
          <c:y val="0"/>
        </c:manualLayout>
      </c:layout>
      <c:overlay val="1"/>
    </c:title>
    <c:autoTitleDeleted val="0"/>
    <c:plotArea>
      <c:layout>
        <c:manualLayout>
          <c:layoutTarget val="inner"/>
          <c:xMode val="edge"/>
          <c:yMode val="edge"/>
          <c:x val="0.11852177883987752"/>
          <c:y val="0.15806945669028483"/>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101.8</c:v>
                </c:pt>
                <c:pt idx="1">
                  <c:v>100.8</c:v>
                </c:pt>
                <c:pt idx="2">
                  <c:v>100.8</c:v>
                </c:pt>
                <c:pt idx="3">
                  <c:v>103.1</c:v>
                </c:pt>
                <c:pt idx="4">
                  <c:v>98.6</c:v>
                </c:pt>
              </c:numCache>
            </c:numRef>
          </c:val>
          <c:extLst xmlns:c16r2="http://schemas.microsoft.com/office/drawing/2015/06/chart">
            <c:ext xmlns:c16="http://schemas.microsoft.com/office/drawing/2014/chart" uri="{C3380CC4-5D6E-409C-BE32-E72D297353CC}">
              <c16:uniqueId val="{00000000-D57F-4549-B157-CB6CB2A2CD03}"/>
            </c:ext>
          </c:extLst>
        </c:ser>
        <c:dLbls>
          <c:showLegendKey val="0"/>
          <c:showVal val="0"/>
          <c:showCatName val="0"/>
          <c:showSerName val="0"/>
          <c:showPercent val="0"/>
          <c:showBubbleSize val="0"/>
        </c:dLbls>
        <c:gapWidth val="150"/>
        <c:axId val="158900024"/>
        <c:axId val="1589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D57F-4549-B157-CB6CB2A2CD03}"/>
            </c:ext>
          </c:extLst>
        </c:ser>
        <c:dLbls>
          <c:showLegendKey val="0"/>
          <c:showVal val="0"/>
          <c:showCatName val="0"/>
          <c:showSerName val="0"/>
          <c:showPercent val="0"/>
          <c:showBubbleSize val="0"/>
        </c:dLbls>
        <c:marker val="1"/>
        <c:smooth val="0"/>
        <c:axId val="158900024"/>
        <c:axId val="158900416"/>
      </c:lineChart>
      <c:dateAx>
        <c:axId val="158900024"/>
        <c:scaling>
          <c:orientation val="minMax"/>
        </c:scaling>
        <c:delete val="1"/>
        <c:axPos val="b"/>
        <c:numFmt formatCode="ge" sourceLinked="1"/>
        <c:majorTickMark val="none"/>
        <c:minorTickMark val="none"/>
        <c:tickLblPos val="none"/>
        <c:crossAx val="158900416"/>
        <c:crosses val="autoZero"/>
        <c:auto val="1"/>
        <c:lblOffset val="100"/>
        <c:baseTimeUnit val="years"/>
      </c:dateAx>
      <c:valAx>
        <c:axId val="15890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890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62"/>
          <c:y val="0"/>
        </c:manualLayout>
      </c:layout>
      <c:overlay val="1"/>
      <c:spPr>
        <a:noFill/>
      </c:spPr>
    </c:title>
    <c:autoTitleDeleted val="0"/>
    <c:plotArea>
      <c:layout>
        <c:manualLayout>
          <c:layoutTarget val="inner"/>
          <c:xMode val="edge"/>
          <c:yMode val="edge"/>
          <c:x val="0.13571078794054786"/>
          <c:y val="0.15806945669028483"/>
          <c:w val="0.8343507205740802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22.1</c:v>
                </c:pt>
                <c:pt idx="1">
                  <c:v>27.5</c:v>
                </c:pt>
                <c:pt idx="2">
                  <c:v>32.299999999999997</c:v>
                </c:pt>
                <c:pt idx="3">
                  <c:v>33.200000000000003</c:v>
                </c:pt>
                <c:pt idx="4">
                  <c:v>11.5</c:v>
                </c:pt>
              </c:numCache>
            </c:numRef>
          </c:val>
          <c:extLst xmlns:c16r2="http://schemas.microsoft.com/office/drawing/2015/06/chart">
            <c:ext xmlns:c16="http://schemas.microsoft.com/office/drawing/2014/chart" uri="{C3380CC4-5D6E-409C-BE32-E72D297353CC}">
              <c16:uniqueId val="{00000000-25E5-43E2-A92A-43F94CA04BB1}"/>
            </c:ext>
          </c:extLst>
        </c:ser>
        <c:dLbls>
          <c:showLegendKey val="0"/>
          <c:showVal val="0"/>
          <c:showCatName val="0"/>
          <c:showSerName val="0"/>
          <c:showPercent val="0"/>
          <c:showBubbleSize val="0"/>
        </c:dLbls>
        <c:gapWidth val="150"/>
        <c:axId val="158901200"/>
        <c:axId val="15890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25E5-43E2-A92A-43F94CA04BB1}"/>
            </c:ext>
          </c:extLst>
        </c:ser>
        <c:dLbls>
          <c:showLegendKey val="0"/>
          <c:showVal val="0"/>
          <c:showCatName val="0"/>
          <c:showSerName val="0"/>
          <c:showPercent val="0"/>
          <c:showBubbleSize val="0"/>
        </c:dLbls>
        <c:marker val="1"/>
        <c:smooth val="0"/>
        <c:axId val="158901200"/>
        <c:axId val="158901592"/>
      </c:lineChart>
      <c:dateAx>
        <c:axId val="158901200"/>
        <c:scaling>
          <c:orientation val="minMax"/>
        </c:scaling>
        <c:delete val="1"/>
        <c:axPos val="b"/>
        <c:numFmt formatCode="ge" sourceLinked="1"/>
        <c:majorTickMark val="none"/>
        <c:minorTickMark val="none"/>
        <c:tickLblPos val="none"/>
        <c:crossAx val="158901592"/>
        <c:crosses val="autoZero"/>
        <c:auto val="1"/>
        <c:lblOffset val="100"/>
        <c:baseTimeUnit val="years"/>
      </c:dateAx>
      <c:valAx>
        <c:axId val="15890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90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88"/>
          <c:y val="0"/>
        </c:manualLayout>
      </c:layout>
      <c:overlay val="1"/>
      <c:spPr>
        <a:noFill/>
      </c:spPr>
    </c:title>
    <c:autoTitleDeleted val="0"/>
    <c:plotArea>
      <c:layout>
        <c:manualLayout>
          <c:layoutTarget val="inner"/>
          <c:xMode val="edge"/>
          <c:yMode val="edge"/>
          <c:x val="0.12905633802816904"/>
          <c:y val="0.15806945669028483"/>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31.1</c:v>
                </c:pt>
                <c:pt idx="1">
                  <c:v>39</c:v>
                </c:pt>
                <c:pt idx="2">
                  <c:v>43.6</c:v>
                </c:pt>
                <c:pt idx="3">
                  <c:v>50.3</c:v>
                </c:pt>
                <c:pt idx="4">
                  <c:v>24.2</c:v>
                </c:pt>
              </c:numCache>
            </c:numRef>
          </c:val>
          <c:extLst xmlns:c16r2="http://schemas.microsoft.com/office/drawing/2015/06/chart">
            <c:ext xmlns:c16="http://schemas.microsoft.com/office/drawing/2014/chart" uri="{C3380CC4-5D6E-409C-BE32-E72D297353CC}">
              <c16:uniqueId val="{00000000-580F-4200-B1FB-07881762E87D}"/>
            </c:ext>
          </c:extLst>
        </c:ser>
        <c:dLbls>
          <c:showLegendKey val="0"/>
          <c:showVal val="0"/>
          <c:showCatName val="0"/>
          <c:showSerName val="0"/>
          <c:showPercent val="0"/>
          <c:showBubbleSize val="0"/>
        </c:dLbls>
        <c:gapWidth val="150"/>
        <c:axId val="158902376"/>
        <c:axId val="15890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580F-4200-B1FB-07881762E87D}"/>
            </c:ext>
          </c:extLst>
        </c:ser>
        <c:dLbls>
          <c:showLegendKey val="0"/>
          <c:showVal val="0"/>
          <c:showCatName val="0"/>
          <c:showSerName val="0"/>
          <c:showPercent val="0"/>
          <c:showBubbleSize val="0"/>
        </c:dLbls>
        <c:marker val="1"/>
        <c:smooth val="0"/>
        <c:axId val="158902376"/>
        <c:axId val="158902768"/>
      </c:lineChart>
      <c:dateAx>
        <c:axId val="158902376"/>
        <c:scaling>
          <c:orientation val="minMax"/>
        </c:scaling>
        <c:delete val="1"/>
        <c:axPos val="b"/>
        <c:numFmt formatCode="ge" sourceLinked="1"/>
        <c:majorTickMark val="none"/>
        <c:minorTickMark val="none"/>
        <c:tickLblPos val="none"/>
        <c:crossAx val="158902768"/>
        <c:crosses val="autoZero"/>
        <c:auto val="1"/>
        <c:lblOffset val="100"/>
        <c:baseTimeUnit val="years"/>
      </c:dateAx>
      <c:valAx>
        <c:axId val="15890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90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3"/>
          <c:y val="0"/>
        </c:manualLayout>
      </c:layout>
      <c:overlay val="1"/>
      <c:spPr>
        <a:noFill/>
      </c:spPr>
    </c:title>
    <c:autoTitleDeleted val="0"/>
    <c:plotArea>
      <c:layout>
        <c:manualLayout>
          <c:layoutTarget val="inner"/>
          <c:xMode val="edge"/>
          <c:yMode val="edge"/>
          <c:x val="0.13135856807511717"/>
          <c:y val="0.15806945669028483"/>
          <c:w val="0.8345498826291095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11186295</c:v>
                </c:pt>
                <c:pt idx="1">
                  <c:v>11468100</c:v>
                </c:pt>
                <c:pt idx="2">
                  <c:v>11967306</c:v>
                </c:pt>
                <c:pt idx="3">
                  <c:v>12961829</c:v>
                </c:pt>
                <c:pt idx="4">
                  <c:v>38684036</c:v>
                </c:pt>
              </c:numCache>
            </c:numRef>
          </c:val>
          <c:extLst xmlns:c16r2="http://schemas.microsoft.com/office/drawing/2015/06/chart">
            <c:ext xmlns:c16="http://schemas.microsoft.com/office/drawing/2014/chart" uri="{C3380CC4-5D6E-409C-BE32-E72D297353CC}">
              <c16:uniqueId val="{00000000-B8B5-4B56-8CC4-77B63F28E2A5}"/>
            </c:ext>
          </c:extLst>
        </c:ser>
        <c:dLbls>
          <c:showLegendKey val="0"/>
          <c:showVal val="0"/>
          <c:showCatName val="0"/>
          <c:showSerName val="0"/>
          <c:showPercent val="0"/>
          <c:showBubbleSize val="0"/>
        </c:dLbls>
        <c:gapWidth val="150"/>
        <c:axId val="212745920"/>
        <c:axId val="21274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B8B5-4B56-8CC4-77B63F28E2A5}"/>
            </c:ext>
          </c:extLst>
        </c:ser>
        <c:dLbls>
          <c:showLegendKey val="0"/>
          <c:showVal val="0"/>
          <c:showCatName val="0"/>
          <c:showSerName val="0"/>
          <c:showPercent val="0"/>
          <c:showBubbleSize val="0"/>
        </c:dLbls>
        <c:marker val="1"/>
        <c:smooth val="0"/>
        <c:axId val="212745920"/>
        <c:axId val="212746312"/>
      </c:lineChart>
      <c:dateAx>
        <c:axId val="212745920"/>
        <c:scaling>
          <c:orientation val="minMax"/>
        </c:scaling>
        <c:delete val="1"/>
        <c:axPos val="b"/>
        <c:numFmt formatCode="ge" sourceLinked="1"/>
        <c:majorTickMark val="none"/>
        <c:minorTickMark val="none"/>
        <c:tickLblPos val="none"/>
        <c:crossAx val="212746312"/>
        <c:crosses val="autoZero"/>
        <c:auto val="1"/>
        <c:lblOffset val="100"/>
        <c:baseTimeUnit val="years"/>
      </c:dateAx>
      <c:valAx>
        <c:axId val="212746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74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66"/>
          <c:y val="0"/>
        </c:manualLayout>
      </c:layout>
      <c:overlay val="1"/>
    </c:title>
    <c:autoTitleDeleted val="0"/>
    <c:plotArea>
      <c:layout>
        <c:manualLayout>
          <c:layoutTarget val="inner"/>
          <c:xMode val="edge"/>
          <c:yMode val="edge"/>
          <c:x val="0.1258180596104457"/>
          <c:y val="0.15806945669028483"/>
          <c:w val="0.8500366756764912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15.2</c:v>
                </c:pt>
                <c:pt idx="1">
                  <c:v>14.9</c:v>
                </c:pt>
                <c:pt idx="2">
                  <c:v>15.4</c:v>
                </c:pt>
                <c:pt idx="3">
                  <c:v>14.8</c:v>
                </c:pt>
                <c:pt idx="4">
                  <c:v>14.8</c:v>
                </c:pt>
              </c:numCache>
            </c:numRef>
          </c:val>
          <c:extLst xmlns:c16r2="http://schemas.microsoft.com/office/drawing/2015/06/chart">
            <c:ext xmlns:c16="http://schemas.microsoft.com/office/drawing/2014/chart" uri="{C3380CC4-5D6E-409C-BE32-E72D297353CC}">
              <c16:uniqueId val="{00000000-F359-4046-A770-4B9BEDD33A8D}"/>
            </c:ext>
          </c:extLst>
        </c:ser>
        <c:dLbls>
          <c:showLegendKey val="0"/>
          <c:showVal val="0"/>
          <c:showCatName val="0"/>
          <c:showSerName val="0"/>
          <c:showPercent val="0"/>
          <c:showBubbleSize val="0"/>
        </c:dLbls>
        <c:gapWidth val="150"/>
        <c:axId val="212747096"/>
        <c:axId val="2127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F359-4046-A770-4B9BEDD33A8D}"/>
            </c:ext>
          </c:extLst>
        </c:ser>
        <c:dLbls>
          <c:showLegendKey val="0"/>
          <c:showVal val="0"/>
          <c:showCatName val="0"/>
          <c:showSerName val="0"/>
          <c:showPercent val="0"/>
          <c:showBubbleSize val="0"/>
        </c:dLbls>
        <c:marker val="1"/>
        <c:smooth val="0"/>
        <c:axId val="212747096"/>
        <c:axId val="212747488"/>
      </c:lineChart>
      <c:dateAx>
        <c:axId val="212747096"/>
        <c:scaling>
          <c:orientation val="minMax"/>
        </c:scaling>
        <c:delete val="1"/>
        <c:axPos val="b"/>
        <c:numFmt formatCode="ge" sourceLinked="1"/>
        <c:majorTickMark val="none"/>
        <c:minorTickMark val="none"/>
        <c:tickLblPos val="none"/>
        <c:crossAx val="212747488"/>
        <c:crosses val="autoZero"/>
        <c:auto val="1"/>
        <c:lblOffset val="100"/>
        <c:baseTimeUnit val="years"/>
      </c:dateAx>
      <c:valAx>
        <c:axId val="21274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4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5"/>
          <c:y val="0.15806945669028483"/>
          <c:w val="0.8527306020932646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c:v>
                </c:pt>
                <c:pt idx="1">
                  <c:v>52.7</c:v>
                </c:pt>
                <c:pt idx="2">
                  <c:v>53.2</c:v>
                </c:pt>
                <c:pt idx="3">
                  <c:v>50.8</c:v>
                </c:pt>
                <c:pt idx="4">
                  <c:v>53.8</c:v>
                </c:pt>
              </c:numCache>
            </c:numRef>
          </c:val>
          <c:extLst xmlns:c16r2="http://schemas.microsoft.com/office/drawing/2015/06/chart">
            <c:ext xmlns:c16="http://schemas.microsoft.com/office/drawing/2014/chart" uri="{C3380CC4-5D6E-409C-BE32-E72D297353CC}">
              <c16:uniqueId val="{00000000-91EB-4678-996B-97F04D75224B}"/>
            </c:ext>
          </c:extLst>
        </c:ser>
        <c:dLbls>
          <c:showLegendKey val="0"/>
          <c:showVal val="0"/>
          <c:showCatName val="0"/>
          <c:showSerName val="0"/>
          <c:showPercent val="0"/>
          <c:showBubbleSize val="0"/>
        </c:dLbls>
        <c:gapWidth val="150"/>
        <c:axId val="212748272"/>
        <c:axId val="21274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91EB-4678-996B-97F04D75224B}"/>
            </c:ext>
          </c:extLst>
        </c:ser>
        <c:dLbls>
          <c:showLegendKey val="0"/>
          <c:showVal val="0"/>
          <c:showCatName val="0"/>
          <c:showSerName val="0"/>
          <c:showPercent val="0"/>
          <c:showBubbleSize val="0"/>
        </c:dLbls>
        <c:marker val="1"/>
        <c:smooth val="0"/>
        <c:axId val="212748272"/>
        <c:axId val="212748664"/>
      </c:lineChart>
      <c:dateAx>
        <c:axId val="212748272"/>
        <c:scaling>
          <c:orientation val="minMax"/>
        </c:scaling>
        <c:delete val="1"/>
        <c:axPos val="b"/>
        <c:numFmt formatCode="ge" sourceLinked="1"/>
        <c:majorTickMark val="none"/>
        <c:minorTickMark val="none"/>
        <c:tickLblPos val="none"/>
        <c:crossAx val="212748664"/>
        <c:crosses val="autoZero"/>
        <c:auto val="1"/>
        <c:lblOffset val="100"/>
        <c:baseTimeUnit val="years"/>
      </c:dateAx>
      <c:valAx>
        <c:axId val="212748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4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topLeftCell="EA33" zoomScale="70"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島根県雲南市　雲南市立病院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199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78</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281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39234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34359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199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78</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277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150</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101.8</v>
      </c>
      <c r="Q33" s="119"/>
      <c r="R33" s="119"/>
      <c r="S33" s="119"/>
      <c r="T33" s="119"/>
      <c r="U33" s="119"/>
      <c r="V33" s="119"/>
      <c r="W33" s="119"/>
      <c r="X33" s="119"/>
      <c r="Y33" s="119"/>
      <c r="Z33" s="119"/>
      <c r="AA33" s="119"/>
      <c r="AB33" s="119"/>
      <c r="AC33" s="119"/>
      <c r="AD33" s="120"/>
      <c r="AE33" s="118">
        <f>データ!AI7</f>
        <v>100.8</v>
      </c>
      <c r="AF33" s="119"/>
      <c r="AG33" s="119"/>
      <c r="AH33" s="119"/>
      <c r="AI33" s="119"/>
      <c r="AJ33" s="119"/>
      <c r="AK33" s="119"/>
      <c r="AL33" s="119"/>
      <c r="AM33" s="119"/>
      <c r="AN33" s="119"/>
      <c r="AO33" s="119"/>
      <c r="AP33" s="119"/>
      <c r="AQ33" s="119"/>
      <c r="AR33" s="119"/>
      <c r="AS33" s="120"/>
      <c r="AT33" s="118">
        <f>データ!AJ7</f>
        <v>100.8</v>
      </c>
      <c r="AU33" s="119"/>
      <c r="AV33" s="119"/>
      <c r="AW33" s="119"/>
      <c r="AX33" s="119"/>
      <c r="AY33" s="119"/>
      <c r="AZ33" s="119"/>
      <c r="BA33" s="119"/>
      <c r="BB33" s="119"/>
      <c r="BC33" s="119"/>
      <c r="BD33" s="119"/>
      <c r="BE33" s="119"/>
      <c r="BF33" s="119"/>
      <c r="BG33" s="119"/>
      <c r="BH33" s="120"/>
      <c r="BI33" s="118">
        <f>データ!AK7</f>
        <v>103.1</v>
      </c>
      <c r="BJ33" s="119"/>
      <c r="BK33" s="119"/>
      <c r="BL33" s="119"/>
      <c r="BM33" s="119"/>
      <c r="BN33" s="119"/>
      <c r="BO33" s="119"/>
      <c r="BP33" s="119"/>
      <c r="BQ33" s="119"/>
      <c r="BR33" s="119"/>
      <c r="BS33" s="119"/>
      <c r="BT33" s="119"/>
      <c r="BU33" s="119"/>
      <c r="BV33" s="119"/>
      <c r="BW33" s="120"/>
      <c r="BX33" s="118">
        <f>データ!AL7</f>
        <v>98.6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95.1</v>
      </c>
      <c r="DE33" s="119"/>
      <c r="DF33" s="119"/>
      <c r="DG33" s="119"/>
      <c r="DH33" s="119"/>
      <c r="DI33" s="119"/>
      <c r="DJ33" s="119"/>
      <c r="DK33" s="119"/>
      <c r="DL33" s="119"/>
      <c r="DM33" s="119"/>
      <c r="DN33" s="119"/>
      <c r="DO33" s="119"/>
      <c r="DP33" s="119"/>
      <c r="DQ33" s="119"/>
      <c r="DR33" s="120"/>
      <c r="DS33" s="118">
        <f>データ!AT7</f>
        <v>94.1</v>
      </c>
      <c r="DT33" s="119"/>
      <c r="DU33" s="119"/>
      <c r="DV33" s="119"/>
      <c r="DW33" s="119"/>
      <c r="DX33" s="119"/>
      <c r="DY33" s="119"/>
      <c r="DZ33" s="119"/>
      <c r="EA33" s="119"/>
      <c r="EB33" s="119"/>
      <c r="EC33" s="119"/>
      <c r="ED33" s="119"/>
      <c r="EE33" s="119"/>
      <c r="EF33" s="119"/>
      <c r="EG33" s="120"/>
      <c r="EH33" s="118">
        <f>データ!AU7</f>
        <v>95</v>
      </c>
      <c r="EI33" s="119"/>
      <c r="EJ33" s="119"/>
      <c r="EK33" s="119"/>
      <c r="EL33" s="119"/>
      <c r="EM33" s="119"/>
      <c r="EN33" s="119"/>
      <c r="EO33" s="119"/>
      <c r="EP33" s="119"/>
      <c r="EQ33" s="119"/>
      <c r="ER33" s="119"/>
      <c r="ES33" s="119"/>
      <c r="ET33" s="119"/>
      <c r="EU33" s="119"/>
      <c r="EV33" s="120"/>
      <c r="EW33" s="118">
        <f>データ!AV7</f>
        <v>97.4</v>
      </c>
      <c r="EX33" s="119"/>
      <c r="EY33" s="119"/>
      <c r="EZ33" s="119"/>
      <c r="FA33" s="119"/>
      <c r="FB33" s="119"/>
      <c r="FC33" s="119"/>
      <c r="FD33" s="119"/>
      <c r="FE33" s="119"/>
      <c r="FF33" s="119"/>
      <c r="FG33" s="119"/>
      <c r="FH33" s="119"/>
      <c r="FI33" s="119"/>
      <c r="FJ33" s="119"/>
      <c r="FK33" s="120"/>
      <c r="FL33" s="118">
        <f>データ!AW7</f>
        <v>94.7</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89.9</v>
      </c>
      <c r="KG33" s="119"/>
      <c r="KH33" s="119"/>
      <c r="KI33" s="119"/>
      <c r="KJ33" s="119"/>
      <c r="KK33" s="119"/>
      <c r="KL33" s="119"/>
      <c r="KM33" s="119"/>
      <c r="KN33" s="119"/>
      <c r="KO33" s="119"/>
      <c r="KP33" s="119"/>
      <c r="KQ33" s="119"/>
      <c r="KR33" s="119"/>
      <c r="KS33" s="119"/>
      <c r="KT33" s="120"/>
      <c r="KU33" s="118">
        <f>データ!BP7</f>
        <v>88.3</v>
      </c>
      <c r="KV33" s="119"/>
      <c r="KW33" s="119"/>
      <c r="KX33" s="119"/>
      <c r="KY33" s="119"/>
      <c r="KZ33" s="119"/>
      <c r="LA33" s="119"/>
      <c r="LB33" s="119"/>
      <c r="LC33" s="119"/>
      <c r="LD33" s="119"/>
      <c r="LE33" s="119"/>
      <c r="LF33" s="119"/>
      <c r="LG33" s="119"/>
      <c r="LH33" s="119"/>
      <c r="LI33" s="120"/>
      <c r="LJ33" s="118">
        <f>データ!BQ7</f>
        <v>90.4</v>
      </c>
      <c r="LK33" s="119"/>
      <c r="LL33" s="119"/>
      <c r="LM33" s="119"/>
      <c r="LN33" s="119"/>
      <c r="LO33" s="119"/>
      <c r="LP33" s="119"/>
      <c r="LQ33" s="119"/>
      <c r="LR33" s="119"/>
      <c r="LS33" s="119"/>
      <c r="LT33" s="119"/>
      <c r="LU33" s="119"/>
      <c r="LV33" s="119"/>
      <c r="LW33" s="119"/>
      <c r="LX33" s="120"/>
      <c r="LY33" s="118">
        <f>データ!BR7</f>
        <v>91.2</v>
      </c>
      <c r="LZ33" s="119"/>
      <c r="MA33" s="119"/>
      <c r="MB33" s="119"/>
      <c r="MC33" s="119"/>
      <c r="MD33" s="119"/>
      <c r="ME33" s="119"/>
      <c r="MF33" s="119"/>
      <c r="MG33" s="119"/>
      <c r="MH33" s="119"/>
      <c r="MI33" s="119"/>
      <c r="MJ33" s="119"/>
      <c r="MK33" s="119"/>
      <c r="ML33" s="119"/>
      <c r="MM33" s="120"/>
      <c r="MN33" s="118">
        <f>データ!BS7</f>
        <v>91.2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27235</v>
      </c>
      <c r="Q55" s="123"/>
      <c r="R55" s="123"/>
      <c r="S55" s="123"/>
      <c r="T55" s="123"/>
      <c r="U55" s="123"/>
      <c r="V55" s="123"/>
      <c r="W55" s="123"/>
      <c r="X55" s="123"/>
      <c r="Y55" s="123"/>
      <c r="Z55" s="123"/>
      <c r="AA55" s="123"/>
      <c r="AB55" s="123"/>
      <c r="AC55" s="123"/>
      <c r="AD55" s="124"/>
      <c r="AE55" s="122">
        <f>データ!CA7</f>
        <v>28435</v>
      </c>
      <c r="AF55" s="123"/>
      <c r="AG55" s="123"/>
      <c r="AH55" s="123"/>
      <c r="AI55" s="123"/>
      <c r="AJ55" s="123"/>
      <c r="AK55" s="123"/>
      <c r="AL55" s="123"/>
      <c r="AM55" s="123"/>
      <c r="AN55" s="123"/>
      <c r="AO55" s="123"/>
      <c r="AP55" s="123"/>
      <c r="AQ55" s="123"/>
      <c r="AR55" s="123"/>
      <c r="AS55" s="124"/>
      <c r="AT55" s="122">
        <f>データ!CB7</f>
        <v>29214</v>
      </c>
      <c r="AU55" s="123"/>
      <c r="AV55" s="123"/>
      <c r="AW55" s="123"/>
      <c r="AX55" s="123"/>
      <c r="AY55" s="123"/>
      <c r="AZ55" s="123"/>
      <c r="BA55" s="123"/>
      <c r="BB55" s="123"/>
      <c r="BC55" s="123"/>
      <c r="BD55" s="123"/>
      <c r="BE55" s="123"/>
      <c r="BF55" s="123"/>
      <c r="BG55" s="123"/>
      <c r="BH55" s="124"/>
      <c r="BI55" s="122">
        <f>データ!CC7</f>
        <v>29837</v>
      </c>
      <c r="BJ55" s="123"/>
      <c r="BK55" s="123"/>
      <c r="BL55" s="123"/>
      <c r="BM55" s="123"/>
      <c r="BN55" s="123"/>
      <c r="BO55" s="123"/>
      <c r="BP55" s="123"/>
      <c r="BQ55" s="123"/>
      <c r="BR55" s="123"/>
      <c r="BS55" s="123"/>
      <c r="BT55" s="123"/>
      <c r="BU55" s="123"/>
      <c r="BV55" s="123"/>
      <c r="BW55" s="124"/>
      <c r="BX55" s="122">
        <f>データ!CD7</f>
        <v>29815</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7882</v>
      </c>
      <c r="DE55" s="123"/>
      <c r="DF55" s="123"/>
      <c r="DG55" s="123"/>
      <c r="DH55" s="123"/>
      <c r="DI55" s="123"/>
      <c r="DJ55" s="123"/>
      <c r="DK55" s="123"/>
      <c r="DL55" s="123"/>
      <c r="DM55" s="123"/>
      <c r="DN55" s="123"/>
      <c r="DO55" s="123"/>
      <c r="DP55" s="123"/>
      <c r="DQ55" s="123"/>
      <c r="DR55" s="124"/>
      <c r="DS55" s="122">
        <f>データ!CL7</f>
        <v>7977</v>
      </c>
      <c r="DT55" s="123"/>
      <c r="DU55" s="123"/>
      <c r="DV55" s="123"/>
      <c r="DW55" s="123"/>
      <c r="DX55" s="123"/>
      <c r="DY55" s="123"/>
      <c r="DZ55" s="123"/>
      <c r="EA55" s="123"/>
      <c r="EB55" s="123"/>
      <c r="EC55" s="123"/>
      <c r="ED55" s="123"/>
      <c r="EE55" s="123"/>
      <c r="EF55" s="123"/>
      <c r="EG55" s="124"/>
      <c r="EH55" s="122">
        <f>データ!CM7</f>
        <v>7934</v>
      </c>
      <c r="EI55" s="123"/>
      <c r="EJ55" s="123"/>
      <c r="EK55" s="123"/>
      <c r="EL55" s="123"/>
      <c r="EM55" s="123"/>
      <c r="EN55" s="123"/>
      <c r="EO55" s="123"/>
      <c r="EP55" s="123"/>
      <c r="EQ55" s="123"/>
      <c r="ER55" s="123"/>
      <c r="ES55" s="123"/>
      <c r="ET55" s="123"/>
      <c r="EU55" s="123"/>
      <c r="EV55" s="124"/>
      <c r="EW55" s="122">
        <f>データ!CN7</f>
        <v>7925</v>
      </c>
      <c r="EX55" s="123"/>
      <c r="EY55" s="123"/>
      <c r="EZ55" s="123"/>
      <c r="FA55" s="123"/>
      <c r="FB55" s="123"/>
      <c r="FC55" s="123"/>
      <c r="FD55" s="123"/>
      <c r="FE55" s="123"/>
      <c r="FF55" s="123"/>
      <c r="FG55" s="123"/>
      <c r="FH55" s="123"/>
      <c r="FI55" s="123"/>
      <c r="FJ55" s="123"/>
      <c r="FK55" s="124"/>
      <c r="FL55" s="122">
        <f>データ!CO7</f>
        <v>8146</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51</v>
      </c>
      <c r="GS55" s="119"/>
      <c r="GT55" s="119"/>
      <c r="GU55" s="119"/>
      <c r="GV55" s="119"/>
      <c r="GW55" s="119"/>
      <c r="GX55" s="119"/>
      <c r="GY55" s="119"/>
      <c r="GZ55" s="119"/>
      <c r="HA55" s="119"/>
      <c r="HB55" s="119"/>
      <c r="HC55" s="119"/>
      <c r="HD55" s="119"/>
      <c r="HE55" s="119"/>
      <c r="HF55" s="120"/>
      <c r="HG55" s="118">
        <f>データ!CW7</f>
        <v>52.7</v>
      </c>
      <c r="HH55" s="119"/>
      <c r="HI55" s="119"/>
      <c r="HJ55" s="119"/>
      <c r="HK55" s="119"/>
      <c r="HL55" s="119"/>
      <c r="HM55" s="119"/>
      <c r="HN55" s="119"/>
      <c r="HO55" s="119"/>
      <c r="HP55" s="119"/>
      <c r="HQ55" s="119"/>
      <c r="HR55" s="119"/>
      <c r="HS55" s="119"/>
      <c r="HT55" s="119"/>
      <c r="HU55" s="120"/>
      <c r="HV55" s="118">
        <f>データ!CX7</f>
        <v>53.2</v>
      </c>
      <c r="HW55" s="119"/>
      <c r="HX55" s="119"/>
      <c r="HY55" s="119"/>
      <c r="HZ55" s="119"/>
      <c r="IA55" s="119"/>
      <c r="IB55" s="119"/>
      <c r="IC55" s="119"/>
      <c r="ID55" s="119"/>
      <c r="IE55" s="119"/>
      <c r="IF55" s="119"/>
      <c r="IG55" s="119"/>
      <c r="IH55" s="119"/>
      <c r="II55" s="119"/>
      <c r="IJ55" s="120"/>
      <c r="IK55" s="118">
        <f>データ!CY7</f>
        <v>50.8</v>
      </c>
      <c r="IL55" s="119"/>
      <c r="IM55" s="119"/>
      <c r="IN55" s="119"/>
      <c r="IO55" s="119"/>
      <c r="IP55" s="119"/>
      <c r="IQ55" s="119"/>
      <c r="IR55" s="119"/>
      <c r="IS55" s="119"/>
      <c r="IT55" s="119"/>
      <c r="IU55" s="119"/>
      <c r="IV55" s="119"/>
      <c r="IW55" s="119"/>
      <c r="IX55" s="119"/>
      <c r="IY55" s="120"/>
      <c r="IZ55" s="118">
        <f>データ!CZ7</f>
        <v>53.8</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15.2</v>
      </c>
      <c r="KG55" s="119"/>
      <c r="KH55" s="119"/>
      <c r="KI55" s="119"/>
      <c r="KJ55" s="119"/>
      <c r="KK55" s="119"/>
      <c r="KL55" s="119"/>
      <c r="KM55" s="119"/>
      <c r="KN55" s="119"/>
      <c r="KO55" s="119"/>
      <c r="KP55" s="119"/>
      <c r="KQ55" s="119"/>
      <c r="KR55" s="119"/>
      <c r="KS55" s="119"/>
      <c r="KT55" s="120"/>
      <c r="KU55" s="118">
        <f>データ!DH7</f>
        <v>14.9</v>
      </c>
      <c r="KV55" s="119"/>
      <c r="KW55" s="119"/>
      <c r="KX55" s="119"/>
      <c r="KY55" s="119"/>
      <c r="KZ55" s="119"/>
      <c r="LA55" s="119"/>
      <c r="LB55" s="119"/>
      <c r="LC55" s="119"/>
      <c r="LD55" s="119"/>
      <c r="LE55" s="119"/>
      <c r="LF55" s="119"/>
      <c r="LG55" s="119"/>
      <c r="LH55" s="119"/>
      <c r="LI55" s="120"/>
      <c r="LJ55" s="118">
        <f>データ!DI7</f>
        <v>15.4</v>
      </c>
      <c r="LK55" s="119"/>
      <c r="LL55" s="119"/>
      <c r="LM55" s="119"/>
      <c r="LN55" s="119"/>
      <c r="LO55" s="119"/>
      <c r="LP55" s="119"/>
      <c r="LQ55" s="119"/>
      <c r="LR55" s="119"/>
      <c r="LS55" s="119"/>
      <c r="LT55" s="119"/>
      <c r="LU55" s="119"/>
      <c r="LV55" s="119"/>
      <c r="LW55" s="119"/>
      <c r="LX55" s="120"/>
      <c r="LY55" s="118">
        <f>データ!DJ7</f>
        <v>14.8</v>
      </c>
      <c r="LZ55" s="119"/>
      <c r="MA55" s="119"/>
      <c r="MB55" s="119"/>
      <c r="MC55" s="119"/>
      <c r="MD55" s="119"/>
      <c r="ME55" s="119"/>
      <c r="MF55" s="119"/>
      <c r="MG55" s="119"/>
      <c r="MH55" s="119"/>
      <c r="MI55" s="119"/>
      <c r="MJ55" s="119"/>
      <c r="MK55" s="119"/>
      <c r="ML55" s="119"/>
      <c r="MM55" s="120"/>
      <c r="MN55" s="118">
        <f>データ!DK7</f>
        <v>14.8</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43981</v>
      </c>
      <c r="Q56" s="123"/>
      <c r="R56" s="123"/>
      <c r="S56" s="123"/>
      <c r="T56" s="123"/>
      <c r="U56" s="123"/>
      <c r="V56" s="123"/>
      <c r="W56" s="123"/>
      <c r="X56" s="123"/>
      <c r="Y56" s="123"/>
      <c r="Z56" s="123"/>
      <c r="AA56" s="123"/>
      <c r="AB56" s="123"/>
      <c r="AC56" s="123"/>
      <c r="AD56" s="124"/>
      <c r="AE56" s="122">
        <f>データ!CF7</f>
        <v>45099</v>
      </c>
      <c r="AF56" s="123"/>
      <c r="AG56" s="123"/>
      <c r="AH56" s="123"/>
      <c r="AI56" s="123"/>
      <c r="AJ56" s="123"/>
      <c r="AK56" s="123"/>
      <c r="AL56" s="123"/>
      <c r="AM56" s="123"/>
      <c r="AN56" s="123"/>
      <c r="AO56" s="123"/>
      <c r="AP56" s="123"/>
      <c r="AQ56" s="123"/>
      <c r="AR56" s="123"/>
      <c r="AS56" s="124"/>
      <c r="AT56" s="122">
        <f>データ!CG7</f>
        <v>45085</v>
      </c>
      <c r="AU56" s="123"/>
      <c r="AV56" s="123"/>
      <c r="AW56" s="123"/>
      <c r="AX56" s="123"/>
      <c r="AY56" s="123"/>
      <c r="AZ56" s="123"/>
      <c r="BA56" s="123"/>
      <c r="BB56" s="123"/>
      <c r="BC56" s="123"/>
      <c r="BD56" s="123"/>
      <c r="BE56" s="123"/>
      <c r="BF56" s="123"/>
      <c r="BG56" s="123"/>
      <c r="BH56" s="124"/>
      <c r="BI56" s="122">
        <f>データ!CH7</f>
        <v>44825</v>
      </c>
      <c r="BJ56" s="123"/>
      <c r="BK56" s="123"/>
      <c r="BL56" s="123"/>
      <c r="BM56" s="123"/>
      <c r="BN56" s="123"/>
      <c r="BO56" s="123"/>
      <c r="BP56" s="123"/>
      <c r="BQ56" s="123"/>
      <c r="BR56" s="123"/>
      <c r="BS56" s="123"/>
      <c r="BT56" s="123"/>
      <c r="BU56" s="123"/>
      <c r="BV56" s="123"/>
      <c r="BW56" s="124"/>
      <c r="BX56" s="122">
        <f>データ!CI7</f>
        <v>45494</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11009</v>
      </c>
      <c r="DE56" s="123"/>
      <c r="DF56" s="123"/>
      <c r="DG56" s="123"/>
      <c r="DH56" s="123"/>
      <c r="DI56" s="123"/>
      <c r="DJ56" s="123"/>
      <c r="DK56" s="123"/>
      <c r="DL56" s="123"/>
      <c r="DM56" s="123"/>
      <c r="DN56" s="123"/>
      <c r="DO56" s="123"/>
      <c r="DP56" s="123"/>
      <c r="DQ56" s="123"/>
      <c r="DR56" s="124"/>
      <c r="DS56" s="122">
        <f>データ!CQ7</f>
        <v>11173</v>
      </c>
      <c r="DT56" s="123"/>
      <c r="DU56" s="123"/>
      <c r="DV56" s="123"/>
      <c r="DW56" s="123"/>
      <c r="DX56" s="123"/>
      <c r="DY56" s="123"/>
      <c r="DZ56" s="123"/>
      <c r="EA56" s="123"/>
      <c r="EB56" s="123"/>
      <c r="EC56" s="123"/>
      <c r="ED56" s="123"/>
      <c r="EE56" s="123"/>
      <c r="EF56" s="123"/>
      <c r="EG56" s="124"/>
      <c r="EH56" s="122">
        <f>データ!CR7</f>
        <v>11881</v>
      </c>
      <c r="EI56" s="123"/>
      <c r="EJ56" s="123"/>
      <c r="EK56" s="123"/>
      <c r="EL56" s="123"/>
      <c r="EM56" s="123"/>
      <c r="EN56" s="123"/>
      <c r="EO56" s="123"/>
      <c r="EP56" s="123"/>
      <c r="EQ56" s="123"/>
      <c r="ER56" s="123"/>
      <c r="ES56" s="123"/>
      <c r="ET56" s="123"/>
      <c r="EU56" s="123"/>
      <c r="EV56" s="124"/>
      <c r="EW56" s="122">
        <f>データ!CS7</f>
        <v>12023</v>
      </c>
      <c r="EX56" s="123"/>
      <c r="EY56" s="123"/>
      <c r="EZ56" s="123"/>
      <c r="FA56" s="123"/>
      <c r="FB56" s="123"/>
      <c r="FC56" s="123"/>
      <c r="FD56" s="123"/>
      <c r="FE56" s="123"/>
      <c r="FF56" s="123"/>
      <c r="FG56" s="123"/>
      <c r="FH56" s="123"/>
      <c r="FI56" s="123"/>
      <c r="FJ56" s="123"/>
      <c r="FK56" s="124"/>
      <c r="FL56" s="122">
        <f>データ!CT7</f>
        <v>12309</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22.1</v>
      </c>
      <c r="V79" s="132"/>
      <c r="W79" s="132"/>
      <c r="X79" s="132"/>
      <c r="Y79" s="132"/>
      <c r="Z79" s="132"/>
      <c r="AA79" s="132"/>
      <c r="AB79" s="132"/>
      <c r="AC79" s="132"/>
      <c r="AD79" s="132"/>
      <c r="AE79" s="132"/>
      <c r="AF79" s="132"/>
      <c r="AG79" s="132"/>
      <c r="AH79" s="132"/>
      <c r="AI79" s="132"/>
      <c r="AJ79" s="132"/>
      <c r="AK79" s="132"/>
      <c r="AL79" s="132"/>
      <c r="AM79" s="132"/>
      <c r="AN79" s="132">
        <f>データ!DS7</f>
        <v>27.5</v>
      </c>
      <c r="AO79" s="132"/>
      <c r="AP79" s="132"/>
      <c r="AQ79" s="132"/>
      <c r="AR79" s="132"/>
      <c r="AS79" s="132"/>
      <c r="AT79" s="132"/>
      <c r="AU79" s="132"/>
      <c r="AV79" s="132"/>
      <c r="AW79" s="132"/>
      <c r="AX79" s="132"/>
      <c r="AY79" s="132"/>
      <c r="AZ79" s="132"/>
      <c r="BA79" s="132"/>
      <c r="BB79" s="132"/>
      <c r="BC79" s="132"/>
      <c r="BD79" s="132"/>
      <c r="BE79" s="132"/>
      <c r="BF79" s="132"/>
      <c r="BG79" s="132">
        <f>データ!DT7</f>
        <v>32.299999999999997</v>
      </c>
      <c r="BH79" s="132"/>
      <c r="BI79" s="132"/>
      <c r="BJ79" s="132"/>
      <c r="BK79" s="132"/>
      <c r="BL79" s="132"/>
      <c r="BM79" s="132"/>
      <c r="BN79" s="132"/>
      <c r="BO79" s="132"/>
      <c r="BP79" s="132"/>
      <c r="BQ79" s="132"/>
      <c r="BR79" s="132"/>
      <c r="BS79" s="132"/>
      <c r="BT79" s="132"/>
      <c r="BU79" s="132"/>
      <c r="BV79" s="132"/>
      <c r="BW79" s="132"/>
      <c r="BX79" s="132"/>
      <c r="BY79" s="132"/>
      <c r="BZ79" s="132">
        <f>データ!DU7</f>
        <v>33.200000000000003</v>
      </c>
      <c r="CA79" s="132"/>
      <c r="CB79" s="132"/>
      <c r="CC79" s="132"/>
      <c r="CD79" s="132"/>
      <c r="CE79" s="132"/>
      <c r="CF79" s="132"/>
      <c r="CG79" s="132"/>
      <c r="CH79" s="132"/>
      <c r="CI79" s="132"/>
      <c r="CJ79" s="132"/>
      <c r="CK79" s="132"/>
      <c r="CL79" s="132"/>
      <c r="CM79" s="132"/>
      <c r="CN79" s="132"/>
      <c r="CO79" s="132"/>
      <c r="CP79" s="132"/>
      <c r="CQ79" s="132"/>
      <c r="CR79" s="132"/>
      <c r="CS79" s="132">
        <f>データ!DV7</f>
        <v>11.5</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31.1</v>
      </c>
      <c r="EP79" s="132"/>
      <c r="EQ79" s="132"/>
      <c r="ER79" s="132"/>
      <c r="ES79" s="132"/>
      <c r="ET79" s="132"/>
      <c r="EU79" s="132"/>
      <c r="EV79" s="132"/>
      <c r="EW79" s="132"/>
      <c r="EX79" s="132"/>
      <c r="EY79" s="132"/>
      <c r="EZ79" s="132"/>
      <c r="FA79" s="132"/>
      <c r="FB79" s="132"/>
      <c r="FC79" s="132"/>
      <c r="FD79" s="132"/>
      <c r="FE79" s="132"/>
      <c r="FF79" s="132"/>
      <c r="FG79" s="132"/>
      <c r="FH79" s="132">
        <f>データ!ED7</f>
        <v>39</v>
      </c>
      <c r="FI79" s="132"/>
      <c r="FJ79" s="132"/>
      <c r="FK79" s="132"/>
      <c r="FL79" s="132"/>
      <c r="FM79" s="132"/>
      <c r="FN79" s="132"/>
      <c r="FO79" s="132"/>
      <c r="FP79" s="132"/>
      <c r="FQ79" s="132"/>
      <c r="FR79" s="132"/>
      <c r="FS79" s="132"/>
      <c r="FT79" s="132"/>
      <c r="FU79" s="132"/>
      <c r="FV79" s="132"/>
      <c r="FW79" s="132"/>
      <c r="FX79" s="132"/>
      <c r="FY79" s="132"/>
      <c r="FZ79" s="132"/>
      <c r="GA79" s="132">
        <f>データ!EE7</f>
        <v>43.6</v>
      </c>
      <c r="GB79" s="132"/>
      <c r="GC79" s="132"/>
      <c r="GD79" s="132"/>
      <c r="GE79" s="132"/>
      <c r="GF79" s="132"/>
      <c r="GG79" s="132"/>
      <c r="GH79" s="132"/>
      <c r="GI79" s="132"/>
      <c r="GJ79" s="132"/>
      <c r="GK79" s="132"/>
      <c r="GL79" s="132"/>
      <c r="GM79" s="132"/>
      <c r="GN79" s="132"/>
      <c r="GO79" s="132"/>
      <c r="GP79" s="132"/>
      <c r="GQ79" s="132"/>
      <c r="GR79" s="132"/>
      <c r="GS79" s="132"/>
      <c r="GT79" s="132">
        <f>データ!EF7</f>
        <v>50.3</v>
      </c>
      <c r="GU79" s="132"/>
      <c r="GV79" s="132"/>
      <c r="GW79" s="132"/>
      <c r="GX79" s="132"/>
      <c r="GY79" s="132"/>
      <c r="GZ79" s="132"/>
      <c r="HA79" s="132"/>
      <c r="HB79" s="132"/>
      <c r="HC79" s="132"/>
      <c r="HD79" s="132"/>
      <c r="HE79" s="132"/>
      <c r="HF79" s="132"/>
      <c r="HG79" s="132"/>
      <c r="HH79" s="132"/>
      <c r="HI79" s="132"/>
      <c r="HJ79" s="132"/>
      <c r="HK79" s="132"/>
      <c r="HL79" s="132"/>
      <c r="HM79" s="132">
        <f>データ!EG7</f>
        <v>24.2</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11186295</v>
      </c>
      <c r="JK79" s="127"/>
      <c r="JL79" s="127"/>
      <c r="JM79" s="127"/>
      <c r="JN79" s="127"/>
      <c r="JO79" s="127"/>
      <c r="JP79" s="127"/>
      <c r="JQ79" s="127"/>
      <c r="JR79" s="127"/>
      <c r="JS79" s="127"/>
      <c r="JT79" s="127"/>
      <c r="JU79" s="127"/>
      <c r="JV79" s="127"/>
      <c r="JW79" s="127"/>
      <c r="JX79" s="127"/>
      <c r="JY79" s="127"/>
      <c r="JZ79" s="127"/>
      <c r="KA79" s="127"/>
      <c r="KB79" s="127"/>
      <c r="KC79" s="127">
        <f>データ!EO7</f>
        <v>11468100</v>
      </c>
      <c r="KD79" s="127"/>
      <c r="KE79" s="127"/>
      <c r="KF79" s="127"/>
      <c r="KG79" s="127"/>
      <c r="KH79" s="127"/>
      <c r="KI79" s="127"/>
      <c r="KJ79" s="127"/>
      <c r="KK79" s="127"/>
      <c r="KL79" s="127"/>
      <c r="KM79" s="127"/>
      <c r="KN79" s="127"/>
      <c r="KO79" s="127"/>
      <c r="KP79" s="127"/>
      <c r="KQ79" s="127"/>
      <c r="KR79" s="127"/>
      <c r="KS79" s="127"/>
      <c r="KT79" s="127"/>
      <c r="KU79" s="127"/>
      <c r="KV79" s="127">
        <f>データ!EP7</f>
        <v>11967306</v>
      </c>
      <c r="KW79" s="127"/>
      <c r="KX79" s="127"/>
      <c r="KY79" s="127"/>
      <c r="KZ79" s="127"/>
      <c r="LA79" s="127"/>
      <c r="LB79" s="127"/>
      <c r="LC79" s="127"/>
      <c r="LD79" s="127"/>
      <c r="LE79" s="127"/>
      <c r="LF79" s="127"/>
      <c r="LG79" s="127"/>
      <c r="LH79" s="127"/>
      <c r="LI79" s="127"/>
      <c r="LJ79" s="127"/>
      <c r="LK79" s="127"/>
      <c r="LL79" s="127"/>
      <c r="LM79" s="127"/>
      <c r="LN79" s="127"/>
      <c r="LO79" s="127">
        <f>データ!EQ7</f>
        <v>12961829</v>
      </c>
      <c r="LP79" s="127"/>
      <c r="LQ79" s="127"/>
      <c r="LR79" s="127"/>
      <c r="LS79" s="127"/>
      <c r="LT79" s="127"/>
      <c r="LU79" s="127"/>
      <c r="LV79" s="127"/>
      <c r="LW79" s="127"/>
      <c r="LX79" s="127"/>
      <c r="LY79" s="127"/>
      <c r="LZ79" s="127"/>
      <c r="MA79" s="127"/>
      <c r="MB79" s="127"/>
      <c r="MC79" s="127"/>
      <c r="MD79" s="127"/>
      <c r="ME79" s="127"/>
      <c r="MF79" s="127"/>
      <c r="MG79" s="127"/>
      <c r="MH79" s="127">
        <f>データ!ER7</f>
        <v>38684036</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tZe6XmlHt2AoOs4IVxyuQSR97obK2ZUHTyF7VhSY5NJlfzQ8XdFmZYv/8PHr8I0yviLkkHU7ugRgw29bqMbWmg==" saltValue="Qqnv67NL5qwNCojEr2jZm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111</v>
      </c>
      <c r="AW5" s="61" t="s">
        <v>112</v>
      </c>
      <c r="AX5" s="61" t="s">
        <v>113</v>
      </c>
      <c r="AY5" s="61" t="s">
        <v>114</v>
      </c>
      <c r="AZ5" s="61" t="s">
        <v>115</v>
      </c>
      <c r="BA5" s="61" t="s">
        <v>116</v>
      </c>
      <c r="BB5" s="61" t="s">
        <v>117</v>
      </c>
      <c r="BC5" s="61" t="s">
        <v>118</v>
      </c>
      <c r="BD5" s="61" t="s">
        <v>108</v>
      </c>
      <c r="BE5" s="61" t="s">
        <v>120</v>
      </c>
      <c r="BF5" s="61" t="s">
        <v>122</v>
      </c>
      <c r="BG5" s="61" t="s">
        <v>111</v>
      </c>
      <c r="BH5" s="61" t="s">
        <v>112</v>
      </c>
      <c r="BI5" s="61" t="s">
        <v>113</v>
      </c>
      <c r="BJ5" s="61" t="s">
        <v>114</v>
      </c>
      <c r="BK5" s="61" t="s">
        <v>115</v>
      </c>
      <c r="BL5" s="61" t="s">
        <v>116</v>
      </c>
      <c r="BM5" s="61" t="s">
        <v>117</v>
      </c>
      <c r="BN5" s="61" t="s">
        <v>118</v>
      </c>
      <c r="BO5" s="61" t="s">
        <v>108</v>
      </c>
      <c r="BP5" s="61" t="s">
        <v>120</v>
      </c>
      <c r="BQ5" s="61" t="s">
        <v>110</v>
      </c>
      <c r="BR5" s="61" t="s">
        <v>111</v>
      </c>
      <c r="BS5" s="61" t="s">
        <v>112</v>
      </c>
      <c r="BT5" s="61" t="s">
        <v>113</v>
      </c>
      <c r="BU5" s="61" t="s">
        <v>114</v>
      </c>
      <c r="BV5" s="61" t="s">
        <v>115</v>
      </c>
      <c r="BW5" s="61" t="s">
        <v>116</v>
      </c>
      <c r="BX5" s="61" t="s">
        <v>117</v>
      </c>
      <c r="BY5" s="61" t="s">
        <v>118</v>
      </c>
      <c r="BZ5" s="61" t="s">
        <v>108</v>
      </c>
      <c r="CA5" s="61" t="s">
        <v>109</v>
      </c>
      <c r="CB5" s="61" t="s">
        <v>110</v>
      </c>
      <c r="CC5" s="61" t="s">
        <v>111</v>
      </c>
      <c r="CD5" s="61" t="s">
        <v>112</v>
      </c>
      <c r="CE5" s="61" t="s">
        <v>113</v>
      </c>
      <c r="CF5" s="61" t="s">
        <v>114</v>
      </c>
      <c r="CG5" s="61" t="s">
        <v>115</v>
      </c>
      <c r="CH5" s="61" t="s">
        <v>116</v>
      </c>
      <c r="CI5" s="61" t="s">
        <v>117</v>
      </c>
      <c r="CJ5" s="61" t="s">
        <v>118</v>
      </c>
      <c r="CK5" s="61" t="s">
        <v>108</v>
      </c>
      <c r="CL5" s="61" t="s">
        <v>120</v>
      </c>
      <c r="CM5" s="61" t="s">
        <v>121</v>
      </c>
      <c r="CN5" s="61" t="s">
        <v>111</v>
      </c>
      <c r="CO5" s="61" t="s">
        <v>112</v>
      </c>
      <c r="CP5" s="61" t="s">
        <v>113</v>
      </c>
      <c r="CQ5" s="61" t="s">
        <v>114</v>
      </c>
      <c r="CR5" s="61" t="s">
        <v>115</v>
      </c>
      <c r="CS5" s="61" t="s">
        <v>116</v>
      </c>
      <c r="CT5" s="61" t="s">
        <v>117</v>
      </c>
      <c r="CU5" s="61" t="s">
        <v>118</v>
      </c>
      <c r="CV5" s="61" t="s">
        <v>108</v>
      </c>
      <c r="CW5" s="61" t="s">
        <v>120</v>
      </c>
      <c r="CX5" s="61" t="s">
        <v>110</v>
      </c>
      <c r="CY5" s="61" t="s">
        <v>111</v>
      </c>
      <c r="CZ5" s="61" t="s">
        <v>112</v>
      </c>
      <c r="DA5" s="61" t="s">
        <v>113</v>
      </c>
      <c r="DB5" s="61" t="s">
        <v>114</v>
      </c>
      <c r="DC5" s="61" t="s">
        <v>115</v>
      </c>
      <c r="DD5" s="61" t="s">
        <v>116</v>
      </c>
      <c r="DE5" s="61" t="s">
        <v>117</v>
      </c>
      <c r="DF5" s="61" t="s">
        <v>118</v>
      </c>
      <c r="DG5" s="61" t="s">
        <v>108</v>
      </c>
      <c r="DH5" s="61" t="s">
        <v>120</v>
      </c>
      <c r="DI5" s="61" t="s">
        <v>110</v>
      </c>
      <c r="DJ5" s="61" t="s">
        <v>111</v>
      </c>
      <c r="DK5" s="61" t="s">
        <v>112</v>
      </c>
      <c r="DL5" s="61" t="s">
        <v>113</v>
      </c>
      <c r="DM5" s="61" t="s">
        <v>114</v>
      </c>
      <c r="DN5" s="61" t="s">
        <v>115</v>
      </c>
      <c r="DO5" s="61" t="s">
        <v>116</v>
      </c>
      <c r="DP5" s="61" t="s">
        <v>117</v>
      </c>
      <c r="DQ5" s="61" t="s">
        <v>118</v>
      </c>
      <c r="DR5" s="61" t="s">
        <v>108</v>
      </c>
      <c r="DS5" s="61" t="s">
        <v>120</v>
      </c>
      <c r="DT5" s="61" t="s">
        <v>110</v>
      </c>
      <c r="DU5" s="61" t="s">
        <v>123</v>
      </c>
      <c r="DV5" s="61" t="s">
        <v>112</v>
      </c>
      <c r="DW5" s="61" t="s">
        <v>113</v>
      </c>
      <c r="DX5" s="61" t="s">
        <v>114</v>
      </c>
      <c r="DY5" s="61" t="s">
        <v>115</v>
      </c>
      <c r="DZ5" s="61" t="s">
        <v>116</v>
      </c>
      <c r="EA5" s="61" t="s">
        <v>117</v>
      </c>
      <c r="EB5" s="61" t="s">
        <v>118</v>
      </c>
      <c r="EC5" s="61" t="s">
        <v>108</v>
      </c>
      <c r="ED5" s="61" t="s">
        <v>120</v>
      </c>
      <c r="EE5" s="61" t="s">
        <v>110</v>
      </c>
      <c r="EF5" s="61" t="s">
        <v>111</v>
      </c>
      <c r="EG5" s="61" t="s">
        <v>124</v>
      </c>
      <c r="EH5" s="61" t="s">
        <v>113</v>
      </c>
      <c r="EI5" s="61" t="s">
        <v>114</v>
      </c>
      <c r="EJ5" s="61" t="s">
        <v>115</v>
      </c>
      <c r="EK5" s="61" t="s">
        <v>116</v>
      </c>
      <c r="EL5" s="61" t="s">
        <v>117</v>
      </c>
      <c r="EM5" s="61" t="s">
        <v>125</v>
      </c>
      <c r="EN5" s="61" t="s">
        <v>119</v>
      </c>
      <c r="EO5" s="61" t="s">
        <v>120</v>
      </c>
      <c r="EP5" s="61" t="s">
        <v>110</v>
      </c>
      <c r="EQ5" s="61" t="s">
        <v>111</v>
      </c>
      <c r="ER5" s="61" t="s">
        <v>112</v>
      </c>
      <c r="ES5" s="61" t="s">
        <v>113</v>
      </c>
      <c r="ET5" s="61" t="s">
        <v>114</v>
      </c>
      <c r="EU5" s="61" t="s">
        <v>115</v>
      </c>
      <c r="EV5" s="61" t="s">
        <v>116</v>
      </c>
      <c r="EW5" s="61" t="s">
        <v>117</v>
      </c>
      <c r="EX5" s="61" t="s">
        <v>118</v>
      </c>
    </row>
    <row r="6" spans="1:154" s="66" customFormat="1">
      <c r="A6" s="47" t="s">
        <v>126</v>
      </c>
      <c r="B6" s="62">
        <f>B8</f>
        <v>2017</v>
      </c>
      <c r="C6" s="62">
        <f t="shared" ref="C6:M6" si="2">C8</f>
        <v>322091</v>
      </c>
      <c r="D6" s="62">
        <f t="shared" si="2"/>
        <v>46</v>
      </c>
      <c r="E6" s="62">
        <f t="shared" si="2"/>
        <v>6</v>
      </c>
      <c r="F6" s="62">
        <f t="shared" si="2"/>
        <v>0</v>
      </c>
      <c r="G6" s="62">
        <f t="shared" si="2"/>
        <v>1</v>
      </c>
      <c r="H6" s="135" t="str">
        <f>IF(H8&lt;&gt;I8,H8,"")&amp;IF(I8&lt;&gt;J8,I8,"")&amp;"　"&amp;J8</f>
        <v>島根県雲南市　雲南市立病院</v>
      </c>
      <c r="I6" s="136"/>
      <c r="J6" s="137"/>
      <c r="K6" s="62" t="str">
        <f t="shared" si="2"/>
        <v>条例全部</v>
      </c>
      <c r="L6" s="62" t="str">
        <f t="shared" si="2"/>
        <v>病院事業</v>
      </c>
      <c r="M6" s="62" t="str">
        <f t="shared" si="2"/>
        <v>一般病院</v>
      </c>
      <c r="N6" s="62" t="str">
        <f>N8</f>
        <v>200床以上～300床未満</v>
      </c>
      <c r="O6" s="62" t="str">
        <f>O8</f>
        <v>自治体職員</v>
      </c>
      <c r="P6" s="62" t="str">
        <f>P8</f>
        <v>直営</v>
      </c>
      <c r="Q6" s="63">
        <f t="shared" ref="Q6:AG6" si="3">Q8</f>
        <v>14</v>
      </c>
      <c r="R6" s="62" t="str">
        <f t="shared" si="3"/>
        <v>-</v>
      </c>
      <c r="S6" s="62" t="str">
        <f t="shared" si="3"/>
        <v>ド 透 訓</v>
      </c>
      <c r="T6" s="62" t="str">
        <f t="shared" si="3"/>
        <v>救 臨 感 へ 災 輪</v>
      </c>
      <c r="U6" s="63">
        <f>U8</f>
        <v>39234</v>
      </c>
      <c r="V6" s="63">
        <f>V8</f>
        <v>34359</v>
      </c>
      <c r="W6" s="62" t="str">
        <f>W8</f>
        <v>非該当</v>
      </c>
      <c r="X6" s="62" t="str">
        <f t="shared" si="3"/>
        <v>１０：１</v>
      </c>
      <c r="Y6" s="63">
        <f t="shared" si="3"/>
        <v>199</v>
      </c>
      <c r="Z6" s="63">
        <f t="shared" si="3"/>
        <v>78</v>
      </c>
      <c r="AA6" s="63" t="str">
        <f t="shared" si="3"/>
        <v>-</v>
      </c>
      <c r="AB6" s="63" t="str">
        <f t="shared" si="3"/>
        <v>-</v>
      </c>
      <c r="AC6" s="63">
        <f t="shared" si="3"/>
        <v>4</v>
      </c>
      <c r="AD6" s="63">
        <f t="shared" si="3"/>
        <v>281</v>
      </c>
      <c r="AE6" s="63">
        <f t="shared" si="3"/>
        <v>199</v>
      </c>
      <c r="AF6" s="63">
        <f t="shared" si="3"/>
        <v>78</v>
      </c>
      <c r="AG6" s="63">
        <f t="shared" si="3"/>
        <v>277</v>
      </c>
      <c r="AH6" s="64">
        <f>IF(AH8="-",NA(),AH8)</f>
        <v>101.8</v>
      </c>
      <c r="AI6" s="64">
        <f t="shared" ref="AI6:AQ6" si="4">IF(AI8="-",NA(),AI8)</f>
        <v>100.8</v>
      </c>
      <c r="AJ6" s="64">
        <f t="shared" si="4"/>
        <v>100.8</v>
      </c>
      <c r="AK6" s="64">
        <f t="shared" si="4"/>
        <v>103.1</v>
      </c>
      <c r="AL6" s="64">
        <f t="shared" si="4"/>
        <v>98.6</v>
      </c>
      <c r="AM6" s="64">
        <f t="shared" si="4"/>
        <v>98.1</v>
      </c>
      <c r="AN6" s="64">
        <f t="shared" si="4"/>
        <v>97.9</v>
      </c>
      <c r="AO6" s="64">
        <f t="shared" si="4"/>
        <v>96.6</v>
      </c>
      <c r="AP6" s="64">
        <f t="shared" si="4"/>
        <v>96.2</v>
      </c>
      <c r="AQ6" s="64">
        <f t="shared" si="4"/>
        <v>97.2</v>
      </c>
      <c r="AR6" s="64" t="str">
        <f>IF(AR8="-","【-】","【"&amp;SUBSTITUTE(TEXT(AR8,"#,##0.0"),"-","△")&amp;"】")</f>
        <v>【98.5】</v>
      </c>
      <c r="AS6" s="64">
        <f>IF(AS8="-",NA(),AS8)</f>
        <v>95.1</v>
      </c>
      <c r="AT6" s="64">
        <f t="shared" ref="AT6:BB6" si="5">IF(AT8="-",NA(),AT8)</f>
        <v>94.1</v>
      </c>
      <c r="AU6" s="64">
        <f t="shared" si="5"/>
        <v>95</v>
      </c>
      <c r="AV6" s="64">
        <f t="shared" si="5"/>
        <v>97.4</v>
      </c>
      <c r="AW6" s="64">
        <f t="shared" si="5"/>
        <v>94.7</v>
      </c>
      <c r="AX6" s="64">
        <f t="shared" si="5"/>
        <v>89.6</v>
      </c>
      <c r="AY6" s="64">
        <f t="shared" si="5"/>
        <v>88</v>
      </c>
      <c r="AZ6" s="64">
        <f t="shared" si="5"/>
        <v>86.2</v>
      </c>
      <c r="BA6" s="64">
        <f t="shared" si="5"/>
        <v>85.7</v>
      </c>
      <c r="BB6" s="64">
        <f t="shared" si="5"/>
        <v>85.9</v>
      </c>
      <c r="BC6" s="64" t="str">
        <f>IF(BC8="-","【-】","【"&amp;SUBSTITUTE(TEXT(BC8,"#,##0.0"),"-","△")&amp;"】")</f>
        <v>【89.7】</v>
      </c>
      <c r="BD6" s="64">
        <f>IF(BD8="-",NA(),BD8)</f>
        <v>0</v>
      </c>
      <c r="BE6" s="64">
        <f t="shared" ref="BE6:BM6" si="6">IF(BE8="-",NA(),BE8)</f>
        <v>0</v>
      </c>
      <c r="BF6" s="64">
        <f t="shared" si="6"/>
        <v>0</v>
      </c>
      <c r="BG6" s="64">
        <f t="shared" si="6"/>
        <v>0</v>
      </c>
      <c r="BH6" s="64">
        <f t="shared" si="6"/>
        <v>0</v>
      </c>
      <c r="BI6" s="64">
        <f t="shared" si="6"/>
        <v>103.1</v>
      </c>
      <c r="BJ6" s="64">
        <f t="shared" si="6"/>
        <v>87.1</v>
      </c>
      <c r="BK6" s="64">
        <f t="shared" si="6"/>
        <v>81.599999999999994</v>
      </c>
      <c r="BL6" s="64">
        <f t="shared" si="6"/>
        <v>84.7</v>
      </c>
      <c r="BM6" s="64">
        <f t="shared" si="6"/>
        <v>86.8</v>
      </c>
      <c r="BN6" s="64" t="str">
        <f>IF(BN8="-","【-】","【"&amp;SUBSTITUTE(TEXT(BN8,"#,##0.0"),"-","△")&amp;"】")</f>
        <v>【64.7】</v>
      </c>
      <c r="BO6" s="64">
        <f>IF(BO8="-",NA(),BO8)</f>
        <v>89.9</v>
      </c>
      <c r="BP6" s="64">
        <f t="shared" ref="BP6:BX6" si="7">IF(BP8="-",NA(),BP8)</f>
        <v>88.3</v>
      </c>
      <c r="BQ6" s="64">
        <f t="shared" si="7"/>
        <v>90.4</v>
      </c>
      <c r="BR6" s="64">
        <f t="shared" si="7"/>
        <v>91.2</v>
      </c>
      <c r="BS6" s="64">
        <f t="shared" si="7"/>
        <v>91.2</v>
      </c>
      <c r="BT6" s="64">
        <f t="shared" si="7"/>
        <v>69.2</v>
      </c>
      <c r="BU6" s="64">
        <f t="shared" si="7"/>
        <v>69.099999999999994</v>
      </c>
      <c r="BV6" s="64">
        <f t="shared" si="7"/>
        <v>69.8</v>
      </c>
      <c r="BW6" s="64">
        <f t="shared" si="7"/>
        <v>71.2</v>
      </c>
      <c r="BX6" s="64">
        <f t="shared" si="7"/>
        <v>73</v>
      </c>
      <c r="BY6" s="64" t="str">
        <f>IF(BY8="-","【-】","【"&amp;SUBSTITUTE(TEXT(BY8,"#,##0.0"),"-","△")&amp;"】")</f>
        <v>【74.8】</v>
      </c>
      <c r="BZ6" s="65">
        <f>IF(BZ8="-",NA(),BZ8)</f>
        <v>27235</v>
      </c>
      <c r="CA6" s="65">
        <f t="shared" ref="CA6:CI6" si="8">IF(CA8="-",NA(),CA8)</f>
        <v>28435</v>
      </c>
      <c r="CB6" s="65">
        <f t="shared" si="8"/>
        <v>29214</v>
      </c>
      <c r="CC6" s="65">
        <f t="shared" si="8"/>
        <v>29837</v>
      </c>
      <c r="CD6" s="65">
        <f t="shared" si="8"/>
        <v>29815</v>
      </c>
      <c r="CE6" s="65">
        <f t="shared" si="8"/>
        <v>43981</v>
      </c>
      <c r="CF6" s="65">
        <f t="shared" si="8"/>
        <v>45099</v>
      </c>
      <c r="CG6" s="65">
        <f t="shared" si="8"/>
        <v>45085</v>
      </c>
      <c r="CH6" s="65">
        <f t="shared" si="8"/>
        <v>44825</v>
      </c>
      <c r="CI6" s="65">
        <f t="shared" si="8"/>
        <v>45494</v>
      </c>
      <c r="CJ6" s="64" t="str">
        <f>IF(CJ8="-","【-】","【"&amp;SUBSTITUTE(TEXT(CJ8,"#,##0"),"-","△")&amp;"】")</f>
        <v>【50,718】</v>
      </c>
      <c r="CK6" s="65">
        <f>IF(CK8="-",NA(),CK8)</f>
        <v>7882</v>
      </c>
      <c r="CL6" s="65">
        <f t="shared" ref="CL6:CT6" si="9">IF(CL8="-",NA(),CL8)</f>
        <v>7977</v>
      </c>
      <c r="CM6" s="65">
        <f t="shared" si="9"/>
        <v>7934</v>
      </c>
      <c r="CN6" s="65">
        <f t="shared" si="9"/>
        <v>7925</v>
      </c>
      <c r="CO6" s="65">
        <f t="shared" si="9"/>
        <v>8146</v>
      </c>
      <c r="CP6" s="65">
        <f t="shared" si="9"/>
        <v>11009</v>
      </c>
      <c r="CQ6" s="65">
        <f t="shared" si="9"/>
        <v>11173</v>
      </c>
      <c r="CR6" s="65">
        <f t="shared" si="9"/>
        <v>11881</v>
      </c>
      <c r="CS6" s="65">
        <f t="shared" si="9"/>
        <v>12023</v>
      </c>
      <c r="CT6" s="65">
        <f t="shared" si="9"/>
        <v>12309</v>
      </c>
      <c r="CU6" s="64" t="str">
        <f>IF(CU8="-","【-】","【"&amp;SUBSTITUTE(TEXT(CU8,"#,##0"),"-","△")&amp;"】")</f>
        <v>【14,202】</v>
      </c>
      <c r="CV6" s="64">
        <f>IF(CV8="-",NA(),CV8)</f>
        <v>51</v>
      </c>
      <c r="CW6" s="64">
        <f t="shared" ref="CW6:DE6" si="10">IF(CW8="-",NA(),CW8)</f>
        <v>52.7</v>
      </c>
      <c r="CX6" s="64">
        <f t="shared" si="10"/>
        <v>53.2</v>
      </c>
      <c r="CY6" s="64">
        <f t="shared" si="10"/>
        <v>50.8</v>
      </c>
      <c r="CZ6" s="64">
        <f t="shared" si="10"/>
        <v>53.8</v>
      </c>
      <c r="DA6" s="64">
        <f t="shared" si="10"/>
        <v>56.5</v>
      </c>
      <c r="DB6" s="64">
        <f t="shared" si="10"/>
        <v>57.6</v>
      </c>
      <c r="DC6" s="64">
        <f t="shared" si="10"/>
        <v>58.3</v>
      </c>
      <c r="DD6" s="64">
        <f t="shared" si="10"/>
        <v>59.7</v>
      </c>
      <c r="DE6" s="64">
        <f t="shared" si="10"/>
        <v>59</v>
      </c>
      <c r="DF6" s="64" t="str">
        <f>IF(DF8="-","【-】","【"&amp;SUBSTITUTE(TEXT(DF8,"#,##0.0"),"-","△")&amp;"】")</f>
        <v>【55.0】</v>
      </c>
      <c r="DG6" s="64">
        <f>IF(DG8="-",NA(),DG8)</f>
        <v>15.2</v>
      </c>
      <c r="DH6" s="64">
        <f t="shared" ref="DH6:DP6" si="11">IF(DH8="-",NA(),DH8)</f>
        <v>14.9</v>
      </c>
      <c r="DI6" s="64">
        <f t="shared" si="11"/>
        <v>15.4</v>
      </c>
      <c r="DJ6" s="64">
        <f t="shared" si="11"/>
        <v>14.8</v>
      </c>
      <c r="DK6" s="64">
        <f t="shared" si="11"/>
        <v>14.8</v>
      </c>
      <c r="DL6" s="64">
        <f t="shared" si="11"/>
        <v>22</v>
      </c>
      <c r="DM6" s="64">
        <f t="shared" si="11"/>
        <v>21.3</v>
      </c>
      <c r="DN6" s="64">
        <f t="shared" si="11"/>
        <v>22</v>
      </c>
      <c r="DO6" s="64">
        <f t="shared" si="11"/>
        <v>20.9</v>
      </c>
      <c r="DP6" s="64">
        <f t="shared" si="11"/>
        <v>20.7</v>
      </c>
      <c r="DQ6" s="64" t="str">
        <f>IF(DQ8="-","【-】","【"&amp;SUBSTITUTE(TEXT(DQ8,"#,##0.0"),"-","△")&amp;"】")</f>
        <v>【24.3】</v>
      </c>
      <c r="DR6" s="64">
        <f>IF(DR8="-",NA(),DR8)</f>
        <v>22.1</v>
      </c>
      <c r="DS6" s="64">
        <f t="shared" ref="DS6:EA6" si="12">IF(DS8="-",NA(),DS8)</f>
        <v>27.5</v>
      </c>
      <c r="DT6" s="64">
        <f t="shared" si="12"/>
        <v>32.299999999999997</v>
      </c>
      <c r="DU6" s="64">
        <f t="shared" si="12"/>
        <v>33.200000000000003</v>
      </c>
      <c r="DV6" s="64">
        <f t="shared" si="12"/>
        <v>11.5</v>
      </c>
      <c r="DW6" s="64">
        <f t="shared" si="12"/>
        <v>48.2</v>
      </c>
      <c r="DX6" s="64">
        <f t="shared" si="12"/>
        <v>49.7</v>
      </c>
      <c r="DY6" s="64">
        <f t="shared" si="12"/>
        <v>48.1</v>
      </c>
      <c r="DZ6" s="64">
        <f t="shared" si="12"/>
        <v>44.7</v>
      </c>
      <c r="EA6" s="64">
        <f t="shared" si="12"/>
        <v>46.9</v>
      </c>
      <c r="EB6" s="64" t="str">
        <f>IF(EB8="-","【-】","【"&amp;SUBSTITUTE(TEXT(EB8,"#,##0.0"),"-","△")&amp;"】")</f>
        <v>【51.6】</v>
      </c>
      <c r="EC6" s="64">
        <f>IF(EC8="-",NA(),EC8)</f>
        <v>31.1</v>
      </c>
      <c r="ED6" s="64">
        <f t="shared" ref="ED6:EL6" si="13">IF(ED8="-",NA(),ED8)</f>
        <v>39</v>
      </c>
      <c r="EE6" s="64">
        <f t="shared" si="13"/>
        <v>43.6</v>
      </c>
      <c r="EF6" s="64">
        <f t="shared" si="13"/>
        <v>50.3</v>
      </c>
      <c r="EG6" s="64">
        <f t="shared" si="13"/>
        <v>24.2</v>
      </c>
      <c r="EH6" s="64">
        <f t="shared" si="13"/>
        <v>61.6</v>
      </c>
      <c r="EI6" s="64">
        <f t="shared" si="13"/>
        <v>66.900000000000006</v>
      </c>
      <c r="EJ6" s="64">
        <f t="shared" si="13"/>
        <v>66.5</v>
      </c>
      <c r="EK6" s="64">
        <f t="shared" si="13"/>
        <v>64.2</v>
      </c>
      <c r="EL6" s="64">
        <f t="shared" si="13"/>
        <v>67.3</v>
      </c>
      <c r="EM6" s="64" t="str">
        <f>IF(EM8="-","【-】","【"&amp;SUBSTITUTE(TEXT(EM8,"#,##0.0"),"-","△")&amp;"】")</f>
        <v>【67.6】</v>
      </c>
      <c r="EN6" s="65">
        <f>IF(EN8="-",NA(),EN8)</f>
        <v>11186295</v>
      </c>
      <c r="EO6" s="65">
        <f t="shared" ref="EO6:EW6" si="14">IF(EO8="-",NA(),EO8)</f>
        <v>11468100</v>
      </c>
      <c r="EP6" s="65">
        <f t="shared" si="14"/>
        <v>11967306</v>
      </c>
      <c r="EQ6" s="65">
        <f t="shared" si="14"/>
        <v>12961829</v>
      </c>
      <c r="ER6" s="65">
        <f t="shared" si="14"/>
        <v>38684036</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127</v>
      </c>
      <c r="B7" s="62">
        <f t="shared" ref="B7:AG7" si="15">B8</f>
        <v>2017</v>
      </c>
      <c r="C7" s="62">
        <f t="shared" si="15"/>
        <v>322091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自治体職員</v>
      </c>
      <c r="P7" s="62" t="str">
        <f>P8</f>
        <v>直営</v>
      </c>
      <c r="Q7" s="63">
        <f t="shared" si="15"/>
        <v>14</v>
      </c>
      <c r="R7" s="62" t="str">
        <f t="shared" si="15"/>
        <v>-</v>
      </c>
      <c r="S7" s="62" t="str">
        <f t="shared" si="15"/>
        <v>ド 透 訓</v>
      </c>
      <c r="T7" s="62" t="str">
        <f t="shared" si="15"/>
        <v>救 臨 感 へ 災 輪</v>
      </c>
      <c r="U7" s="63">
        <f>U8</f>
        <v>39234</v>
      </c>
      <c r="V7" s="63">
        <f>V8</f>
        <v>34359</v>
      </c>
      <c r="W7" s="62" t="str">
        <f>W8</f>
        <v>非該当</v>
      </c>
      <c r="X7" s="62" t="str">
        <f t="shared" si="15"/>
        <v>１０：１</v>
      </c>
      <c r="Y7" s="63">
        <f t="shared" si="15"/>
        <v>199</v>
      </c>
      <c r="Z7" s="63">
        <f t="shared" si="15"/>
        <v>78</v>
      </c>
      <c r="AA7" s="63" t="str">
        <f t="shared" si="15"/>
        <v>-</v>
      </c>
      <c r="AB7" s="63" t="str">
        <f t="shared" si="15"/>
        <v>-</v>
      </c>
      <c r="AC7" s="63">
        <f t="shared" si="15"/>
        <v>4</v>
      </c>
      <c r="AD7" s="63">
        <f t="shared" si="15"/>
        <v>281</v>
      </c>
      <c r="AE7" s="63">
        <f t="shared" si="15"/>
        <v>199</v>
      </c>
      <c r="AF7" s="63">
        <f t="shared" si="15"/>
        <v>78</v>
      </c>
      <c r="AG7" s="63">
        <f t="shared" si="15"/>
        <v>277</v>
      </c>
      <c r="AH7" s="64">
        <f>AH8</f>
        <v>101.8</v>
      </c>
      <c r="AI7" s="64">
        <f t="shared" ref="AI7:AQ7" si="16">AI8</f>
        <v>100.8</v>
      </c>
      <c r="AJ7" s="64">
        <f t="shared" si="16"/>
        <v>100.8</v>
      </c>
      <c r="AK7" s="64">
        <f t="shared" si="16"/>
        <v>103.1</v>
      </c>
      <c r="AL7" s="64">
        <f t="shared" si="16"/>
        <v>98.6</v>
      </c>
      <c r="AM7" s="64">
        <f t="shared" si="16"/>
        <v>98.1</v>
      </c>
      <c r="AN7" s="64">
        <f t="shared" si="16"/>
        <v>97.9</v>
      </c>
      <c r="AO7" s="64">
        <f t="shared" si="16"/>
        <v>96.6</v>
      </c>
      <c r="AP7" s="64">
        <f t="shared" si="16"/>
        <v>96.2</v>
      </c>
      <c r="AQ7" s="64">
        <f t="shared" si="16"/>
        <v>97.2</v>
      </c>
      <c r="AR7" s="64"/>
      <c r="AS7" s="64">
        <f>AS8</f>
        <v>95.1</v>
      </c>
      <c r="AT7" s="64">
        <f t="shared" ref="AT7:BB7" si="17">AT8</f>
        <v>94.1</v>
      </c>
      <c r="AU7" s="64">
        <f t="shared" si="17"/>
        <v>95</v>
      </c>
      <c r="AV7" s="64">
        <f t="shared" si="17"/>
        <v>97.4</v>
      </c>
      <c r="AW7" s="64">
        <f t="shared" si="17"/>
        <v>94.7</v>
      </c>
      <c r="AX7" s="64">
        <f t="shared" si="17"/>
        <v>89.6</v>
      </c>
      <c r="AY7" s="64">
        <f t="shared" si="17"/>
        <v>88</v>
      </c>
      <c r="AZ7" s="64">
        <f t="shared" si="17"/>
        <v>86.2</v>
      </c>
      <c r="BA7" s="64">
        <f t="shared" si="17"/>
        <v>85.7</v>
      </c>
      <c r="BB7" s="64">
        <f t="shared" si="17"/>
        <v>85.9</v>
      </c>
      <c r="BC7" s="64"/>
      <c r="BD7" s="64">
        <f>BD8</f>
        <v>0</v>
      </c>
      <c r="BE7" s="64">
        <f t="shared" ref="BE7:BM7" si="18">BE8</f>
        <v>0</v>
      </c>
      <c r="BF7" s="64">
        <f t="shared" si="18"/>
        <v>0</v>
      </c>
      <c r="BG7" s="64">
        <f t="shared" si="18"/>
        <v>0</v>
      </c>
      <c r="BH7" s="64">
        <f t="shared" si="18"/>
        <v>0</v>
      </c>
      <c r="BI7" s="64">
        <f t="shared" si="18"/>
        <v>103.1</v>
      </c>
      <c r="BJ7" s="64">
        <f t="shared" si="18"/>
        <v>87.1</v>
      </c>
      <c r="BK7" s="64">
        <f t="shared" si="18"/>
        <v>81.599999999999994</v>
      </c>
      <c r="BL7" s="64">
        <f t="shared" si="18"/>
        <v>84.7</v>
      </c>
      <c r="BM7" s="64">
        <f t="shared" si="18"/>
        <v>86.8</v>
      </c>
      <c r="BN7" s="64"/>
      <c r="BO7" s="64">
        <f>BO8</f>
        <v>89.9</v>
      </c>
      <c r="BP7" s="64">
        <f t="shared" ref="BP7:BX7" si="19">BP8</f>
        <v>88.3</v>
      </c>
      <c r="BQ7" s="64">
        <f t="shared" si="19"/>
        <v>90.4</v>
      </c>
      <c r="BR7" s="64">
        <f t="shared" si="19"/>
        <v>91.2</v>
      </c>
      <c r="BS7" s="64">
        <f t="shared" si="19"/>
        <v>91.2</v>
      </c>
      <c r="BT7" s="64">
        <f t="shared" si="19"/>
        <v>69.2</v>
      </c>
      <c r="BU7" s="64">
        <f t="shared" si="19"/>
        <v>69.099999999999994</v>
      </c>
      <c r="BV7" s="64">
        <f t="shared" si="19"/>
        <v>69.8</v>
      </c>
      <c r="BW7" s="64">
        <f t="shared" si="19"/>
        <v>71.2</v>
      </c>
      <c r="BX7" s="64">
        <f t="shared" si="19"/>
        <v>73</v>
      </c>
      <c r="BY7" s="64"/>
      <c r="BZ7" s="65">
        <f>BZ8</f>
        <v>27235</v>
      </c>
      <c r="CA7" s="65">
        <f t="shared" ref="CA7:CI7" si="20">CA8</f>
        <v>28435</v>
      </c>
      <c r="CB7" s="65">
        <f t="shared" si="20"/>
        <v>29214</v>
      </c>
      <c r="CC7" s="65">
        <f t="shared" si="20"/>
        <v>29837</v>
      </c>
      <c r="CD7" s="65">
        <f t="shared" si="20"/>
        <v>29815</v>
      </c>
      <c r="CE7" s="65">
        <f t="shared" si="20"/>
        <v>43981</v>
      </c>
      <c r="CF7" s="65">
        <f t="shared" si="20"/>
        <v>45099</v>
      </c>
      <c r="CG7" s="65">
        <f t="shared" si="20"/>
        <v>45085</v>
      </c>
      <c r="CH7" s="65">
        <f t="shared" si="20"/>
        <v>44825</v>
      </c>
      <c r="CI7" s="65">
        <f t="shared" si="20"/>
        <v>45494</v>
      </c>
      <c r="CJ7" s="64"/>
      <c r="CK7" s="65">
        <f>CK8</f>
        <v>7882</v>
      </c>
      <c r="CL7" s="65">
        <f t="shared" ref="CL7:CT7" si="21">CL8</f>
        <v>7977</v>
      </c>
      <c r="CM7" s="65">
        <f t="shared" si="21"/>
        <v>7934</v>
      </c>
      <c r="CN7" s="65">
        <f t="shared" si="21"/>
        <v>7925</v>
      </c>
      <c r="CO7" s="65">
        <f t="shared" si="21"/>
        <v>8146</v>
      </c>
      <c r="CP7" s="65">
        <f t="shared" si="21"/>
        <v>11009</v>
      </c>
      <c r="CQ7" s="65">
        <f t="shared" si="21"/>
        <v>11173</v>
      </c>
      <c r="CR7" s="65">
        <f t="shared" si="21"/>
        <v>11881</v>
      </c>
      <c r="CS7" s="65">
        <f t="shared" si="21"/>
        <v>12023</v>
      </c>
      <c r="CT7" s="65">
        <f t="shared" si="21"/>
        <v>12309</v>
      </c>
      <c r="CU7" s="64"/>
      <c r="CV7" s="64">
        <f>CV8</f>
        <v>51</v>
      </c>
      <c r="CW7" s="64">
        <f t="shared" ref="CW7:DE7" si="22">CW8</f>
        <v>52.7</v>
      </c>
      <c r="CX7" s="64">
        <f t="shared" si="22"/>
        <v>53.2</v>
      </c>
      <c r="CY7" s="64">
        <f t="shared" si="22"/>
        <v>50.8</v>
      </c>
      <c r="CZ7" s="64">
        <f t="shared" si="22"/>
        <v>53.8</v>
      </c>
      <c r="DA7" s="64">
        <f t="shared" si="22"/>
        <v>56.5</v>
      </c>
      <c r="DB7" s="64">
        <f t="shared" si="22"/>
        <v>57.6</v>
      </c>
      <c r="DC7" s="64">
        <f t="shared" si="22"/>
        <v>58.3</v>
      </c>
      <c r="DD7" s="64">
        <f t="shared" si="22"/>
        <v>59.7</v>
      </c>
      <c r="DE7" s="64">
        <f t="shared" si="22"/>
        <v>59</v>
      </c>
      <c r="DF7" s="64"/>
      <c r="DG7" s="64">
        <f>DG8</f>
        <v>15.2</v>
      </c>
      <c r="DH7" s="64">
        <f t="shared" ref="DH7:DP7" si="23">DH8</f>
        <v>14.9</v>
      </c>
      <c r="DI7" s="64">
        <f t="shared" si="23"/>
        <v>15.4</v>
      </c>
      <c r="DJ7" s="64">
        <f t="shared" si="23"/>
        <v>14.8</v>
      </c>
      <c r="DK7" s="64">
        <f t="shared" si="23"/>
        <v>14.8</v>
      </c>
      <c r="DL7" s="64">
        <f t="shared" si="23"/>
        <v>22</v>
      </c>
      <c r="DM7" s="64">
        <f t="shared" si="23"/>
        <v>21.3</v>
      </c>
      <c r="DN7" s="64">
        <f t="shared" si="23"/>
        <v>22</v>
      </c>
      <c r="DO7" s="64">
        <f t="shared" si="23"/>
        <v>20.9</v>
      </c>
      <c r="DP7" s="64">
        <f t="shared" si="23"/>
        <v>20.7</v>
      </c>
      <c r="DQ7" s="64"/>
      <c r="DR7" s="64">
        <f>DR8</f>
        <v>22.1</v>
      </c>
      <c r="DS7" s="64">
        <f t="shared" ref="DS7:EA7" si="24">DS8</f>
        <v>27.5</v>
      </c>
      <c r="DT7" s="64">
        <f t="shared" si="24"/>
        <v>32.299999999999997</v>
      </c>
      <c r="DU7" s="64">
        <f t="shared" si="24"/>
        <v>33.200000000000003</v>
      </c>
      <c r="DV7" s="64">
        <f t="shared" si="24"/>
        <v>11.5</v>
      </c>
      <c r="DW7" s="64">
        <f t="shared" si="24"/>
        <v>48.2</v>
      </c>
      <c r="DX7" s="64">
        <f t="shared" si="24"/>
        <v>49.7</v>
      </c>
      <c r="DY7" s="64">
        <f t="shared" si="24"/>
        <v>48.1</v>
      </c>
      <c r="DZ7" s="64">
        <f t="shared" si="24"/>
        <v>44.7</v>
      </c>
      <c r="EA7" s="64">
        <f t="shared" si="24"/>
        <v>46.9</v>
      </c>
      <c r="EB7" s="64"/>
      <c r="EC7" s="64">
        <f>EC8</f>
        <v>31.1</v>
      </c>
      <c r="ED7" s="64">
        <f t="shared" ref="ED7:EL7" si="25">ED8</f>
        <v>39</v>
      </c>
      <c r="EE7" s="64">
        <f t="shared" si="25"/>
        <v>43.6</v>
      </c>
      <c r="EF7" s="64">
        <f t="shared" si="25"/>
        <v>50.3</v>
      </c>
      <c r="EG7" s="64">
        <f t="shared" si="25"/>
        <v>24.2</v>
      </c>
      <c r="EH7" s="64">
        <f t="shared" si="25"/>
        <v>61.6</v>
      </c>
      <c r="EI7" s="64">
        <f t="shared" si="25"/>
        <v>66.900000000000006</v>
      </c>
      <c r="EJ7" s="64">
        <f t="shared" si="25"/>
        <v>66.5</v>
      </c>
      <c r="EK7" s="64">
        <f t="shared" si="25"/>
        <v>64.2</v>
      </c>
      <c r="EL7" s="64">
        <f t="shared" si="25"/>
        <v>67.3</v>
      </c>
      <c r="EM7" s="64"/>
      <c r="EN7" s="65">
        <f>EN8</f>
        <v>11186295</v>
      </c>
      <c r="EO7" s="65">
        <f t="shared" ref="EO7:EW7" si="26">EO8</f>
        <v>11468100</v>
      </c>
      <c r="EP7" s="65">
        <f t="shared" si="26"/>
        <v>11967306</v>
      </c>
      <c r="EQ7" s="65">
        <f t="shared" si="26"/>
        <v>12961829</v>
      </c>
      <c r="ER7" s="65">
        <f t="shared" si="26"/>
        <v>38684036</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322091</v>
      </c>
      <c r="D8" s="67">
        <v>46</v>
      </c>
      <c r="E8" s="67">
        <v>6</v>
      </c>
      <c r="F8" s="67">
        <v>0</v>
      </c>
      <c r="G8" s="67">
        <v>1</v>
      </c>
      <c r="H8" s="67" t="s">
        <v>128</v>
      </c>
      <c r="I8" s="67" t="s">
        <v>129</v>
      </c>
      <c r="J8" s="67" t="s">
        <v>130</v>
      </c>
      <c r="K8" s="67" t="s">
        <v>131</v>
      </c>
      <c r="L8" s="67" t="s">
        <v>132</v>
      </c>
      <c r="M8" s="67" t="s">
        <v>133</v>
      </c>
      <c r="N8" s="67" t="s">
        <v>134</v>
      </c>
      <c r="O8" s="67" t="s">
        <v>135</v>
      </c>
      <c r="P8" s="67" t="s">
        <v>136</v>
      </c>
      <c r="Q8" s="68">
        <v>14</v>
      </c>
      <c r="R8" s="67" t="s">
        <v>137</v>
      </c>
      <c r="S8" s="67" t="s">
        <v>138</v>
      </c>
      <c r="T8" s="67" t="s">
        <v>139</v>
      </c>
      <c r="U8" s="68">
        <v>39234</v>
      </c>
      <c r="V8" s="68">
        <v>34359</v>
      </c>
      <c r="W8" s="67" t="s">
        <v>140</v>
      </c>
      <c r="X8" s="69" t="s">
        <v>141</v>
      </c>
      <c r="Y8" s="68">
        <v>199</v>
      </c>
      <c r="Z8" s="68">
        <v>78</v>
      </c>
      <c r="AA8" s="68" t="s">
        <v>137</v>
      </c>
      <c r="AB8" s="68" t="s">
        <v>137</v>
      </c>
      <c r="AC8" s="68">
        <v>4</v>
      </c>
      <c r="AD8" s="68">
        <v>281</v>
      </c>
      <c r="AE8" s="68">
        <v>199</v>
      </c>
      <c r="AF8" s="68">
        <v>78</v>
      </c>
      <c r="AG8" s="68">
        <v>277</v>
      </c>
      <c r="AH8" s="70">
        <v>101.8</v>
      </c>
      <c r="AI8" s="70">
        <v>100.8</v>
      </c>
      <c r="AJ8" s="70">
        <v>100.8</v>
      </c>
      <c r="AK8" s="70">
        <v>103.1</v>
      </c>
      <c r="AL8" s="70">
        <v>98.6</v>
      </c>
      <c r="AM8" s="70">
        <v>98.1</v>
      </c>
      <c r="AN8" s="70">
        <v>97.9</v>
      </c>
      <c r="AO8" s="70">
        <v>96.6</v>
      </c>
      <c r="AP8" s="70">
        <v>96.2</v>
      </c>
      <c r="AQ8" s="70">
        <v>97.2</v>
      </c>
      <c r="AR8" s="70">
        <v>98.5</v>
      </c>
      <c r="AS8" s="70">
        <v>95.1</v>
      </c>
      <c r="AT8" s="70">
        <v>94.1</v>
      </c>
      <c r="AU8" s="70">
        <v>95</v>
      </c>
      <c r="AV8" s="70">
        <v>97.4</v>
      </c>
      <c r="AW8" s="70">
        <v>94.7</v>
      </c>
      <c r="AX8" s="70">
        <v>89.6</v>
      </c>
      <c r="AY8" s="70">
        <v>88</v>
      </c>
      <c r="AZ8" s="70">
        <v>86.2</v>
      </c>
      <c r="BA8" s="70">
        <v>85.7</v>
      </c>
      <c r="BB8" s="70">
        <v>85.9</v>
      </c>
      <c r="BC8" s="70">
        <v>89.7</v>
      </c>
      <c r="BD8" s="71">
        <v>0</v>
      </c>
      <c r="BE8" s="71">
        <v>0</v>
      </c>
      <c r="BF8" s="71">
        <v>0</v>
      </c>
      <c r="BG8" s="71">
        <v>0</v>
      </c>
      <c r="BH8" s="71">
        <v>0</v>
      </c>
      <c r="BI8" s="71">
        <v>103.1</v>
      </c>
      <c r="BJ8" s="71">
        <v>87.1</v>
      </c>
      <c r="BK8" s="71">
        <v>81.599999999999994</v>
      </c>
      <c r="BL8" s="71">
        <v>84.7</v>
      </c>
      <c r="BM8" s="71">
        <v>86.8</v>
      </c>
      <c r="BN8" s="71">
        <v>64.7</v>
      </c>
      <c r="BO8" s="70">
        <v>89.9</v>
      </c>
      <c r="BP8" s="70">
        <v>88.3</v>
      </c>
      <c r="BQ8" s="70">
        <v>90.4</v>
      </c>
      <c r="BR8" s="70">
        <v>91.2</v>
      </c>
      <c r="BS8" s="70">
        <v>91.2</v>
      </c>
      <c r="BT8" s="70">
        <v>69.2</v>
      </c>
      <c r="BU8" s="70">
        <v>69.099999999999994</v>
      </c>
      <c r="BV8" s="70">
        <v>69.8</v>
      </c>
      <c r="BW8" s="70">
        <v>71.2</v>
      </c>
      <c r="BX8" s="70">
        <v>73</v>
      </c>
      <c r="BY8" s="70">
        <v>74.8</v>
      </c>
      <c r="BZ8" s="71">
        <v>27235</v>
      </c>
      <c r="CA8" s="71">
        <v>28435</v>
      </c>
      <c r="CB8" s="71">
        <v>29214</v>
      </c>
      <c r="CC8" s="71">
        <v>29837</v>
      </c>
      <c r="CD8" s="71">
        <v>29815</v>
      </c>
      <c r="CE8" s="71">
        <v>43981</v>
      </c>
      <c r="CF8" s="71">
        <v>45099</v>
      </c>
      <c r="CG8" s="71">
        <v>45085</v>
      </c>
      <c r="CH8" s="71">
        <v>44825</v>
      </c>
      <c r="CI8" s="71">
        <v>45494</v>
      </c>
      <c r="CJ8" s="70">
        <v>50718</v>
      </c>
      <c r="CK8" s="71">
        <v>7882</v>
      </c>
      <c r="CL8" s="71">
        <v>7977</v>
      </c>
      <c r="CM8" s="71">
        <v>7934</v>
      </c>
      <c r="CN8" s="71">
        <v>7925</v>
      </c>
      <c r="CO8" s="71">
        <v>8146</v>
      </c>
      <c r="CP8" s="71">
        <v>11009</v>
      </c>
      <c r="CQ8" s="71">
        <v>11173</v>
      </c>
      <c r="CR8" s="71">
        <v>11881</v>
      </c>
      <c r="CS8" s="71">
        <v>12023</v>
      </c>
      <c r="CT8" s="71">
        <v>12309</v>
      </c>
      <c r="CU8" s="70">
        <v>14202</v>
      </c>
      <c r="CV8" s="71">
        <v>51</v>
      </c>
      <c r="CW8" s="71">
        <v>52.7</v>
      </c>
      <c r="CX8" s="71">
        <v>53.2</v>
      </c>
      <c r="CY8" s="71">
        <v>50.8</v>
      </c>
      <c r="CZ8" s="71">
        <v>53.8</v>
      </c>
      <c r="DA8" s="71">
        <v>56.5</v>
      </c>
      <c r="DB8" s="71">
        <v>57.6</v>
      </c>
      <c r="DC8" s="71">
        <v>58.3</v>
      </c>
      <c r="DD8" s="71">
        <v>59.7</v>
      </c>
      <c r="DE8" s="71">
        <v>59</v>
      </c>
      <c r="DF8" s="71">
        <v>55</v>
      </c>
      <c r="DG8" s="71">
        <v>15.2</v>
      </c>
      <c r="DH8" s="71">
        <v>14.9</v>
      </c>
      <c r="DI8" s="71">
        <v>15.4</v>
      </c>
      <c r="DJ8" s="71">
        <v>14.8</v>
      </c>
      <c r="DK8" s="71">
        <v>14.8</v>
      </c>
      <c r="DL8" s="71">
        <v>22</v>
      </c>
      <c r="DM8" s="71">
        <v>21.3</v>
      </c>
      <c r="DN8" s="71">
        <v>22</v>
      </c>
      <c r="DO8" s="71">
        <v>20.9</v>
      </c>
      <c r="DP8" s="71">
        <v>20.7</v>
      </c>
      <c r="DQ8" s="71">
        <v>24.3</v>
      </c>
      <c r="DR8" s="70">
        <v>22.1</v>
      </c>
      <c r="DS8" s="70">
        <v>27.5</v>
      </c>
      <c r="DT8" s="70">
        <v>32.299999999999997</v>
      </c>
      <c r="DU8" s="70">
        <v>33.200000000000003</v>
      </c>
      <c r="DV8" s="70">
        <v>11.5</v>
      </c>
      <c r="DW8" s="70">
        <v>48.2</v>
      </c>
      <c r="DX8" s="70">
        <v>49.7</v>
      </c>
      <c r="DY8" s="70">
        <v>48.1</v>
      </c>
      <c r="DZ8" s="70">
        <v>44.7</v>
      </c>
      <c r="EA8" s="70">
        <v>46.9</v>
      </c>
      <c r="EB8" s="70">
        <v>51.6</v>
      </c>
      <c r="EC8" s="70">
        <v>31.1</v>
      </c>
      <c r="ED8" s="70">
        <v>39</v>
      </c>
      <c r="EE8" s="70">
        <v>43.6</v>
      </c>
      <c r="EF8" s="70">
        <v>50.3</v>
      </c>
      <c r="EG8" s="70">
        <v>24.2</v>
      </c>
      <c r="EH8" s="70">
        <v>61.6</v>
      </c>
      <c r="EI8" s="70">
        <v>66.900000000000006</v>
      </c>
      <c r="EJ8" s="70">
        <v>66.5</v>
      </c>
      <c r="EK8" s="70">
        <v>64.2</v>
      </c>
      <c r="EL8" s="70">
        <v>67.3</v>
      </c>
      <c r="EM8" s="70">
        <v>67.599999999999994</v>
      </c>
      <c r="EN8" s="71">
        <v>11186295</v>
      </c>
      <c r="EO8" s="71">
        <v>11468100</v>
      </c>
      <c r="EP8" s="71">
        <v>11967306</v>
      </c>
      <c r="EQ8" s="71">
        <v>12961829</v>
      </c>
      <c r="ER8" s="71">
        <v>38684036</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情報系クライアント0924</dc:creator>
  <cp:lastModifiedBy> </cp:lastModifiedBy>
  <cp:lastPrinted>2019-02-04T13:50:17Z</cp:lastPrinted>
  <dcterms:created xsi:type="dcterms:W3CDTF">2019-02-04T13:49:51Z</dcterms:created>
  <dcterms:modified xsi:type="dcterms:W3CDTF">2019-02-04T13:52:23Z</dcterms:modified>
</cp:coreProperties>
</file>