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0】調査ファイル\20190207_ 公営企業に係る「経営比較分析表」の分析等について（照会）【2月7日〆】\企業局回答\上下水道局\"/>
    </mc:Choice>
  </mc:AlternateContent>
  <workbookProtection workbookAlgorithmName="SHA-512" workbookHashValue="mCQCZZfawPHKEAy8p0cxICQKk+VZCHexHHrmy2qUioNtEM7ow/4aN63axVsNvswrlS1ICjs+7JywiL4yZsIrdw==" workbookSaltValue="NgHl/hDsjY6bIqGLmRgVcw==" workbookSpinCount="100000" lockStructure="1"/>
  <bookViews>
    <workbookView xWindow="0" yWindow="0" windowWidth="20490" windowHeight="69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G86" i="4"/>
  <c r="E86" i="4"/>
  <c r="AT10" i="4"/>
  <c r="AL10" i="4"/>
  <c r="P10" i="4"/>
  <c r="I10" i="4"/>
  <c r="B10" i="4"/>
  <c r="AT8" i="4"/>
  <c r="AL8" i="4"/>
  <c r="AD8" i="4"/>
  <c r="P8" i="4"/>
  <c r="B8"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<sst xmlns="http://schemas.openxmlformats.org/spreadsheetml/2006/main" count="257" uniqueCount="123">
  <si>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</si>
  <si>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</si>
  <si>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</si>
  <si>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</si>
  <si>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</si>
  <si>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</si>
  <si>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</si>
  <si>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</si>
  <si>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</si>
  <si>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</si>
  <si>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</si>
  <si>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</si>
  <si>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</si>
  <si>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</si>
  <si>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</si>
  <si>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</si>
  <si>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</si>
  <si>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</si>
  <si>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</si>
  <si>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</si>
  <si>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</si>
  <si>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</si>
  <si>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</si>
  <si>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</si>
  <si>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</si>
  <si>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</si>
  <si>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</si>
  <si>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</si>
  <si>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</si>
  <si>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</si>
  <si>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</si>
  <si>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</si>
  <si>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</si>
  <si>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</si>
  <si>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</si>
  <si>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</si>
  <si>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</si>
  <si>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</si>
  <si>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</si>
  <si>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</si>
  <si>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</si>
  <si>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</si>
  <si>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</si>
  <si>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</si>
  <si>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</si>
  <si>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</si>
  <si>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</si>
  <si>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</si>
  <si>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</si>
  <si>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</si>
  <si>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</si>
  <si>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</si>
  <si>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</si>
  <si>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</si>
  <si>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</si>
  <si>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</si>
  <si>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</si>
  <si>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</si>
  <si>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</si>
  <si>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</si>
  <si>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</si>
  <si>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</si>
  <si>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</si>
  <si>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</si>
  <si>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</si>
  <si>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</si>
  <si>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</si>
  <si>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</si>
  <si>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</si>
  <si>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</si>
  <si>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</si>
  <si>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</si>
  <si>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</si>
  <si>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</si>
  <si>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</si>
  <si>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</si>
  <si>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</si>
  <si>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</si>
  <si>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</si>
  <si>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</si>
  <si>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</si>
  <si>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</si>
  <si>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</si>
  <si>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</si>
  <si>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</si>
  <si>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</si>
  <si>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</si>
  <si>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</si>
  <si>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</si>
  <si>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</si>
  <si>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</si>
  <si>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</si>
  <si>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</si>
  <si>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</si>
  <si>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</si>
  <si>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</si>
  <si>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</si>
  <si>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</si>
  <si>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</si>
  <si>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</si>
  <si>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</si>
  <si>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</si>
  <si>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</si>
  <si>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</si>
  <si>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</si>
  <si>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</si>
  <si>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</si>
  <si>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</si>
  <si>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</si>
  <si>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</si>
  <si>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</si>
  <si>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</si>
  <si>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</si>
  <si>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</si>
  <si>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</si>
  <si>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</si>
  <si>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</si>
  <si>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</si>
  <si>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</si>
  <si>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</si>
  <si>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
</t>
    <phoneticPr fontId="4"/>
  </si>
  <si>
    <t>　当事業は、一般会計からの繰入れや長期前受金戻入など、使用料以外の収入を前提とし、さらに、公共下水道等他の事業と一体で経営しなければ、健全性が保てない状況である。
　①経常収支比率が100%を下回っている。総収益のうち下水道使用料の占める割合は47%であり、一般会計からの繰入金など使用料以外の収入を含めても費用が賄えない状況である。また、②累積欠損金については、他事業も含めた会計全体での欠損金が生じないよう、今後は、更なる経費削減を検討する必要がある。
　③流動比率は、20%未満と低い値であ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④企業債残高対事業規模比率は、ほぼ横ばいの状況である。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⑦施設利用率が低いが、その要因は浄化槽の人槽規模に対し1戸当たりの人数が少ないこと等が考えられる。
　⑧水洗化率は100%である。</t>
    <rPh sb="97" eb="98">
      <t>マワ</t>
    </rPh>
    <rPh sb="103" eb="106">
      <t>ソウシュウエキ</t>
    </rPh>
    <rPh sb="109" eb="112">
      <t>ゲスイドウ</t>
    </rPh>
    <rPh sb="112" eb="115">
      <t>シヨウリョウ</t>
    </rPh>
    <rPh sb="116" eb="117">
      <t>シ</t>
    </rPh>
    <rPh sb="119" eb="121">
      <t>ワリアイ</t>
    </rPh>
    <rPh sb="129" eb="131">
      <t>イッパン</t>
    </rPh>
    <rPh sb="131" eb="133">
      <t>カイケイ</t>
    </rPh>
    <rPh sb="136" eb="138">
      <t>クリイレ</t>
    </rPh>
    <rPh sb="138" eb="139">
      <t>キン</t>
    </rPh>
    <rPh sb="141" eb="144">
      <t>シヨウリョウ</t>
    </rPh>
    <rPh sb="144" eb="146">
      <t>イガイ</t>
    </rPh>
    <rPh sb="147" eb="149">
      <t>シュウニュウ</t>
    </rPh>
    <rPh sb="150" eb="151">
      <t>フク</t>
    </rPh>
    <rPh sb="154" eb="156">
      <t>ヒヨウ</t>
    </rPh>
    <rPh sb="157" eb="158">
      <t>マカナ</t>
    </rPh>
    <rPh sb="161" eb="163">
      <t>ジョウキョウ</t>
    </rPh>
    <rPh sb="182" eb="183">
      <t>タ</t>
    </rPh>
    <rPh sb="183" eb="185">
      <t>ジギョウ</t>
    </rPh>
    <rPh sb="186" eb="187">
      <t>フク</t>
    </rPh>
    <rPh sb="189" eb="191">
      <t>カイケイ</t>
    </rPh>
    <rPh sb="191" eb="193">
      <t>ゼンタイ</t>
    </rPh>
    <rPh sb="195" eb="198">
      <t>ケッソンキン</t>
    </rPh>
    <rPh sb="199" eb="200">
      <t>ショウ</t>
    </rPh>
    <phoneticPr fontId="15"/>
  </si>
  <si>
    <t>　平成30年度末に公設浄化槽事業は終了しているが、平成30年度内に建設が完了しなかった施設については、平成31年度まで建設事業は継続する。それまで、償却資産（浄化槽）は、今後も若干の増加が見込まれる。現在、法定耐用年数に達するものはなく、今後当分の間は更新事業は発生しない予定である。
　①有形固定資産減価償却率は、類似団体に比べ低い状況であるが、年々上昇している。また、今後も上昇するものと見込んでいる。
　施設は各戸に設置する浄化槽のみで、管渠は有していない。</t>
    <rPh sb="9" eb="14">
      <t>コウセツジョウカソウ</t>
    </rPh>
    <rPh sb="14" eb="16">
      <t>ジギョウ</t>
    </rPh>
    <rPh sb="17" eb="19">
      <t>シュウリョウ</t>
    </rPh>
    <rPh sb="25" eb="27">
      <t>ヘイセイ</t>
    </rPh>
    <rPh sb="29" eb="31">
      <t>ネンド</t>
    </rPh>
    <rPh sb="31" eb="32">
      <t>ナイ</t>
    </rPh>
    <rPh sb="33" eb="35">
      <t>ケンセツ</t>
    </rPh>
    <rPh sb="36" eb="38">
      <t>カンリョウ</t>
    </rPh>
    <rPh sb="43" eb="45">
      <t>シセツ</t>
    </rPh>
    <rPh sb="51" eb="53">
      <t>ヘイセイ</t>
    </rPh>
    <rPh sb="55" eb="57">
      <t>ネンド</t>
    </rPh>
    <rPh sb="59" eb="61">
      <t>ケンセツ</t>
    </rPh>
    <rPh sb="61" eb="63">
      <t>ジギョウ</t>
    </rPh>
    <rPh sb="64" eb="66">
      <t>ケイゾク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</si>
</sst>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
      <b/>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8"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B-464A-9CFF-310873E891F4}"/>
            </c:ext>
          </c:extLst>
        </c:ser>
        <c:dLbls>
          <c:showLegendKey val="0"/>
          <c:showVal val="0"/>
          <c:showCatName val="0"/>
          <c:showSerName val="0"/>
          <c:showPercent val="0"/>
          <c:showBubbleSize val="0"/>
        </c:dLbls>
        <c:gapWidth val="150"/>
        <c:axId val="367552080"/>
        <c:axId val="36755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DB-464A-9CFF-310873E891F4}"/>
            </c:ext>
          </c:extLst>
        </c:ser>
        <c:dLbls>
          <c:showLegendKey val="0"/>
          <c:showVal val="0"/>
          <c:showCatName val="0"/>
          <c:showSerName val="0"/>
          <c:showPercent val="0"/>
          <c:showBubbleSize val="0"/>
        </c:dLbls>
        <c:marker val="1"/>
        <c:smooth val="0"/>
        <c:axId val="367552080"/>
        <c:axId val="367553648"/>
      </c:lineChart>
      <c:dateAx>
        <c:axId val="367552080"/>
        <c:scaling>
          <c:orientation val="minMax"/>
        </c:scaling>
        <c:delete val="1"/>
        <c:axPos val="b"/>
        <c:numFmt formatCode="ge" sourceLinked="1"/>
        <c:majorTickMark val="none"/>
        <c:minorTickMark val="none"/>
        <c:tickLblPos val="none"/>
        <c:crossAx val="367553648"/>
        <c:crosses val="autoZero"/>
        <c:auto val="1"/>
        <c:lblOffset val="100"/>
        <c:baseTimeUnit val="years"/>
      </c:dateAx>
      <c:valAx>
        <c:axId val="36755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5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46.79</c:v>
                </c:pt>
                <c:pt idx="1">
                  <c:v>46.51</c:v>
                </c:pt>
                <c:pt idx="2">
                  <c:v>46.97</c:v>
                </c:pt>
                <c:pt idx="3">
                  <c:v>46.94</c:v>
                </c:pt>
                <c:pt idx="4">
                  <c:v>48.66</c:v>
                </c:pt>
              </c:numCache>
            </c:numRef>
          </c:val>
          <c:extLst>
            <c:ext xmlns:c16="http://schemas.microsoft.com/office/drawing/2014/chart" uri="{C3380CC4-5D6E-409C-BE32-E72D297353CC}">
              <c16:uniqueId val="{00000000-5CC5-4E14-AEA8-6163838D6A04}"/>
            </c:ext>
          </c:extLst>
        </c:ser>
        <c:dLbls>
          <c:showLegendKey val="0"/>
          <c:showVal val="0"/>
          <c:showCatName val="0"/>
          <c:showSerName val="0"/>
          <c:showPercent val="0"/>
          <c:showBubbleSize val="0"/>
        </c:dLbls>
        <c:gapWidth val="150"/>
        <c:axId val="444134512"/>
        <c:axId val="44412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c:ext xmlns:c16="http://schemas.microsoft.com/office/drawing/2014/chart" uri="{C3380CC4-5D6E-409C-BE32-E72D297353CC}">
              <c16:uniqueId val="{00000001-5CC5-4E14-AEA8-6163838D6A04}"/>
            </c:ext>
          </c:extLst>
        </c:ser>
        <c:dLbls>
          <c:showLegendKey val="0"/>
          <c:showVal val="0"/>
          <c:showCatName val="0"/>
          <c:showSerName val="0"/>
          <c:showPercent val="0"/>
          <c:showBubbleSize val="0"/>
        </c:dLbls>
        <c:marker val="1"/>
        <c:smooth val="0"/>
        <c:axId val="444134512"/>
        <c:axId val="444127064"/>
      </c:lineChart>
      <c:dateAx>
        <c:axId val="444134512"/>
        <c:scaling>
          <c:orientation val="minMax"/>
        </c:scaling>
        <c:delete val="1"/>
        <c:axPos val="b"/>
        <c:numFmt formatCode="ge" sourceLinked="1"/>
        <c:majorTickMark val="none"/>
        <c:minorTickMark val="none"/>
        <c:tickLblPos val="none"/>
        <c:crossAx val="444127064"/>
        <c:crosses val="autoZero"/>
        <c:auto val="1"/>
        <c:lblOffset val="100"/>
        <c:baseTimeUnit val="years"/>
      </c:dateAx>
      <c:valAx>
        <c:axId val="44412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3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0F3-4DAA-8204-5DDCEFCDAC9A}"/>
            </c:ext>
          </c:extLst>
        </c:ser>
        <c:dLbls>
          <c:showLegendKey val="0"/>
          <c:showVal val="0"/>
          <c:showCatName val="0"/>
          <c:showSerName val="0"/>
          <c:showPercent val="0"/>
          <c:showBubbleSize val="0"/>
        </c:dLbls>
        <c:gapWidth val="150"/>
        <c:axId val="443485240"/>
        <c:axId val="44348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c:ext xmlns:c16="http://schemas.microsoft.com/office/drawing/2014/chart" uri="{C3380CC4-5D6E-409C-BE32-E72D297353CC}">
              <c16:uniqueId val="{00000001-C0F3-4DAA-8204-5DDCEFCDAC9A}"/>
            </c:ext>
          </c:extLst>
        </c:ser>
        <c:dLbls>
          <c:showLegendKey val="0"/>
          <c:showVal val="0"/>
          <c:showCatName val="0"/>
          <c:showSerName val="0"/>
          <c:showPercent val="0"/>
          <c:showBubbleSize val="0"/>
        </c:dLbls>
        <c:marker val="1"/>
        <c:smooth val="0"/>
        <c:axId val="443485240"/>
        <c:axId val="443486808"/>
      </c:lineChart>
      <c:dateAx>
        <c:axId val="443485240"/>
        <c:scaling>
          <c:orientation val="minMax"/>
        </c:scaling>
        <c:delete val="1"/>
        <c:axPos val="b"/>
        <c:numFmt formatCode="ge" sourceLinked="1"/>
        <c:majorTickMark val="none"/>
        <c:minorTickMark val="none"/>
        <c:tickLblPos val="none"/>
        <c:crossAx val="443486808"/>
        <c:crosses val="autoZero"/>
        <c:auto val="1"/>
        <c:lblOffset val="100"/>
        <c:baseTimeUnit val="years"/>
      </c:dateAx>
      <c:valAx>
        <c:axId val="44348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48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97.19</c:v>
                </c:pt>
                <c:pt idx="1">
                  <c:v>62.26</c:v>
                </c:pt>
                <c:pt idx="2">
                  <c:v>61.31</c:v>
                </c:pt>
                <c:pt idx="3">
                  <c:v>59.13</c:v>
                </c:pt>
                <c:pt idx="4">
                  <c:v>61.17</c:v>
                </c:pt>
              </c:numCache>
            </c:numRef>
          </c:val>
          <c:extLst>
            <c:ext xmlns:c16="http://schemas.microsoft.com/office/drawing/2014/chart" uri="{C3380CC4-5D6E-409C-BE32-E72D297353CC}">
              <c16:uniqueId val="{00000000-072A-4AE2-8131-CD14A7D7F896}"/>
            </c:ext>
          </c:extLst>
        </c:ser>
        <c:dLbls>
          <c:showLegendKey val="0"/>
          <c:showVal val="0"/>
          <c:showCatName val="0"/>
          <c:showSerName val="0"/>
          <c:showPercent val="0"/>
          <c:showBubbleSize val="0"/>
        </c:dLbls>
        <c:gapWidth val="150"/>
        <c:axId val="367554040"/>
        <c:axId val="4434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61.67</c:v>
                </c:pt>
                <c:pt idx="4">
                  <c:v>81.53</c:v>
                </c:pt>
              </c:numCache>
            </c:numRef>
          </c:val>
          <c:smooth val="0"/>
          <c:extLst>
            <c:ext xmlns:c16="http://schemas.microsoft.com/office/drawing/2014/chart" uri="{C3380CC4-5D6E-409C-BE32-E72D297353CC}">
              <c16:uniqueId val="{00000001-072A-4AE2-8131-CD14A7D7F896}"/>
            </c:ext>
          </c:extLst>
        </c:ser>
        <c:dLbls>
          <c:showLegendKey val="0"/>
          <c:showVal val="0"/>
          <c:showCatName val="0"/>
          <c:showSerName val="0"/>
          <c:showPercent val="0"/>
          <c:showBubbleSize val="0"/>
        </c:dLbls>
        <c:marker val="1"/>
        <c:smooth val="0"/>
        <c:axId val="367554040"/>
        <c:axId val="443488768"/>
      </c:lineChart>
      <c:dateAx>
        <c:axId val="367554040"/>
        <c:scaling>
          <c:orientation val="minMax"/>
        </c:scaling>
        <c:delete val="1"/>
        <c:axPos val="b"/>
        <c:numFmt formatCode="ge" sourceLinked="1"/>
        <c:majorTickMark val="none"/>
        <c:minorTickMark val="none"/>
        <c:tickLblPos val="none"/>
        <c:crossAx val="443488768"/>
        <c:crosses val="autoZero"/>
        <c:auto val="1"/>
        <c:lblOffset val="100"/>
        <c:baseTimeUnit val="years"/>
      </c:dateAx>
      <c:valAx>
        <c:axId val="443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5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3.9</c:v>
                </c:pt>
                <c:pt idx="1">
                  <c:v>8.06</c:v>
                </c:pt>
                <c:pt idx="2">
                  <c:v>12.01</c:v>
                </c:pt>
                <c:pt idx="3">
                  <c:v>16.07</c:v>
                </c:pt>
                <c:pt idx="4">
                  <c:v>19.649999999999999</c:v>
                </c:pt>
              </c:numCache>
            </c:numRef>
          </c:val>
          <c:extLst>
            <c:ext xmlns:c16="http://schemas.microsoft.com/office/drawing/2014/chart" uri="{C3380CC4-5D6E-409C-BE32-E72D297353CC}">
              <c16:uniqueId val="{00000000-5B88-457F-9094-E29EF6117AAD}"/>
            </c:ext>
          </c:extLst>
        </c:ser>
        <c:dLbls>
          <c:showLegendKey val="0"/>
          <c:showVal val="0"/>
          <c:showCatName val="0"/>
          <c:showSerName val="0"/>
          <c:showPercent val="0"/>
          <c:showBubbleSize val="0"/>
        </c:dLbls>
        <c:gapWidth val="150"/>
        <c:axId val="443489160"/>
        <c:axId val="44348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28.86</c:v>
                </c:pt>
                <c:pt idx="4">
                  <c:v>18.39</c:v>
                </c:pt>
              </c:numCache>
            </c:numRef>
          </c:val>
          <c:smooth val="0"/>
          <c:extLst>
            <c:ext xmlns:c16="http://schemas.microsoft.com/office/drawing/2014/chart" uri="{C3380CC4-5D6E-409C-BE32-E72D297353CC}">
              <c16:uniqueId val="{00000001-5B88-457F-9094-E29EF6117AAD}"/>
            </c:ext>
          </c:extLst>
        </c:ser>
        <c:dLbls>
          <c:showLegendKey val="0"/>
          <c:showVal val="0"/>
          <c:showCatName val="0"/>
          <c:showSerName val="0"/>
          <c:showPercent val="0"/>
          <c:showBubbleSize val="0"/>
        </c:dLbls>
        <c:marker val="1"/>
        <c:smooth val="0"/>
        <c:axId val="443489160"/>
        <c:axId val="443484456"/>
      </c:lineChart>
      <c:dateAx>
        <c:axId val="443489160"/>
        <c:scaling>
          <c:orientation val="minMax"/>
        </c:scaling>
        <c:delete val="1"/>
        <c:axPos val="b"/>
        <c:numFmt formatCode="ge" sourceLinked="1"/>
        <c:majorTickMark val="none"/>
        <c:minorTickMark val="none"/>
        <c:tickLblPos val="none"/>
        <c:crossAx val="443484456"/>
        <c:crosses val="autoZero"/>
        <c:auto val="1"/>
        <c:lblOffset val="100"/>
        <c:baseTimeUnit val="years"/>
      </c:dateAx>
      <c:valAx>
        <c:axId val="44348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48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E-43E6-97AC-311B1C04A5B2}"/>
            </c:ext>
          </c:extLst>
        </c:ser>
        <c:dLbls>
          <c:showLegendKey val="0"/>
          <c:showVal val="0"/>
          <c:showCatName val="0"/>
          <c:showSerName val="0"/>
          <c:showPercent val="0"/>
          <c:showBubbleSize val="0"/>
        </c:dLbls>
        <c:gapWidth val="150"/>
        <c:axId val="443489944"/>
        <c:axId val="44348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CE-43E6-97AC-311B1C04A5B2}"/>
            </c:ext>
          </c:extLst>
        </c:ser>
        <c:dLbls>
          <c:showLegendKey val="0"/>
          <c:showVal val="0"/>
          <c:showCatName val="0"/>
          <c:showSerName val="0"/>
          <c:showPercent val="0"/>
          <c:showBubbleSize val="0"/>
        </c:dLbls>
        <c:marker val="1"/>
        <c:smooth val="0"/>
        <c:axId val="443489944"/>
        <c:axId val="443486024"/>
      </c:lineChart>
      <c:dateAx>
        <c:axId val="443489944"/>
        <c:scaling>
          <c:orientation val="minMax"/>
        </c:scaling>
        <c:delete val="1"/>
        <c:axPos val="b"/>
        <c:numFmt formatCode="ge" sourceLinked="1"/>
        <c:majorTickMark val="none"/>
        <c:minorTickMark val="none"/>
        <c:tickLblPos val="none"/>
        <c:crossAx val="443486024"/>
        <c:crosses val="autoZero"/>
        <c:auto val="1"/>
        <c:lblOffset val="100"/>
        <c:baseTimeUnit val="years"/>
      </c:dateAx>
      <c:valAx>
        <c:axId val="44348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48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182.58</c:v>
                </c:pt>
                <c:pt idx="1">
                  <c:v>311.58</c:v>
                </c:pt>
                <c:pt idx="2">
                  <c:v>430.26</c:v>
                </c:pt>
                <c:pt idx="3">
                  <c:v>574.64</c:v>
                </c:pt>
                <c:pt idx="4">
                  <c:v>564.74</c:v>
                </c:pt>
              </c:numCache>
            </c:numRef>
          </c:val>
          <c:extLst>
            <c:ext xmlns:c16="http://schemas.microsoft.com/office/drawing/2014/chart" uri="{C3380CC4-5D6E-409C-BE32-E72D297353CC}">
              <c16:uniqueId val="{00000000-C724-4716-BA27-3E5D1A0D91E0}"/>
            </c:ext>
          </c:extLst>
        </c:ser>
        <c:dLbls>
          <c:showLegendKey val="0"/>
          <c:showVal val="0"/>
          <c:showCatName val="0"/>
          <c:showSerName val="0"/>
          <c:showPercent val="0"/>
          <c:showBubbleSize val="0"/>
        </c:dLbls>
        <c:gapWidth val="150"/>
        <c:axId val="443485632"/>
        <c:axId val="4434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593.35</c:v>
                </c:pt>
                <c:pt idx="4">
                  <c:v>198.82</c:v>
                </c:pt>
              </c:numCache>
            </c:numRef>
          </c:val>
          <c:smooth val="0"/>
          <c:extLst>
            <c:ext xmlns:c16="http://schemas.microsoft.com/office/drawing/2014/chart" uri="{C3380CC4-5D6E-409C-BE32-E72D297353CC}">
              <c16:uniqueId val="{00000001-C724-4716-BA27-3E5D1A0D91E0}"/>
            </c:ext>
          </c:extLst>
        </c:ser>
        <c:dLbls>
          <c:showLegendKey val="0"/>
          <c:showVal val="0"/>
          <c:showCatName val="0"/>
          <c:showSerName val="0"/>
          <c:showPercent val="0"/>
          <c:showBubbleSize val="0"/>
        </c:dLbls>
        <c:marker val="1"/>
        <c:smooth val="0"/>
        <c:axId val="443485632"/>
        <c:axId val="443491904"/>
      </c:lineChart>
      <c:dateAx>
        <c:axId val="443485632"/>
        <c:scaling>
          <c:orientation val="minMax"/>
        </c:scaling>
        <c:delete val="1"/>
        <c:axPos val="b"/>
        <c:numFmt formatCode="ge" sourceLinked="1"/>
        <c:majorTickMark val="none"/>
        <c:minorTickMark val="none"/>
        <c:tickLblPos val="none"/>
        <c:crossAx val="443491904"/>
        <c:crosses val="autoZero"/>
        <c:auto val="1"/>
        <c:lblOffset val="100"/>
        <c:baseTimeUnit val="years"/>
      </c:dateAx>
      <c:valAx>
        <c:axId val="4434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4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155.47</c:v>
                </c:pt>
                <c:pt idx="1">
                  <c:v>19.28</c:v>
                </c:pt>
                <c:pt idx="2">
                  <c:v>18.7</c:v>
                </c:pt>
                <c:pt idx="3">
                  <c:v>14.47</c:v>
                </c:pt>
                <c:pt idx="4">
                  <c:v>14.77</c:v>
                </c:pt>
              </c:numCache>
            </c:numRef>
          </c:val>
          <c:extLst>
            <c:ext xmlns:c16="http://schemas.microsoft.com/office/drawing/2014/chart" uri="{C3380CC4-5D6E-409C-BE32-E72D297353CC}">
              <c16:uniqueId val="{00000000-5AB9-493B-9F97-61B008EF2157}"/>
            </c:ext>
          </c:extLst>
        </c:ser>
        <c:dLbls>
          <c:showLegendKey val="0"/>
          <c:showVal val="0"/>
          <c:showCatName val="0"/>
          <c:showSerName val="0"/>
          <c:showPercent val="0"/>
          <c:showBubbleSize val="0"/>
        </c:dLbls>
        <c:gapWidth val="150"/>
        <c:axId val="444127848"/>
        <c:axId val="44413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-56.64</c:v>
                </c:pt>
                <c:pt idx="4">
                  <c:v>14.36</c:v>
                </c:pt>
              </c:numCache>
            </c:numRef>
          </c:val>
          <c:smooth val="0"/>
          <c:extLst>
            <c:ext xmlns:c16="http://schemas.microsoft.com/office/drawing/2014/chart" uri="{C3380CC4-5D6E-409C-BE32-E72D297353CC}">
              <c16:uniqueId val="{00000001-5AB9-493B-9F97-61B008EF2157}"/>
            </c:ext>
          </c:extLst>
        </c:ser>
        <c:dLbls>
          <c:showLegendKey val="0"/>
          <c:showVal val="0"/>
          <c:showCatName val="0"/>
          <c:showSerName val="0"/>
          <c:showPercent val="0"/>
          <c:showBubbleSize val="0"/>
        </c:dLbls>
        <c:marker val="1"/>
        <c:smooth val="0"/>
        <c:axId val="444127848"/>
        <c:axId val="444130984"/>
      </c:lineChart>
      <c:dateAx>
        <c:axId val="444127848"/>
        <c:scaling>
          <c:orientation val="minMax"/>
        </c:scaling>
        <c:delete val="1"/>
        <c:axPos val="b"/>
        <c:numFmt formatCode="ge" sourceLinked="1"/>
        <c:majorTickMark val="none"/>
        <c:minorTickMark val="none"/>
        <c:tickLblPos val="none"/>
        <c:crossAx val="444130984"/>
        <c:crosses val="autoZero"/>
        <c:auto val="1"/>
        <c:lblOffset val="100"/>
        <c:baseTimeUnit val="years"/>
      </c:dateAx>
      <c:valAx>
        <c:axId val="44413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2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443.66</c:v>
                </c:pt>
                <c:pt idx="1">
                  <c:v>441.28</c:v>
                </c:pt>
                <c:pt idx="2">
                  <c:v>412.2</c:v>
                </c:pt>
                <c:pt idx="3">
                  <c:v>416.54</c:v>
                </c:pt>
                <c:pt idx="4">
                  <c:v>409.38</c:v>
                </c:pt>
              </c:numCache>
            </c:numRef>
          </c:val>
          <c:extLst>
            <c:ext xmlns:c16="http://schemas.microsoft.com/office/drawing/2014/chart" uri="{C3380CC4-5D6E-409C-BE32-E72D297353CC}">
              <c16:uniqueId val="{00000000-C822-4CF4-8B7D-A85C4F768337}"/>
            </c:ext>
          </c:extLst>
        </c:ser>
        <c:dLbls>
          <c:showLegendKey val="0"/>
          <c:showVal val="0"/>
          <c:showCatName val="0"/>
          <c:showSerName val="0"/>
          <c:showPercent val="0"/>
          <c:showBubbleSize val="0"/>
        </c:dLbls>
        <c:gapWidth val="150"/>
        <c:axId val="444129024"/>
        <c:axId val="44413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c:ext xmlns:c16="http://schemas.microsoft.com/office/drawing/2014/chart" uri="{C3380CC4-5D6E-409C-BE32-E72D297353CC}">
              <c16:uniqueId val="{00000001-C822-4CF4-8B7D-A85C4F768337}"/>
            </c:ext>
          </c:extLst>
        </c:ser>
        <c:dLbls>
          <c:showLegendKey val="0"/>
          <c:showVal val="0"/>
          <c:showCatName val="0"/>
          <c:showSerName val="0"/>
          <c:showPercent val="0"/>
          <c:showBubbleSize val="0"/>
        </c:dLbls>
        <c:marker val="1"/>
        <c:smooth val="0"/>
        <c:axId val="444129024"/>
        <c:axId val="444130200"/>
      </c:lineChart>
      <c:dateAx>
        <c:axId val="444129024"/>
        <c:scaling>
          <c:orientation val="minMax"/>
        </c:scaling>
        <c:delete val="1"/>
        <c:axPos val="b"/>
        <c:numFmt formatCode="ge" sourceLinked="1"/>
        <c:majorTickMark val="none"/>
        <c:minorTickMark val="none"/>
        <c:tickLblPos val="none"/>
        <c:crossAx val="444130200"/>
        <c:crosses val="autoZero"/>
        <c:auto val="1"/>
        <c:lblOffset val="100"/>
        <c:baseTimeUnit val="years"/>
      </c:dateAx>
      <c:valAx>
        <c:axId val="44413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44.86</c:v>
                </c:pt>
                <c:pt idx="1">
                  <c:v>43.29</c:v>
                </c:pt>
                <c:pt idx="2">
                  <c:v>42.15</c:v>
                </c:pt>
                <c:pt idx="3">
                  <c:v>39.94</c:v>
                </c:pt>
                <c:pt idx="4">
                  <c:v>42.27</c:v>
                </c:pt>
              </c:numCache>
            </c:numRef>
          </c:val>
          <c:extLst>
            <c:ext xmlns:c16="http://schemas.microsoft.com/office/drawing/2014/chart" uri="{C3380CC4-5D6E-409C-BE32-E72D297353CC}">
              <c16:uniqueId val="{00000000-88DF-4975-9982-A53F25A08257}"/>
            </c:ext>
          </c:extLst>
        </c:ser>
        <c:dLbls>
          <c:showLegendKey val="0"/>
          <c:showVal val="0"/>
          <c:showCatName val="0"/>
          <c:showSerName val="0"/>
          <c:showPercent val="0"/>
          <c:showBubbleSize val="0"/>
        </c:dLbls>
        <c:gapWidth val="150"/>
        <c:axId val="444129416"/>
        <c:axId val="4441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c:ext xmlns:c16="http://schemas.microsoft.com/office/drawing/2014/chart" uri="{C3380CC4-5D6E-409C-BE32-E72D297353CC}">
              <c16:uniqueId val="{00000001-88DF-4975-9982-A53F25A08257}"/>
            </c:ext>
          </c:extLst>
        </c:ser>
        <c:dLbls>
          <c:showLegendKey val="0"/>
          <c:showVal val="0"/>
          <c:showCatName val="0"/>
          <c:showSerName val="0"/>
          <c:showPercent val="0"/>
          <c:showBubbleSize val="0"/>
        </c:dLbls>
        <c:marker val="1"/>
        <c:smooth val="0"/>
        <c:axId val="444129416"/>
        <c:axId val="444133728"/>
      </c:lineChart>
      <c:dateAx>
        <c:axId val="444129416"/>
        <c:scaling>
          <c:orientation val="minMax"/>
        </c:scaling>
        <c:delete val="1"/>
        <c:axPos val="b"/>
        <c:numFmt formatCode="ge" sourceLinked="1"/>
        <c:majorTickMark val="none"/>
        <c:minorTickMark val="none"/>
        <c:tickLblPos val="none"/>
        <c:crossAx val="444133728"/>
        <c:crosses val="autoZero"/>
        <c:auto val="1"/>
        <c:lblOffset val="100"/>
        <c:baseTimeUnit val="years"/>
      </c:dateAx>
      <c:valAx>
        <c:axId val="4441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362.22</c:v>
                </c:pt>
                <c:pt idx="1">
                  <c:v>374.89</c:v>
                </c:pt>
                <c:pt idx="2">
                  <c:v>383.59</c:v>
                </c:pt>
                <c:pt idx="3">
                  <c:v>405.88</c:v>
                </c:pt>
                <c:pt idx="4">
                  <c:v>381.35</c:v>
                </c:pt>
              </c:numCache>
            </c:numRef>
          </c:val>
          <c:extLst>
            <c:ext xmlns:c16="http://schemas.microsoft.com/office/drawing/2014/chart" uri="{C3380CC4-5D6E-409C-BE32-E72D297353CC}">
              <c16:uniqueId val="{00000000-8D3B-4B03-8AD6-DFA95BC85338}"/>
            </c:ext>
          </c:extLst>
        </c:ser>
        <c:dLbls>
          <c:showLegendKey val="0"/>
          <c:showVal val="0"/>
          <c:showCatName val="0"/>
          <c:showSerName val="0"/>
          <c:showPercent val="0"/>
          <c:showBubbleSize val="0"/>
        </c:dLbls>
        <c:gapWidth val="150"/>
        <c:axId val="444132944"/>
        <c:axId val="44412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c:ext xmlns:c16="http://schemas.microsoft.com/office/drawing/2014/chart" uri="{C3380CC4-5D6E-409C-BE32-E72D297353CC}">
              <c16:uniqueId val="{00000001-8D3B-4B03-8AD6-DFA95BC85338}"/>
            </c:ext>
          </c:extLst>
        </c:ser>
        <c:dLbls>
          <c:showLegendKey val="0"/>
          <c:showVal val="0"/>
          <c:showCatName val="0"/>
          <c:showSerName val="0"/>
          <c:showPercent val="0"/>
          <c:showBubbleSize val="0"/>
        </c:dLbls>
        <c:marker val="1"/>
        <c:smooth val="0"/>
        <c:axId val="444132944"/>
        <c:axId val="444129808"/>
      </c:lineChart>
      <c:dateAx>
        <c:axId val="444132944"/>
        <c:scaling>
          <c:orientation val="minMax"/>
        </c:scaling>
        <c:delete val="1"/>
        <c:axPos val="b"/>
        <c:numFmt formatCode="ge" sourceLinked="1"/>
        <c:majorTickMark val="none"/>
        <c:minorTickMark val="none"/>
        <c:tickLblPos val="none"/>
        <c:crossAx val="444129808"/>
        <c:crosses val="autoZero"/>
        <c:auto val="1"/>
        <c:lblOffset val="100"/>
        <c:baseTimeUnit val="years"/>
      </c:dateAx>
      <c:valAx>
        <c:axId val="44412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3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4"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松江市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自治体職員</v>
      </c>
      <c r="AE8" s="49"/>
      <c r="AF8" s="49"/>
      <c r="AG8" s="49"/>
      <c r="AH8" s="49"/>
      <c r="AI8" s="49"/>
      <c r="AJ8" s="49"/>
      <c r="AK8" s="3"/>
      <c r="AL8" s="50">
        <f>データ!S6</f>
        <v>203787</v>
      </c>
      <c r="AM8" s="50"/>
      <c r="AN8" s="50"/>
      <c r="AO8" s="50"/>
      <c r="AP8" s="50"/>
      <c r="AQ8" s="50"/>
      <c r="AR8" s="50"/>
      <c r="AS8" s="50"/>
      <c r="AT8" s="45">
        <f>データ!T6</f>
        <v>572.99</v>
      </c>
      <c r="AU8" s="45"/>
      <c r="AV8" s="45"/>
      <c r="AW8" s="45"/>
      <c r="AX8" s="45"/>
      <c r="AY8" s="45"/>
      <c r="AZ8" s="45"/>
      <c r="BA8" s="45"/>
      <c r="BB8" s="45">
        <f>データ!U6</f>
        <v>355.66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34.49</v>
      </c>
      <c r="J10" s="45"/>
      <c r="K10" s="45"/>
      <c r="L10" s="45"/>
      <c r="M10" s="45"/>
      <c r="N10" s="45"/>
      <c r="O10" s="45"/>
      <c r="P10" s="45">
        <f>データ!P6</f>
        <v>0.76</v>
      </c>
      <c r="Q10" s="45"/>
      <c r="R10" s="45"/>
      <c r="S10" s="45"/>
      <c r="T10" s="45"/>
      <c r="U10" s="45"/>
      <c r="V10" s="45"/>
      <c r="W10" s="45">
        <f>データ!Q6</f>
        <v>100</v>
      </c>
      <c r="X10" s="45"/>
      <c r="Y10" s="45"/>
      <c r="Z10" s="45"/>
      <c r="AA10" s="45"/>
      <c r="AB10" s="45"/>
      <c r="AC10" s="45"/>
      <c r="AD10" s="50">
        <f>データ!R6</f>
        <v>3024</v>
      </c>
      <c r="AE10" s="50"/>
      <c r="AF10" s="50"/>
      <c r="AG10" s="50"/>
      <c r="AH10" s="50"/>
      <c r="AI10" s="50"/>
      <c r="AJ10" s="50"/>
      <c r="AK10" s="2"/>
      <c r="AL10" s="50">
        <f>データ!V6</f>
        <v>1545</v>
      </c>
      <c r="AM10" s="50"/>
      <c r="AN10" s="50"/>
      <c r="AO10" s="50"/>
      <c r="AP10" s="50"/>
      <c r="AQ10" s="50"/>
      <c r="AR10" s="50"/>
      <c r="AS10" s="50"/>
      <c r="AT10" s="45">
        <f>データ!W6</f>
        <v>215.85</v>
      </c>
      <c r="AU10" s="45"/>
      <c r="AV10" s="45"/>
      <c r="AW10" s="45"/>
      <c r="AX10" s="45"/>
      <c r="AY10" s="45"/>
      <c r="AZ10" s="45"/>
      <c r="BA10" s="45"/>
      <c r="BB10" s="45">
        <f>データ!X6</f>
        <v>7.16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120</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N3BSJ49vrlM7CsGX9AhIOXVSLCv11d9wy+t9j3+1yZyW+ZUXGL1DoaEl6C+O3rVDdi2hCn3DLz6ZvNCcKEuqFQ==" saltValue="DdgeWc4lYqoeldqhWQbg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322016</v>
      </c>
      <c r="D6" s="33">
        <f t="shared" si="3"/>
        <v>46</v>
      </c>
      <c r="E6" s="33">
        <f t="shared" si="3"/>
        <v>18</v>
      </c>
      <c r="F6" s="33">
        <f t="shared" si="3"/>
        <v>0</v>
      </c>
      <c r="G6" s="33">
        <f t="shared" si="3"/>
        <v>0</v>
      </c>
      <c r="H6" s="33" t="str">
        <f t="shared" si="3"/>
        <v>島根県　松江市</v>
      </c>
      <c r="I6" s="33" t="str">
        <f t="shared" si="3"/>
        <v>法適用</v>
      </c>
      <c r="J6" s="33" t="str">
        <f t="shared" si="3"/>
        <v>下水道事業</v>
      </c>
      <c r="K6" s="33" t="str">
        <f t="shared" si="3"/>
        <v>特定地域生活排水処理</v>
      </c>
      <c r="L6" s="33" t="str">
        <f t="shared" si="3"/>
        <v>K2</v>
      </c>
      <c r="M6" s="33" t="str">
        <f t="shared" si="3"/>
        <v>自治体職員</v>
      </c>
      <c r="N6" s="34" t="str">
        <f t="shared" si="3"/>
        <v>-</v>
      </c>
      <c r="O6" s="34">
        <f t="shared" si="3"/>
        <v>34.49</v>
      </c>
      <c r="P6" s="34">
        <f t="shared" si="3"/>
        <v>0.76</v>
      </c>
      <c r="Q6" s="34">
        <f t="shared" si="3"/>
        <v>100</v>
      </c>
      <c r="R6" s="34">
        <f t="shared" si="3"/>
        <v>3024</v>
      </c>
      <c r="S6" s="34">
        <f t="shared" si="3"/>
        <v>203787</v>
      </c>
      <c r="T6" s="34">
        <f t="shared" si="3"/>
        <v>572.99</v>
      </c>
      <c r="U6" s="34">
        <f t="shared" si="3"/>
        <v>355.66</v>
      </c>
      <c r="V6" s="34">
        <f t="shared" si="3"/>
        <v>1545</v>
      </c>
      <c r="W6" s="34">
        <f t="shared" si="3"/>
        <v>215.85</v>
      </c>
      <c r="X6" s="34">
        <f t="shared" si="3"/>
        <v>7.16</v>
      </c>
      <c r="Y6" s="35">
        <f>IF(Y7="",NA(),Y7)</f>
        <v>97.19</v>
      </c>
      <c r="Z6" s="35">
        <f t="shared" ref="Z6:AH6" si="4">IF(Z7="",NA(),Z7)</f>
        <v>62.26</v>
      </c>
      <c r="AA6" s="35">
        <f t="shared" si="4"/>
        <v>61.31</v>
      </c>
      <c r="AB6" s="35">
        <f t="shared" si="4"/>
        <v>59.13</v>
      </c>
      <c r="AC6" s="35">
        <f t="shared" si="4"/>
        <v>61.17</v>
      </c>
      <c r="AD6" s="35">
        <f t="shared" si="4"/>
        <v>89.7</v>
      </c>
      <c r="AE6" s="35">
        <f t="shared" si="4"/>
        <v>90.66</v>
      </c>
      <c r="AF6" s="35">
        <f t="shared" si="4"/>
        <v>89.69</v>
      </c>
      <c r="AG6" s="35">
        <f t="shared" si="4"/>
        <v>61.67</v>
      </c>
      <c r="AH6" s="35">
        <f t="shared" si="4"/>
        <v>81.53</v>
      </c>
      <c r="AI6" s="34" t="str">
        <f>IF(AI7="","",IF(AI7="-","【-】","【"&amp;SUBSTITUTE(TEXT(AI7,"#,##0.00"),"-","△")&amp;"】"))</f>
        <v>【89.83】</v>
      </c>
      <c r="AJ6" s="35">
        <f>IF(AJ7="",NA(),AJ7)</f>
        <v>182.58</v>
      </c>
      <c r="AK6" s="35">
        <f t="shared" ref="AK6:AS6" si="5">IF(AK7="",NA(),AK7)</f>
        <v>311.58</v>
      </c>
      <c r="AL6" s="35">
        <f t="shared" si="5"/>
        <v>430.26</v>
      </c>
      <c r="AM6" s="35">
        <f t="shared" si="5"/>
        <v>574.64</v>
      </c>
      <c r="AN6" s="35">
        <f t="shared" si="5"/>
        <v>564.74</v>
      </c>
      <c r="AO6" s="35">
        <f t="shared" si="5"/>
        <v>76.069999999999993</v>
      </c>
      <c r="AP6" s="35">
        <f t="shared" si="5"/>
        <v>91.1</v>
      </c>
      <c r="AQ6" s="35">
        <f t="shared" si="5"/>
        <v>124.89</v>
      </c>
      <c r="AR6" s="35">
        <f t="shared" si="5"/>
        <v>593.35</v>
      </c>
      <c r="AS6" s="35">
        <f t="shared" si="5"/>
        <v>198.82</v>
      </c>
      <c r="AT6" s="34" t="str">
        <f>IF(AT7="","",IF(AT7="-","【-】","【"&amp;SUBSTITUTE(TEXT(AT7,"#,##0.00"),"-","△")&amp;"】"))</f>
        <v>【148.12】</v>
      </c>
      <c r="AU6" s="35">
        <f>IF(AU7="",NA(),AU7)</f>
        <v>155.47</v>
      </c>
      <c r="AV6" s="35">
        <f t="shared" ref="AV6:BD6" si="6">IF(AV7="",NA(),AV7)</f>
        <v>19.28</v>
      </c>
      <c r="AW6" s="35">
        <f t="shared" si="6"/>
        <v>18.7</v>
      </c>
      <c r="AX6" s="35">
        <f t="shared" si="6"/>
        <v>14.47</v>
      </c>
      <c r="AY6" s="35">
        <f t="shared" si="6"/>
        <v>14.77</v>
      </c>
      <c r="AZ6" s="35">
        <f t="shared" si="6"/>
        <v>377.59</v>
      </c>
      <c r="BA6" s="35">
        <f t="shared" si="6"/>
        <v>247.48</v>
      </c>
      <c r="BB6" s="35">
        <f t="shared" si="6"/>
        <v>221.76</v>
      </c>
      <c r="BC6" s="35">
        <f t="shared" si="6"/>
        <v>-56.64</v>
      </c>
      <c r="BD6" s="35">
        <f t="shared" si="6"/>
        <v>14.36</v>
      </c>
      <c r="BE6" s="34" t="str">
        <f>IF(BE7="","",IF(BE7="-","【-】","【"&amp;SUBSTITUTE(TEXT(BE7,"#,##0.00"),"-","△")&amp;"】"))</f>
        <v>【133.07】</v>
      </c>
      <c r="BF6" s="35">
        <f>IF(BF7="",NA(),BF7)</f>
        <v>443.66</v>
      </c>
      <c r="BG6" s="35">
        <f t="shared" ref="BG6:BO6" si="7">IF(BG7="",NA(),BG7)</f>
        <v>441.28</v>
      </c>
      <c r="BH6" s="35">
        <f t="shared" si="7"/>
        <v>412.2</v>
      </c>
      <c r="BI6" s="35">
        <f t="shared" si="7"/>
        <v>416.54</v>
      </c>
      <c r="BJ6" s="35">
        <f t="shared" si="7"/>
        <v>409.38</v>
      </c>
      <c r="BK6" s="35">
        <f t="shared" si="7"/>
        <v>446.63</v>
      </c>
      <c r="BL6" s="35">
        <f t="shared" si="7"/>
        <v>416.91</v>
      </c>
      <c r="BM6" s="35">
        <f t="shared" si="7"/>
        <v>392.19</v>
      </c>
      <c r="BN6" s="35">
        <f t="shared" si="7"/>
        <v>248.44</v>
      </c>
      <c r="BO6" s="35">
        <f t="shared" si="7"/>
        <v>244.85</v>
      </c>
      <c r="BP6" s="34" t="str">
        <f>IF(BP7="","",IF(BP7="-","【-】","【"&amp;SUBSTITUTE(TEXT(BP7,"#,##0.00"),"-","△")&amp;"】"))</f>
        <v>【329.28】</v>
      </c>
      <c r="BQ6" s="35">
        <f>IF(BQ7="",NA(),BQ7)</f>
        <v>44.86</v>
      </c>
      <c r="BR6" s="35">
        <f t="shared" ref="BR6:BZ6" si="8">IF(BR7="",NA(),BR7)</f>
        <v>43.29</v>
      </c>
      <c r="BS6" s="35">
        <f t="shared" si="8"/>
        <v>42.15</v>
      </c>
      <c r="BT6" s="35">
        <f t="shared" si="8"/>
        <v>39.94</v>
      </c>
      <c r="BU6" s="35">
        <f t="shared" si="8"/>
        <v>42.27</v>
      </c>
      <c r="BV6" s="35">
        <f t="shared" si="8"/>
        <v>58.53</v>
      </c>
      <c r="BW6" s="35">
        <f t="shared" si="8"/>
        <v>57.93</v>
      </c>
      <c r="BX6" s="35">
        <f t="shared" si="8"/>
        <v>57.03</v>
      </c>
      <c r="BY6" s="35">
        <f t="shared" si="8"/>
        <v>66.73</v>
      </c>
      <c r="BZ6" s="35">
        <f t="shared" si="8"/>
        <v>64.78</v>
      </c>
      <c r="CA6" s="34" t="str">
        <f>IF(CA7="","",IF(CA7="-","【-】","【"&amp;SUBSTITUTE(TEXT(CA7,"#,##0.00"),"-","△")&amp;"】"))</f>
        <v>【60.55】</v>
      </c>
      <c r="CB6" s="35">
        <f>IF(CB7="",NA(),CB7)</f>
        <v>362.22</v>
      </c>
      <c r="CC6" s="35">
        <f t="shared" ref="CC6:CK6" si="9">IF(CC7="",NA(),CC7)</f>
        <v>374.89</v>
      </c>
      <c r="CD6" s="35">
        <f t="shared" si="9"/>
        <v>383.59</v>
      </c>
      <c r="CE6" s="35">
        <f t="shared" si="9"/>
        <v>405.88</v>
      </c>
      <c r="CF6" s="35">
        <f t="shared" si="9"/>
        <v>381.35</v>
      </c>
      <c r="CG6" s="35">
        <f t="shared" si="9"/>
        <v>266.57</v>
      </c>
      <c r="CH6" s="35">
        <f t="shared" si="9"/>
        <v>276.93</v>
      </c>
      <c r="CI6" s="35">
        <f t="shared" si="9"/>
        <v>283.73</v>
      </c>
      <c r="CJ6" s="35">
        <f t="shared" si="9"/>
        <v>241.29</v>
      </c>
      <c r="CK6" s="35">
        <f t="shared" si="9"/>
        <v>250.21</v>
      </c>
      <c r="CL6" s="34" t="str">
        <f>IF(CL7="","",IF(CL7="-","【-】","【"&amp;SUBSTITUTE(TEXT(CL7,"#,##0.00"),"-","△")&amp;"】"))</f>
        <v>【269.12】</v>
      </c>
      <c r="CM6" s="35">
        <f>IF(CM7="",NA(),CM7)</f>
        <v>46.79</v>
      </c>
      <c r="CN6" s="35">
        <f t="shared" ref="CN6:CV6" si="10">IF(CN7="",NA(),CN7)</f>
        <v>46.51</v>
      </c>
      <c r="CO6" s="35">
        <f t="shared" si="10"/>
        <v>46.97</v>
      </c>
      <c r="CP6" s="35">
        <f t="shared" si="10"/>
        <v>46.94</v>
      </c>
      <c r="CQ6" s="35">
        <f t="shared" si="10"/>
        <v>48.66</v>
      </c>
      <c r="CR6" s="35">
        <f t="shared" si="10"/>
        <v>58.06</v>
      </c>
      <c r="CS6" s="35">
        <f t="shared" si="10"/>
        <v>59.08</v>
      </c>
      <c r="CT6" s="35">
        <f t="shared" si="10"/>
        <v>58.25</v>
      </c>
      <c r="CU6" s="35">
        <f t="shared" si="10"/>
        <v>61.94</v>
      </c>
      <c r="CV6" s="35">
        <f t="shared" si="10"/>
        <v>61.79</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94.14</v>
      </c>
      <c r="DG6" s="35">
        <f t="shared" si="11"/>
        <v>92.44</v>
      </c>
      <c r="DH6" s="34" t="str">
        <f>IF(DH7="","",IF(DH7="-","【-】","【"&amp;SUBSTITUTE(TEXT(DH7,"#,##0.00"),"-","△")&amp;"】"))</f>
        <v>【76.98】</v>
      </c>
      <c r="DI6" s="35">
        <f>IF(DI7="",NA(),DI7)</f>
        <v>3.9</v>
      </c>
      <c r="DJ6" s="35">
        <f t="shared" ref="DJ6:DR6" si="12">IF(DJ7="",NA(),DJ7)</f>
        <v>8.06</v>
      </c>
      <c r="DK6" s="35">
        <f t="shared" si="12"/>
        <v>12.01</v>
      </c>
      <c r="DL6" s="35">
        <f t="shared" si="12"/>
        <v>16.07</v>
      </c>
      <c r="DM6" s="35">
        <f t="shared" si="12"/>
        <v>19.649999999999999</v>
      </c>
      <c r="DN6" s="35">
        <f t="shared" si="12"/>
        <v>6.48</v>
      </c>
      <c r="DO6" s="35">
        <f t="shared" si="12"/>
        <v>13.6</v>
      </c>
      <c r="DP6" s="35">
        <f t="shared" si="12"/>
        <v>14.97</v>
      </c>
      <c r="DQ6" s="35">
        <f t="shared" si="12"/>
        <v>28.86</v>
      </c>
      <c r="DR6" s="35">
        <f t="shared" si="12"/>
        <v>18.39</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322016</v>
      </c>
      <c r="D7" s="37">
        <v>46</v>
      </c>
      <c r="E7" s="37">
        <v>18</v>
      </c>
      <c r="F7" s="37">
        <v>0</v>
      </c>
      <c r="G7" s="37">
        <v>0</v>
      </c>
      <c r="H7" s="37" t="s">
        <v>108</v>
      </c>
      <c r="I7" s="37" t="s">
        <v>109</v>
      </c>
      <c r="J7" s="37" t="s">
        <v>110</v>
      </c>
      <c r="K7" s="37" t="s">
        <v>111</v>
      </c>
      <c r="L7" s="37" t="s">
        <v>112</v>
      </c>
      <c r="M7" s="37" t="s">
        <v>113</v>
      </c>
      <c r="N7" s="38" t="s">
        <v>114</v>
      </c>
      <c r="O7" s="38">
        <v>34.49</v>
      </c>
      <c r="P7" s="38">
        <v>0.76</v>
      </c>
      <c r="Q7" s="38">
        <v>100</v>
      </c>
      <c r="R7" s="38">
        <v>3024</v>
      </c>
      <c r="S7" s="38">
        <v>203787</v>
      </c>
      <c r="T7" s="38">
        <v>572.99</v>
      </c>
      <c r="U7" s="38">
        <v>355.66</v>
      </c>
      <c r="V7" s="38">
        <v>1545</v>
      </c>
      <c r="W7" s="38">
        <v>215.85</v>
      </c>
      <c r="X7" s="38">
        <v>7.16</v>
      </c>
      <c r="Y7" s="38">
        <v>97.19</v>
      </c>
      <c r="Z7" s="38">
        <v>62.26</v>
      </c>
      <c r="AA7" s="38">
        <v>61.31</v>
      </c>
      <c r="AB7" s="38">
        <v>59.13</v>
      </c>
      <c r="AC7" s="38">
        <v>61.17</v>
      </c>
      <c r="AD7" s="38">
        <v>89.7</v>
      </c>
      <c r="AE7" s="38">
        <v>90.66</v>
      </c>
      <c r="AF7" s="38">
        <v>89.69</v>
      </c>
      <c r="AG7" s="38">
        <v>61.67</v>
      </c>
      <c r="AH7" s="38">
        <v>81.53</v>
      </c>
      <c r="AI7" s="38">
        <v>89.83</v>
      </c>
      <c r="AJ7" s="38">
        <v>182.58</v>
      </c>
      <c r="AK7" s="38">
        <v>311.58</v>
      </c>
      <c r="AL7" s="38">
        <v>430.26</v>
      </c>
      <c r="AM7" s="38">
        <v>574.64</v>
      </c>
      <c r="AN7" s="38">
        <v>564.74</v>
      </c>
      <c r="AO7" s="38">
        <v>76.069999999999993</v>
      </c>
      <c r="AP7" s="38">
        <v>91.1</v>
      </c>
      <c r="AQ7" s="38">
        <v>124.89</v>
      </c>
      <c r="AR7" s="38">
        <v>593.35</v>
      </c>
      <c r="AS7" s="38">
        <v>198.82</v>
      </c>
      <c r="AT7" s="38">
        <v>148.12</v>
      </c>
      <c r="AU7" s="38">
        <v>155.47</v>
      </c>
      <c r="AV7" s="38">
        <v>19.28</v>
      </c>
      <c r="AW7" s="38">
        <v>18.7</v>
      </c>
      <c r="AX7" s="38">
        <v>14.47</v>
      </c>
      <c r="AY7" s="38">
        <v>14.77</v>
      </c>
      <c r="AZ7" s="38">
        <v>377.59</v>
      </c>
      <c r="BA7" s="38">
        <v>247.48</v>
      </c>
      <c r="BB7" s="38">
        <v>221.76</v>
      </c>
      <c r="BC7" s="38">
        <v>-56.64</v>
      </c>
      <c r="BD7" s="38">
        <v>14.36</v>
      </c>
      <c r="BE7" s="38">
        <v>133.07</v>
      </c>
      <c r="BF7" s="38">
        <v>443.66</v>
      </c>
      <c r="BG7" s="38">
        <v>441.28</v>
      </c>
      <c r="BH7" s="38">
        <v>412.2</v>
      </c>
      <c r="BI7" s="38">
        <v>416.54</v>
      </c>
      <c r="BJ7" s="38">
        <v>409.38</v>
      </c>
      <c r="BK7" s="38">
        <v>446.63</v>
      </c>
      <c r="BL7" s="38">
        <v>416.91</v>
      </c>
      <c r="BM7" s="38">
        <v>392.19</v>
      </c>
      <c r="BN7" s="38">
        <v>248.44</v>
      </c>
      <c r="BO7" s="38">
        <v>244.85</v>
      </c>
      <c r="BP7" s="38">
        <v>329.28</v>
      </c>
      <c r="BQ7" s="38">
        <v>44.86</v>
      </c>
      <c r="BR7" s="38">
        <v>43.29</v>
      </c>
      <c r="BS7" s="38">
        <v>42.15</v>
      </c>
      <c r="BT7" s="38">
        <v>39.94</v>
      </c>
      <c r="BU7" s="38">
        <v>42.27</v>
      </c>
      <c r="BV7" s="38">
        <v>58.53</v>
      </c>
      <c r="BW7" s="38">
        <v>57.93</v>
      </c>
      <c r="BX7" s="38">
        <v>57.03</v>
      </c>
      <c r="BY7" s="38">
        <v>66.73</v>
      </c>
      <c r="BZ7" s="38">
        <v>64.78</v>
      </c>
      <c r="CA7" s="38">
        <v>60.55</v>
      </c>
      <c r="CB7" s="38">
        <v>362.22</v>
      </c>
      <c r="CC7" s="38">
        <v>374.89</v>
      </c>
      <c r="CD7" s="38">
        <v>383.59</v>
      </c>
      <c r="CE7" s="38">
        <v>405.88</v>
      </c>
      <c r="CF7" s="38">
        <v>381.35</v>
      </c>
      <c r="CG7" s="38">
        <v>266.57</v>
      </c>
      <c r="CH7" s="38">
        <v>276.93</v>
      </c>
      <c r="CI7" s="38">
        <v>283.73</v>
      </c>
      <c r="CJ7" s="38">
        <v>241.29</v>
      </c>
      <c r="CK7" s="38">
        <v>250.21</v>
      </c>
      <c r="CL7" s="38">
        <v>269.12</v>
      </c>
      <c r="CM7" s="38">
        <v>46.79</v>
      </c>
      <c r="CN7" s="38">
        <v>46.51</v>
      </c>
      <c r="CO7" s="38">
        <v>46.97</v>
      </c>
      <c r="CP7" s="38">
        <v>46.94</v>
      </c>
      <c r="CQ7" s="38">
        <v>48.66</v>
      </c>
      <c r="CR7" s="38">
        <v>58.06</v>
      </c>
      <c r="CS7" s="38">
        <v>59.08</v>
      </c>
      <c r="CT7" s="38">
        <v>58.25</v>
      </c>
      <c r="CU7" s="38">
        <v>61.94</v>
      </c>
      <c r="CV7" s="38">
        <v>61.79</v>
      </c>
      <c r="CW7" s="38">
        <v>59.35</v>
      </c>
      <c r="CX7" s="38">
        <v>100</v>
      </c>
      <c r="CY7" s="38">
        <v>100</v>
      </c>
      <c r="CZ7" s="38">
        <v>100</v>
      </c>
      <c r="DA7" s="38">
        <v>100</v>
      </c>
      <c r="DB7" s="38">
        <v>100</v>
      </c>
      <c r="DC7" s="38">
        <v>75.790000000000006</v>
      </c>
      <c r="DD7" s="38">
        <v>77.12</v>
      </c>
      <c r="DE7" s="38">
        <v>68.150000000000006</v>
      </c>
      <c r="DF7" s="38">
        <v>94.14</v>
      </c>
      <c r="DG7" s="38">
        <v>92.44</v>
      </c>
      <c r="DH7" s="38">
        <v>76.98</v>
      </c>
      <c r="DI7" s="38">
        <v>3.9</v>
      </c>
      <c r="DJ7" s="38">
        <v>8.06</v>
      </c>
      <c r="DK7" s="38">
        <v>12.01</v>
      </c>
      <c r="DL7" s="38">
        <v>16.07</v>
      </c>
      <c r="DM7" s="38">
        <v>19.649999999999999</v>
      </c>
      <c r="DN7" s="38">
        <v>6.48</v>
      </c>
      <c r="DO7" s="38">
        <v>13.6</v>
      </c>
      <c r="DP7" s="38">
        <v>14.97</v>
      </c>
      <c r="DQ7" s="38">
        <v>28.86</v>
      </c>
      <c r="DR7" s="38">
        <v>18.39</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2019-02-04T04:28:14Z</cp:lastPrinted>
  <dcterms:modified xsi:type="dcterms:W3CDTF">2019-02-04T04:28:16Z</dcterms:modified>
</cp:coreProperties>
</file>