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0.11\kyouyuu\ファイル共有\上下水道課\業務係\下水道業務\3.各種調査\財政係から\H29\公営企業に係る「経営比較分析表」の打ち返しについて\【経営比較分析表】下水道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<sst xmlns="http://schemas.openxmlformats.org/spreadsheetml/2006/main" count="251" uniqueCount="126">
  <si>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</si>
  <si>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</si>
  <si>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</si>
  <si>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</si>
  <si>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</si>
  <si>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</si>
  <si>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</si>
  <si>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</si>
  <si>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</si>
  <si>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</si>
  <si>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</si>
  <si>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</si>
  <si>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</si>
  <si>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</si>
  <si>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</si>
  <si>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</si>
  <si>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</si>
  <si>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</si>
  <si>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</si>
  <si>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</si>
  <si>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</si>
  <si>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</si>
  <si>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</si>
  <si>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</si>
  <si>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</si>
  <si>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</si>
  <si>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</si>
  <si>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</si>
  <si>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</si>
  <si>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</si>
  <si>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</si>
  <si>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</si>
  <si>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</si>
  <si>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</si>
  <si>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</si>
  <si>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</si>
  <si>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</si>
  <si>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</si>
  <si>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</si>
  <si>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</si>
  <si>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</si>
  <si>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</si>
  <si>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</si>
  <si>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</si>
  <si>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</si>
  <si>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</si>
  <si>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</si>
  <si>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</si>
  <si>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</si>
  <si>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</si>
  <si>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</si>
  <si>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</si>
  <si>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</si>
  <si>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</si>
  <si>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</si>
  <si>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</si>
  <si>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</si>
  <si>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</si>
  <si>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</si>
  <si>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</si>
  <si>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</si>
  <si>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</si>
  <si>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</si>
  <si>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</si>
  <si>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</si>
  <si>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</si>
  <si>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</si>
  <si>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</si>
  <si>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</si>
  <si>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</si>
  <si>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</si>
  <si>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</si>
  <si>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</si>
  <si>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</si>
  <si>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</si>
  <si>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</si>
  <si>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</si>
  <si>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</si>
  <si>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</si>
  <si>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</si>
  <si>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</si>
  <si>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</si>
  <si>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</si>
  <si>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</si>
  <si>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</si>
  <si>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</si>
  <si>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</si>
  <si>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</si>
  <si>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</si>
  <si>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</si>
  <si>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</si>
  <si>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</si>
  <si>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</si>
  <si>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</si>
  <si>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</si>
  <si>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</si>
  <si>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</si>
  <si>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</si>
  <si>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</si>
  <si>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</si>
  <si>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</si>
  <si>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</si>
  <si>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</si>
  <si>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</si>
  <si>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</si>
  <si>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</si>
  <si>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</si>
  <si>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</si>
  <si>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</si>
  <si>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</si>
  <si>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隠岐の島町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</si>
  <si>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</si>
  <si>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</si>
  <si>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</si>
  <si>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</si>
  <si>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</si>
  <si>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</si>
  <si>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</si>
  <si>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</si>
  <si>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</si>
  <si>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</si>
  <si>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</si>
  <si>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3">
      <t>ヒセッチ</t>
    </rPh>
    <phoneticPr fontId="4"/>
  </si>
  <si>
    <t>平成15年度供用開始で、新しい施設のため耐用年数内であり老朽化による改善は実施していない。</t>
    <rPh sb="0" eb="2">
      <t>ヘイセイ</t>
    </rPh>
    <rPh sb="4" eb="6">
      <t>ネンド</t>
    </rPh>
    <rPh sb="6" eb="10">
      <t>キョウヨウカイシ</t>
    </rPh>
    <rPh sb="12" eb="13">
      <t>アタラ</t>
    </rPh>
    <rPh sb="15" eb="17">
      <t>シセツ</t>
    </rPh>
    <rPh sb="20" eb="24">
      <t>タイヨウネンスウ</t>
    </rPh>
    <rPh sb="24" eb="25">
      <t>ナイ</t>
    </rPh>
    <rPh sb="28" eb="31">
      <t>ロウキュウカ</t>
    </rPh>
    <rPh sb="34" eb="36">
      <t>カイゼン</t>
    </rPh>
    <rPh sb="37" eb="39">
      <t>ジッシ</t>
    </rPh>
    <phoneticPr fontId="4"/>
  </si>
  <si>
    <t>特定地域生活排水処理事業は、平成15年度から平成24年度実施で今後企業債残高は減少する。</t>
    <rPh sb="0" eb="4">
      <t>トクテイチイキ</t>
    </rPh>
    <rPh sb="4" eb="6">
      <t>セイカツ</t>
    </rPh>
    <rPh sb="6" eb="10">
      <t>ハイスイショリ</t>
    </rPh>
    <rPh sb="10" eb="12">
      <t>ジギョウ</t>
    </rPh>
    <rPh sb="14" eb="16">
      <t>ヘイセイ</t>
    </rPh>
    <rPh sb="18" eb="19">
      <t>ネン</t>
    </rPh>
    <rPh sb="19" eb="20">
      <t>ド</t>
    </rPh>
    <rPh sb="22" eb="24">
      <t>ヘイセイ</t>
    </rPh>
    <rPh sb="26" eb="28">
      <t>ネンド</t>
    </rPh>
    <rPh sb="28" eb="30">
      <t>ジッシ</t>
    </rPh>
    <rPh sb="31" eb="33">
      <t>コンゴ</t>
    </rPh>
    <rPh sb="33" eb="36">
      <t>キギョウサイ</t>
    </rPh>
    <rPh sb="36" eb="38">
      <t>ザンダカ</t>
    </rPh>
    <rPh sb="39" eb="41">
      <t>ゲンショウ</t>
    </rPh>
    <phoneticPr fontId="4"/>
  </si>
  <si>
    <t>①100％前後で推移しているが、使用料以外の収入に依存している部分が大きい。
④類似団体に比較して高いが、改善傾向である。
⑤H27年度まで汚水処理費を過剰に計上しており、H28年度より適正化したため数値が上昇している。
⑥上記⑤と同様に汚水処理費を過剰に計上しており、H28年度より適正化したため数値が減少している。
⑦使用水量が少ないため類似団体に比較して低い。
⑧類似団体に比較して高く100％である。
類似団体に比較してやや悪い。</t>
    <rPh sb="5" eb="7">
      <t>ゼンゴ</t>
    </rPh>
    <rPh sb="8" eb="10">
      <t>スイイ</t>
    </rPh>
    <rPh sb="16" eb="19">
      <t>シヨウリョウ</t>
    </rPh>
    <rPh sb="19" eb="21">
      <t>イガイ</t>
    </rPh>
    <rPh sb="22" eb="24">
      <t>シュウニュウ</t>
    </rPh>
    <rPh sb="25" eb="27">
      <t>イゾン</t>
    </rPh>
    <rPh sb="31" eb="33">
      <t>ブブン</t>
    </rPh>
    <rPh sb="34" eb="35">
      <t>オオ</t>
    </rPh>
    <rPh sb="40" eb="44">
      <t>ルイジダンタイ</t>
    </rPh>
    <rPh sb="45" eb="47">
      <t>ヒカク</t>
    </rPh>
    <rPh sb="49" eb="50">
      <t>タカ</t>
    </rPh>
    <rPh sb="53" eb="57">
      <t>カイゼンケイコウ</t>
    </rPh>
    <rPh sb="66" eb="68">
      <t>ネンド</t>
    </rPh>
    <rPh sb="70" eb="74">
      <t>オスイショリ</t>
    </rPh>
    <rPh sb="74" eb="75">
      <t>ヒ</t>
    </rPh>
    <rPh sb="76" eb="78">
      <t>カジョウ</t>
    </rPh>
    <rPh sb="79" eb="81">
      <t>ケイジョウ</t>
    </rPh>
    <rPh sb="89" eb="91">
      <t>ネンド</t>
    </rPh>
    <rPh sb="93" eb="96">
      <t>テキセイカ</t>
    </rPh>
    <rPh sb="100" eb="102">
      <t>スウチ</t>
    </rPh>
    <rPh sb="103" eb="105">
      <t>ジョウショウ</t>
    </rPh>
    <rPh sb="112" eb="114">
      <t>ジョウキ</t>
    </rPh>
    <rPh sb="116" eb="118">
      <t>ドウヨウ</t>
    </rPh>
    <rPh sb="119" eb="123">
      <t>オスイショリ</t>
    </rPh>
    <rPh sb="123" eb="124">
      <t>ヒ</t>
    </rPh>
    <rPh sb="125" eb="127">
      <t>カジョウ</t>
    </rPh>
    <rPh sb="128" eb="130">
      <t>ケイジョウ</t>
    </rPh>
    <rPh sb="138" eb="140">
      <t>ネンド</t>
    </rPh>
    <rPh sb="142" eb="145">
      <t>テキセイカ</t>
    </rPh>
    <rPh sb="149" eb="151">
      <t>スウチ</t>
    </rPh>
    <rPh sb="152" eb="154">
      <t>ゲンショウ</t>
    </rPh>
    <rPh sb="161" eb="165">
      <t>シヨウスイリョウ</t>
    </rPh>
    <rPh sb="166" eb="167">
      <t>スク</t>
    </rPh>
    <rPh sb="171" eb="175">
      <t>ルイジダンタイ</t>
    </rPh>
    <rPh sb="176" eb="178">
      <t>ヒカク</t>
    </rPh>
    <rPh sb="180" eb="181">
      <t>ヒク</t>
    </rPh>
    <rPh sb="185" eb="189">
      <t>ルイジダンタイ</t>
    </rPh>
    <rPh sb="190" eb="192">
      <t>ヒカク</t>
    </rPh>
    <rPh sb="194" eb="195">
      <t>タカ</t>
    </rPh>
    <rPh sb="205" eb="209">
      <t>ルイジダンタイ</t>
    </rPh>
    <rPh sb="210" eb="212">
      <t>ヒカク</t>
    </rPh>
    <rPh sb="216" eb="217">
      <t>ワル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</si>
</sst>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6018032"/>
        <c:axId val="50602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6018032"/>
        <c:axId val="506020776"/>
      </c:lineChart>
      <c:dateAx>
        <c:axId val="506018032"/>
        <c:scaling>
          <c:orientation val="minMax"/>
        </c:scaling>
        <c:delete val="1"/>
        <c:axPos val="b"/>
        <c:numFmt formatCode="ge" sourceLinked="1"/>
        <c:majorTickMark val="none"/>
        <c:minorTickMark val="none"/>
        <c:tickLblPos val="none"/>
        <c:crossAx val="506020776"/>
        <c:crosses val="autoZero"/>
        <c:auto val="1"/>
        <c:lblOffset val="100"/>
        <c:baseTimeUnit val="years"/>
      </c:dateAx>
      <c:valAx>
        <c:axId val="50602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1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40.119999999999997</c:v>
                </c:pt>
                <c:pt idx="1">
                  <c:v>40.119999999999997</c:v>
                </c:pt>
                <c:pt idx="2">
                  <c:v>40.119999999999997</c:v>
                </c:pt>
                <c:pt idx="3">
                  <c:v>40.119999999999997</c:v>
                </c:pt>
                <c:pt idx="4">
                  <c:v>39.53</c:v>
                </c:pt>
              </c:numCache>
            </c:numRef>
          </c:val>
        </c:ser>
        <c:dLbls>
          <c:showLegendKey val="0"/>
          <c:showVal val="0"/>
          <c:showCatName val="0"/>
          <c:showSerName val="0"/>
          <c:showPercent val="0"/>
          <c:showBubbleSize val="0"/>
        </c:dLbls>
        <c:gapWidth val="150"/>
        <c:axId val="506033712"/>
        <c:axId val="50603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506033712"/>
        <c:axId val="506031752"/>
      </c:lineChart>
      <c:dateAx>
        <c:axId val="506033712"/>
        <c:scaling>
          <c:orientation val="minMax"/>
        </c:scaling>
        <c:delete val="1"/>
        <c:axPos val="b"/>
        <c:numFmt formatCode="ge" sourceLinked="1"/>
        <c:majorTickMark val="none"/>
        <c:minorTickMark val="none"/>
        <c:tickLblPos val="none"/>
        <c:crossAx val="506031752"/>
        <c:crosses val="autoZero"/>
        <c:auto val="1"/>
        <c:lblOffset val="100"/>
        <c:baseTimeUnit val="years"/>
      </c:dateAx>
      <c:valAx>
        <c:axId val="50603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3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06040768"/>
        <c:axId val="50603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506040768"/>
        <c:axId val="506030576"/>
      </c:lineChart>
      <c:dateAx>
        <c:axId val="506040768"/>
        <c:scaling>
          <c:orientation val="minMax"/>
        </c:scaling>
        <c:delete val="1"/>
        <c:axPos val="b"/>
        <c:numFmt formatCode="ge" sourceLinked="1"/>
        <c:majorTickMark val="none"/>
        <c:minorTickMark val="none"/>
        <c:tickLblPos val="none"/>
        <c:crossAx val="506030576"/>
        <c:crosses val="autoZero"/>
        <c:auto val="1"/>
        <c:lblOffset val="100"/>
        <c:baseTimeUnit val="years"/>
      </c:dateAx>
      <c:valAx>
        <c:axId val="50603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99.61</c:v>
                </c:pt>
                <c:pt idx="1">
                  <c:v>99.97</c:v>
                </c:pt>
                <c:pt idx="2">
                  <c:v>100.07</c:v>
                </c:pt>
                <c:pt idx="3">
                  <c:v>100.04</c:v>
                </c:pt>
                <c:pt idx="4">
                  <c:v>99.92</c:v>
                </c:pt>
              </c:numCache>
            </c:numRef>
          </c:val>
        </c:ser>
        <c:dLbls>
          <c:showLegendKey val="0"/>
          <c:showVal val="0"/>
          <c:showCatName val="0"/>
          <c:showSerName val="0"/>
          <c:showPercent val="0"/>
          <c:showBubbleSize val="0"/>
        </c:dLbls>
        <c:gapWidth val="150"/>
        <c:axId val="506021168"/>
        <c:axId val="5060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021168"/>
        <c:axId val="506017248"/>
      </c:lineChart>
      <c:dateAx>
        <c:axId val="506021168"/>
        <c:scaling>
          <c:orientation val="minMax"/>
        </c:scaling>
        <c:delete val="1"/>
        <c:axPos val="b"/>
        <c:numFmt formatCode="ge" sourceLinked="1"/>
        <c:majorTickMark val="none"/>
        <c:minorTickMark val="none"/>
        <c:tickLblPos val="none"/>
        <c:crossAx val="506017248"/>
        <c:crosses val="autoZero"/>
        <c:auto val="1"/>
        <c:lblOffset val="100"/>
        <c:baseTimeUnit val="years"/>
      </c:dateAx>
      <c:valAx>
        <c:axId val="5060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2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017640"/>
        <c:axId val="50602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017640"/>
        <c:axId val="506027048"/>
      </c:lineChart>
      <c:dateAx>
        <c:axId val="506017640"/>
        <c:scaling>
          <c:orientation val="minMax"/>
        </c:scaling>
        <c:delete val="1"/>
        <c:axPos val="b"/>
        <c:numFmt formatCode="ge" sourceLinked="1"/>
        <c:majorTickMark val="none"/>
        <c:minorTickMark val="none"/>
        <c:tickLblPos val="none"/>
        <c:crossAx val="506027048"/>
        <c:crosses val="autoZero"/>
        <c:auto val="1"/>
        <c:lblOffset val="100"/>
        <c:baseTimeUnit val="years"/>
      </c:dateAx>
      <c:valAx>
        <c:axId val="50602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1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023520"/>
        <c:axId val="50601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023520"/>
        <c:axId val="506019600"/>
      </c:lineChart>
      <c:dateAx>
        <c:axId val="506023520"/>
        <c:scaling>
          <c:orientation val="minMax"/>
        </c:scaling>
        <c:delete val="1"/>
        <c:axPos val="b"/>
        <c:numFmt formatCode="ge" sourceLinked="1"/>
        <c:majorTickMark val="none"/>
        <c:minorTickMark val="none"/>
        <c:tickLblPos val="none"/>
        <c:crossAx val="506019600"/>
        <c:crosses val="autoZero"/>
        <c:auto val="1"/>
        <c:lblOffset val="100"/>
        <c:baseTimeUnit val="years"/>
      </c:dateAx>
      <c:valAx>
        <c:axId val="50601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019992"/>
        <c:axId val="50602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019992"/>
        <c:axId val="506023912"/>
      </c:lineChart>
      <c:dateAx>
        <c:axId val="506019992"/>
        <c:scaling>
          <c:orientation val="minMax"/>
        </c:scaling>
        <c:delete val="1"/>
        <c:axPos val="b"/>
        <c:numFmt formatCode="ge" sourceLinked="1"/>
        <c:majorTickMark val="none"/>
        <c:minorTickMark val="none"/>
        <c:tickLblPos val="none"/>
        <c:crossAx val="506023912"/>
        <c:crosses val="autoZero"/>
        <c:auto val="1"/>
        <c:lblOffset val="100"/>
        <c:baseTimeUnit val="years"/>
      </c:dateAx>
      <c:valAx>
        <c:axId val="50602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1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021952"/>
        <c:axId val="50602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021952"/>
        <c:axId val="506022344"/>
      </c:lineChart>
      <c:dateAx>
        <c:axId val="506021952"/>
        <c:scaling>
          <c:orientation val="minMax"/>
        </c:scaling>
        <c:delete val="1"/>
        <c:axPos val="b"/>
        <c:numFmt formatCode="ge" sourceLinked="1"/>
        <c:majorTickMark val="none"/>
        <c:minorTickMark val="none"/>
        <c:tickLblPos val="none"/>
        <c:crossAx val="506022344"/>
        <c:crosses val="autoZero"/>
        <c:auto val="1"/>
        <c:lblOffset val="100"/>
        <c:baseTimeUnit val="years"/>
      </c:dateAx>
      <c:valAx>
        <c:axId val="50602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888.01</c:v>
                </c:pt>
                <c:pt idx="1">
                  <c:v>820.18</c:v>
                </c:pt>
                <c:pt idx="2">
                  <c:v>714.25</c:v>
                </c:pt>
                <c:pt idx="3">
                  <c:v>611.51</c:v>
                </c:pt>
                <c:pt idx="4">
                  <c:v>522.64</c:v>
                </c:pt>
              </c:numCache>
            </c:numRef>
          </c:val>
        </c:ser>
        <c:dLbls>
          <c:showLegendKey val="0"/>
          <c:showVal val="0"/>
          <c:showCatName val="0"/>
          <c:showSerName val="0"/>
          <c:showPercent val="0"/>
          <c:showBubbleSize val="0"/>
        </c:dLbls>
        <c:gapWidth val="150"/>
        <c:axId val="506025088"/>
        <c:axId val="50603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506025088"/>
        <c:axId val="506038416"/>
      </c:lineChart>
      <c:dateAx>
        <c:axId val="506025088"/>
        <c:scaling>
          <c:orientation val="minMax"/>
        </c:scaling>
        <c:delete val="1"/>
        <c:axPos val="b"/>
        <c:numFmt formatCode="ge" sourceLinked="1"/>
        <c:majorTickMark val="none"/>
        <c:minorTickMark val="none"/>
        <c:tickLblPos val="none"/>
        <c:crossAx val="506038416"/>
        <c:crosses val="autoZero"/>
        <c:auto val="1"/>
        <c:lblOffset val="100"/>
        <c:baseTimeUnit val="years"/>
      </c:dateAx>
      <c:valAx>
        <c:axId val="50603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40.08</c:v>
                </c:pt>
                <c:pt idx="1">
                  <c:v>50.59</c:v>
                </c:pt>
                <c:pt idx="2">
                  <c:v>44.27</c:v>
                </c:pt>
                <c:pt idx="3">
                  <c:v>44.91</c:v>
                </c:pt>
                <c:pt idx="4">
                  <c:v>58.58</c:v>
                </c:pt>
              </c:numCache>
            </c:numRef>
          </c:val>
        </c:ser>
        <c:dLbls>
          <c:showLegendKey val="0"/>
          <c:showVal val="0"/>
          <c:showCatName val="0"/>
          <c:showSerName val="0"/>
          <c:showPercent val="0"/>
          <c:showBubbleSize val="0"/>
        </c:dLbls>
        <c:gapWidth val="150"/>
        <c:axId val="506036064"/>
        <c:axId val="50603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506036064"/>
        <c:axId val="506039984"/>
      </c:lineChart>
      <c:dateAx>
        <c:axId val="506036064"/>
        <c:scaling>
          <c:orientation val="minMax"/>
        </c:scaling>
        <c:delete val="1"/>
        <c:axPos val="b"/>
        <c:numFmt formatCode="ge" sourceLinked="1"/>
        <c:majorTickMark val="none"/>
        <c:minorTickMark val="none"/>
        <c:tickLblPos val="none"/>
        <c:crossAx val="506039984"/>
        <c:crosses val="autoZero"/>
        <c:auto val="1"/>
        <c:lblOffset val="100"/>
        <c:baseTimeUnit val="years"/>
      </c:dateAx>
      <c:valAx>
        <c:axId val="50603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379.88</c:v>
                </c:pt>
                <c:pt idx="1">
                  <c:v>320.91000000000003</c:v>
                </c:pt>
                <c:pt idx="2">
                  <c:v>370.51</c:v>
                </c:pt>
                <c:pt idx="3">
                  <c:v>363.62</c:v>
                </c:pt>
                <c:pt idx="4">
                  <c:v>294.82</c:v>
                </c:pt>
              </c:numCache>
            </c:numRef>
          </c:val>
        </c:ser>
        <c:dLbls>
          <c:showLegendKey val="0"/>
          <c:showVal val="0"/>
          <c:showCatName val="0"/>
          <c:showSerName val="0"/>
          <c:showPercent val="0"/>
          <c:showBubbleSize val="0"/>
        </c:dLbls>
        <c:gapWidth val="150"/>
        <c:axId val="506029400"/>
        <c:axId val="5060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506029400"/>
        <c:axId val="506037632"/>
      </c:lineChart>
      <c:dateAx>
        <c:axId val="506029400"/>
        <c:scaling>
          <c:orientation val="minMax"/>
        </c:scaling>
        <c:delete val="1"/>
        <c:axPos val="b"/>
        <c:numFmt formatCode="ge" sourceLinked="1"/>
        <c:majorTickMark val="none"/>
        <c:minorTickMark val="none"/>
        <c:tickLblPos val="none"/>
        <c:crossAx val="506037632"/>
        <c:crosses val="autoZero"/>
        <c:auto val="1"/>
        <c:lblOffset val="100"/>
        <c:baseTimeUnit val="years"/>
      </c:dateAx>
      <c:valAx>
        <c:axId val="5060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2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34" sqref="CA3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隠岐の島町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122</v>
      </c>
      <c r="AE8" s="73"/>
      <c r="AF8" s="73"/>
      <c r="AG8" s="73"/>
      <c r="AH8" s="73"/>
      <c r="AI8" s="73"/>
      <c r="AJ8" s="73"/>
      <c r="AK8" s="4"/>
      <c r="AL8" s="67">
        <f>データ!S6</f>
        <v>14694</v>
      </c>
      <c r="AM8" s="67"/>
      <c r="AN8" s="67"/>
      <c r="AO8" s="67"/>
      <c r="AP8" s="67"/>
      <c r="AQ8" s="67"/>
      <c r="AR8" s="67"/>
      <c r="AS8" s="67"/>
      <c r="AT8" s="66">
        <f>データ!T6</f>
        <v>242.83</v>
      </c>
      <c r="AU8" s="66"/>
      <c r="AV8" s="66"/>
      <c r="AW8" s="66"/>
      <c r="AX8" s="66"/>
      <c r="AY8" s="66"/>
      <c r="AZ8" s="66"/>
      <c r="BA8" s="66"/>
      <c r="BB8" s="66">
        <f>データ!U6</f>
        <v>60.51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1.88</v>
      </c>
      <c r="Q10" s="66"/>
      <c r="R10" s="66"/>
      <c r="S10" s="66"/>
      <c r="T10" s="66"/>
      <c r="U10" s="66"/>
      <c r="V10" s="66"/>
      <c r="W10" s="66">
        <f>データ!Q6</f>
        <v>100</v>
      </c>
      <c r="X10" s="66"/>
      <c r="Y10" s="66"/>
      <c r="Z10" s="66"/>
      <c r="AA10" s="66"/>
      <c r="AB10" s="66"/>
      <c r="AC10" s="66"/>
      <c r="AD10" s="67">
        <f>データ!R6</f>
        <v>3781</v>
      </c>
      <c r="AE10" s="67"/>
      <c r="AF10" s="67"/>
      <c r="AG10" s="67"/>
      <c r="AH10" s="67"/>
      <c r="AI10" s="67"/>
      <c r="AJ10" s="67"/>
      <c r="AK10" s="2"/>
      <c r="AL10" s="67">
        <f>データ!V6</f>
        <v>274</v>
      </c>
      <c r="AM10" s="67"/>
      <c r="AN10" s="67"/>
      <c r="AO10" s="67"/>
      <c r="AP10" s="67"/>
      <c r="AQ10" s="67"/>
      <c r="AR10" s="67"/>
      <c r="AS10" s="67"/>
      <c r="AT10" s="66">
        <f>データ!W6</f>
        <v>0.12</v>
      </c>
      <c r="AU10" s="66"/>
      <c r="AV10" s="66"/>
      <c r="AW10" s="66"/>
      <c r="AX10" s="66"/>
      <c r="AY10" s="66"/>
      <c r="AZ10" s="66"/>
      <c r="BA10" s="66"/>
      <c r="BB10" s="66">
        <f>データ!X6</f>
        <v>2283.33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325287</v>
      </c>
      <c r="D6" s="33">
        <f t="shared" si="3"/>
        <v>47</v>
      </c>
      <c r="E6" s="33">
        <f t="shared" si="3"/>
        <v>18</v>
      </c>
      <c r="F6" s="33">
        <f t="shared" si="3"/>
        <v>0</v>
      </c>
      <c r="G6" s="33">
        <f t="shared" si="3"/>
        <v>0</v>
      </c>
      <c r="H6" s="33" t="str">
        <f t="shared" si="3"/>
        <v>島根県　隠岐の島町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1.88</v>
      </c>
      <c r="Q6" s="34">
        <f t="shared" si="3"/>
        <v>100</v>
      </c>
      <c r="R6" s="34">
        <f t="shared" si="3"/>
        <v>3781</v>
      </c>
      <c r="S6" s="34">
        <f t="shared" si="3"/>
        <v>14694</v>
      </c>
      <c r="T6" s="34">
        <f t="shared" si="3"/>
        <v>242.83</v>
      </c>
      <c r="U6" s="34">
        <f t="shared" si="3"/>
        <v>60.51</v>
      </c>
      <c r="V6" s="34">
        <f t="shared" si="3"/>
        <v>274</v>
      </c>
      <c r="W6" s="34">
        <f t="shared" si="3"/>
        <v>0.12</v>
      </c>
      <c r="X6" s="34">
        <f t="shared" si="3"/>
        <v>2283.33</v>
      </c>
      <c r="Y6" s="35">
        <f>IF(Y7="",NA(),Y7)</f>
        <v>99.61</v>
      </c>
      <c r="Z6" s="35">
        <f t="shared" ref="Z6:AH6" si="4">IF(Z7="",NA(),Z7)</f>
        <v>99.97</v>
      </c>
      <c r="AA6" s="35">
        <f t="shared" si="4"/>
        <v>100.07</v>
      </c>
      <c r="AB6" s="35">
        <f t="shared" si="4"/>
        <v>100.04</v>
      </c>
      <c r="AC6" s="35">
        <f t="shared" si="4"/>
        <v>99.92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888.01</v>
      </c>
      <c r="BG6" s="35">
        <f t="shared" ref="BG6:BO6" si="7">IF(BG7="",NA(),BG7)</f>
        <v>820.18</v>
      </c>
      <c r="BH6" s="35">
        <f t="shared" si="7"/>
        <v>714.25</v>
      </c>
      <c r="BI6" s="35">
        <f t="shared" si="7"/>
        <v>611.51</v>
      </c>
      <c r="BJ6" s="35">
        <f t="shared" si="7"/>
        <v>522.64</v>
      </c>
      <c r="BK6" s="35">
        <f t="shared" si="7"/>
        <v>430.64</v>
      </c>
      <c r="BL6" s="35">
        <f t="shared" si="7"/>
        <v>446.63</v>
      </c>
      <c r="BM6" s="35">
        <f t="shared" si="7"/>
        <v>416.91</v>
      </c>
      <c r="BN6" s="35">
        <f t="shared" si="7"/>
        <v>392.19</v>
      </c>
      <c r="BO6" s="35">
        <f t="shared" si="7"/>
        <v>413.5</v>
      </c>
      <c r="BP6" s="34" t="str">
        <f>IF(BP7="","",IF(BP7="-","【-】","【"&amp;SUBSTITUTE(TEXT(BP7,"#,##0.00"),"-","△")&amp;"】"))</f>
        <v>【346.13】</v>
      </c>
      <c r="BQ6" s="35">
        <f>IF(BQ7="",NA(),BQ7)</f>
        <v>40.08</v>
      </c>
      <c r="BR6" s="35">
        <f t="shared" ref="BR6:BZ6" si="8">IF(BR7="",NA(),BR7)</f>
        <v>50.59</v>
      </c>
      <c r="BS6" s="35">
        <f t="shared" si="8"/>
        <v>44.27</v>
      </c>
      <c r="BT6" s="35">
        <f t="shared" si="8"/>
        <v>44.91</v>
      </c>
      <c r="BU6" s="35">
        <f t="shared" si="8"/>
        <v>58.58</v>
      </c>
      <c r="BV6" s="35">
        <f t="shared" si="8"/>
        <v>58.78</v>
      </c>
      <c r="BW6" s="35">
        <f t="shared" si="8"/>
        <v>58.53</v>
      </c>
      <c r="BX6" s="35">
        <f t="shared" si="8"/>
        <v>57.93</v>
      </c>
      <c r="BY6" s="35">
        <f t="shared" si="8"/>
        <v>57.03</v>
      </c>
      <c r="BZ6" s="35">
        <f t="shared" si="8"/>
        <v>55.84</v>
      </c>
      <c r="CA6" s="34" t="str">
        <f>IF(CA7="","",IF(CA7="-","【-】","【"&amp;SUBSTITUTE(TEXT(CA7,"#,##0.00"),"-","△")&amp;"】"))</f>
        <v>【59.83】</v>
      </c>
      <c r="CB6" s="35">
        <f>IF(CB7="",NA(),CB7)</f>
        <v>379.88</v>
      </c>
      <c r="CC6" s="35">
        <f t="shared" ref="CC6:CK6" si="9">IF(CC7="",NA(),CC7)</f>
        <v>320.91000000000003</v>
      </c>
      <c r="CD6" s="35">
        <f t="shared" si="9"/>
        <v>370.51</v>
      </c>
      <c r="CE6" s="35">
        <f t="shared" si="9"/>
        <v>363.62</v>
      </c>
      <c r="CF6" s="35">
        <f t="shared" si="9"/>
        <v>294.82</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40.119999999999997</v>
      </c>
      <c r="CN6" s="35">
        <f t="shared" ref="CN6:CV6" si="10">IF(CN7="",NA(),CN7)</f>
        <v>40.119999999999997</v>
      </c>
      <c r="CO6" s="35">
        <f t="shared" si="10"/>
        <v>40.119999999999997</v>
      </c>
      <c r="CP6" s="35">
        <f t="shared" si="10"/>
        <v>40.119999999999997</v>
      </c>
      <c r="CQ6" s="35">
        <f t="shared" si="10"/>
        <v>39.53</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325287</v>
      </c>
      <c r="D7" s="37">
        <v>47</v>
      </c>
      <c r="E7" s="37">
        <v>18</v>
      </c>
      <c r="F7" s="37">
        <v>0</v>
      </c>
      <c r="G7" s="37">
        <v>0</v>
      </c>
      <c r="H7" s="37" t="s">
        <v>110</v>
      </c>
      <c r="I7" s="37" t="s">
        <v>111</v>
      </c>
      <c r="J7" s="37" t="s">
        <v>112</v>
      </c>
      <c r="K7" s="37" t="s">
        <v>113</v>
      </c>
      <c r="L7" s="37" t="s">
        <v>114</v>
      </c>
      <c r="M7" s="37"/>
      <c r="N7" s="38" t="s">
        <v>115</v>
      </c>
      <c r="O7" s="38" t="s">
        <v>116</v>
      </c>
      <c r="P7" s="38">
        <v>1.88</v>
      </c>
      <c r="Q7" s="38">
        <v>100</v>
      </c>
      <c r="R7" s="38">
        <v>3781</v>
      </c>
      <c r="S7" s="38">
        <v>14694</v>
      </c>
      <c r="T7" s="38">
        <v>242.83</v>
      </c>
      <c r="U7" s="38">
        <v>60.51</v>
      </c>
      <c r="V7" s="38">
        <v>274</v>
      </c>
      <c r="W7" s="38">
        <v>0.12</v>
      </c>
      <c r="X7" s="38">
        <v>2283.33</v>
      </c>
      <c r="Y7" s="38">
        <v>99.61</v>
      </c>
      <c r="Z7" s="38">
        <v>99.97</v>
      </c>
      <c r="AA7" s="38">
        <v>100.07</v>
      </c>
      <c r="AB7" s="38">
        <v>100.04</v>
      </c>
      <c r="AC7" s="38">
        <v>99.92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888.01</v>
      </c>
      <c r="BG7" s="38">
        <v>820.18</v>
      </c>
      <c r="BH7" s="38">
        <v>714.25</v>
      </c>
      <c r="BI7" s="38">
        <v>611.51</v>
      </c>
      <c r="BJ7" s="38">
        <v>522.64</v>
      </c>
      <c r="BK7" s="38">
        <v>430.64</v>
      </c>
      <c r="BL7" s="38">
        <v>446.63</v>
      </c>
      <c r="BM7" s="38">
        <v>416.91</v>
      </c>
      <c r="BN7" s="38">
        <v>392.19</v>
      </c>
      <c r="BO7" s="38">
        <v>413.5</v>
      </c>
      <c r="BP7" s="38">
        <v>346.13</v>
      </c>
      <c r="BQ7" s="38">
        <v>40.08</v>
      </c>
      <c r="BR7" s="38">
        <v>50.59</v>
      </c>
      <c r="BS7" s="38">
        <v>44.27</v>
      </c>
      <c r="BT7" s="38">
        <v>44.91</v>
      </c>
      <c r="BU7" s="38">
        <v>58.58</v>
      </c>
      <c r="BV7" s="38">
        <v>58.78</v>
      </c>
      <c r="BW7" s="38">
        <v>58.53</v>
      </c>
      <c r="BX7" s="38">
        <v>57.93</v>
      </c>
      <c r="BY7" s="38">
        <v>57.03</v>
      </c>
      <c r="BZ7" s="38">
        <v>55.84</v>
      </c>
      <c r="CA7" s="38">
        <v>59.83</v>
      </c>
      <c r="CB7" s="38">
        <v>379.88</v>
      </c>
      <c r="CC7" s="38">
        <v>320.91000000000003</v>
      </c>
      <c r="CD7" s="38">
        <v>370.51</v>
      </c>
      <c r="CE7" s="38">
        <v>363.62</v>
      </c>
      <c r="CF7" s="38">
        <v>294.82</v>
      </c>
      <c r="CG7" s="38">
        <v>257.02999999999997</v>
      </c>
      <c r="CH7" s="38">
        <v>266.57</v>
      </c>
      <c r="CI7" s="38">
        <v>276.93</v>
      </c>
      <c r="CJ7" s="38">
        <v>283.73</v>
      </c>
      <c r="CK7" s="38">
        <v>287.57</v>
      </c>
      <c r="CL7" s="38">
        <v>268.69</v>
      </c>
      <c r="CM7" s="38">
        <v>40.119999999999997</v>
      </c>
      <c r="CN7" s="38">
        <v>40.119999999999997</v>
      </c>
      <c r="CO7" s="38">
        <v>40.119999999999997</v>
      </c>
      <c r="CP7" s="38">
        <v>40.119999999999997</v>
      </c>
      <c r="CQ7" s="38">
        <v>39.53</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