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0.11\kyouyuu\ファイル共有\上下水道課\業務係\下水道業務\3.各種調査\財政係から\H29\公営企業に係る「経営比較分析表」の打ち返しについて\【経営比較分析表】下水道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<sst xmlns="http://schemas.openxmlformats.org/spreadsheetml/2006/main" count="240" uniqueCount="126">
  <si>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</si>
  <si>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</si>
  <si>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</si>
  <si>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</si>
  <si>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</si>
  <si>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</si>
  <si>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</si>
  <si>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</si>
  <si>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</si>
  <si>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</si>
  <si>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</si>
  <si>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</si>
  <si>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</si>
  <si>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</si>
  <si>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</si>
  <si>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</si>
  <si>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</si>
  <si>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</si>
  <si>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</si>
  <si>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</si>
  <si>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</si>
  <si>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</si>
  <si>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</si>
  <si>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</si>
  <si>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</si>
  <si>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</si>
  <si>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</si>
  <si>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</si>
  <si>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</si>
  <si>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</si>
  <si>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</si>
  <si>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</si>
  <si>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</si>
  <si>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</si>
  <si>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</si>
  <si>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</si>
  <si>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</si>
  <si>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</si>
  <si>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</si>
  <si>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</si>
  <si>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</si>
  <si>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</si>
  <si>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</si>
  <si>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</si>
  <si>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</si>
  <si>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</si>
  <si>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</si>
  <si>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</si>
  <si>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</si>
  <si>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</si>
  <si>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</si>
  <si>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</si>
  <si>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</si>
  <si>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</si>
  <si>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</si>
  <si>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</si>
  <si>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</si>
  <si>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</si>
  <si>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</si>
  <si>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</si>
  <si>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</si>
  <si>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</si>
  <si>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</si>
  <si>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</si>
  <si>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</si>
  <si>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</si>
  <si>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</si>
  <si>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</si>
  <si>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</si>
  <si>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</si>
  <si>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</si>
  <si>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</si>
  <si>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</si>
  <si>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</si>
  <si>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</si>
  <si>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</si>
  <si>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</si>
  <si>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</si>
  <si>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</si>
  <si>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</si>
  <si>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</si>
  <si>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</si>
  <si>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</si>
  <si>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</si>
  <si>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</si>
  <si>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</si>
  <si>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</si>
  <si>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</si>
  <si>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</si>
  <si>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</si>
  <si>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</si>
  <si>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</si>
  <si>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</si>
  <si>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</si>
  <si>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</si>
  <si>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</si>
  <si>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</si>
  <si>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</si>
  <si>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</si>
  <si>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</si>
  <si>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</si>
  <si>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</si>
  <si>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</si>
  <si>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</si>
  <si>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</si>
  <si>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</si>
  <si>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</si>
  <si>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</si>
  <si>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</si>
  <si>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</si>
  <si>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隠岐の島町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</si>
  <si>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</si>
  <si>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</si>
  <si>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</si>
  <si>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</si>
  <si>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</si>
  <si>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</si>
  <si>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</si>
  <si>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</si>
  <si>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</si>
  <si>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</si>
  <si>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</si>
  <si>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③平成21年度から供用開始で、新しい施設のため耐用年数内であり、管渠改善は実施していない。</t>
    <rPh sb="1" eb="3">
      <t>ヘイセイ</t>
    </rPh>
    <rPh sb="5" eb="7">
      <t>ネンド</t>
    </rPh>
    <rPh sb="9" eb="13">
      <t>キョウヨウカイシ</t>
    </rPh>
    <rPh sb="15" eb="16">
      <t>アタラ</t>
    </rPh>
    <rPh sb="18" eb="20">
      <t>シセツ</t>
    </rPh>
    <rPh sb="23" eb="27">
      <t>タイヨウネンスウ</t>
    </rPh>
    <rPh sb="27" eb="28">
      <t>ナイ</t>
    </rPh>
    <rPh sb="32" eb="34">
      <t>カンキョ</t>
    </rPh>
    <rPh sb="34" eb="36">
      <t>カイゼン</t>
    </rPh>
    <rPh sb="37" eb="39">
      <t>ジッシ</t>
    </rPh>
    <phoneticPr fontId="4"/>
  </si>
  <si>
    <t>非設置</t>
    <rPh sb="0" eb="3">
      <t>ヒセッチ</t>
    </rPh>
    <phoneticPr fontId="4"/>
  </si>
  <si>
    <t>公共下水道事業は、管渠の整備中であり供用開始間もないため、各比率は類似団体に比較して悪く、使用料以外の収入に依存している部分が大きい。今後管渠整備が進み、供用区域の拡大に伴い改善する見込みである。</t>
    <rPh sb="0" eb="5">
      <t>コウキョウゲスイドウ</t>
    </rPh>
    <rPh sb="5" eb="7">
      <t>ジギョウ</t>
    </rPh>
    <rPh sb="9" eb="11">
      <t>カンキョ</t>
    </rPh>
    <rPh sb="12" eb="14">
      <t>セイビ</t>
    </rPh>
    <rPh sb="14" eb="15">
      <t>チュウ</t>
    </rPh>
    <rPh sb="18" eb="22">
      <t>キョウヨウカイシ</t>
    </rPh>
    <rPh sb="22" eb="23">
      <t>マ</t>
    </rPh>
    <rPh sb="29" eb="32">
      <t>カクヒリツ</t>
    </rPh>
    <rPh sb="33" eb="37">
      <t>ルイジダンタイ</t>
    </rPh>
    <rPh sb="38" eb="40">
      <t>ヒカク</t>
    </rPh>
    <rPh sb="42" eb="43">
      <t>ワル</t>
    </rPh>
    <rPh sb="45" eb="48">
      <t>シヨウリョウ</t>
    </rPh>
    <rPh sb="48" eb="50">
      <t>イガイ</t>
    </rPh>
    <rPh sb="51" eb="53">
      <t>シュウニュウ</t>
    </rPh>
    <rPh sb="54" eb="56">
      <t>イゾン</t>
    </rPh>
    <rPh sb="60" eb="62">
      <t>ブブン</t>
    </rPh>
    <rPh sb="63" eb="64">
      <t>オオ</t>
    </rPh>
    <rPh sb="67" eb="69">
      <t>コンゴ</t>
    </rPh>
    <rPh sb="69" eb="71">
      <t>カンキョ</t>
    </rPh>
    <rPh sb="71" eb="73">
      <t>セイビ</t>
    </rPh>
    <rPh sb="74" eb="75">
      <t>スス</t>
    </rPh>
    <rPh sb="77" eb="79">
      <t>キョウヨウ</t>
    </rPh>
    <rPh sb="79" eb="81">
      <t>クイキ</t>
    </rPh>
    <rPh sb="82" eb="84">
      <t>カクダイ</t>
    </rPh>
    <rPh sb="85" eb="86">
      <t>トモナ</t>
    </rPh>
    <rPh sb="87" eb="89">
      <t>カイゼン</t>
    </rPh>
    <rPh sb="91" eb="93">
      <t>ミコ</t>
    </rPh>
    <phoneticPr fontId="4"/>
  </si>
  <si>
    <t>①100%前後で推移しているが、使用料以外の収入に依存している部分が大きい。
④類似団体に比較して高いが、改善傾向にある。
⑤H27年度まで汚水処理費を過剰に計上しており、H28年度より適正化したため数値が上昇している。
⑥上記⑤と同様に汚水処理費を過剰に計上しており、H28年度より適正化したため数値が減少している。
⑦類似団体に比較してやや高く、改善傾向にある。
⑧管渠整備が進行中で供用区域が拡大するため類似団体に比較して低いが、改善傾向にある。
供用開始が平成21年度と新しく、また、現在も処理場・管渠の整備が進行中であるため類似団体に比較して悪いが、改善傾向にある。</t>
    <rPh sb="5" eb="7">
      <t>ゼンゴ</t>
    </rPh>
    <rPh sb="8" eb="10">
      <t>スイイ</t>
    </rPh>
    <rPh sb="16" eb="19">
      <t>シヨウリョウ</t>
    </rPh>
    <rPh sb="19" eb="21">
      <t>イガイ</t>
    </rPh>
    <rPh sb="22" eb="24">
      <t>シュウニュウ</t>
    </rPh>
    <rPh sb="25" eb="27">
      <t>イゾン</t>
    </rPh>
    <rPh sb="31" eb="33">
      <t>ブブン</t>
    </rPh>
    <rPh sb="34" eb="35">
      <t>オオ</t>
    </rPh>
    <rPh sb="40" eb="44">
      <t>ルイジダンタイ</t>
    </rPh>
    <rPh sb="45" eb="47">
      <t>ヒカク</t>
    </rPh>
    <rPh sb="49" eb="50">
      <t>タカ</t>
    </rPh>
    <rPh sb="53" eb="55">
      <t>カイゼン</t>
    </rPh>
    <rPh sb="55" eb="57">
      <t>ケイコウ</t>
    </rPh>
    <rPh sb="66" eb="68">
      <t>ネンド</t>
    </rPh>
    <rPh sb="70" eb="74">
      <t>オスイショリ</t>
    </rPh>
    <rPh sb="74" eb="75">
      <t>ヒ</t>
    </rPh>
    <rPh sb="76" eb="78">
      <t>カジョウ</t>
    </rPh>
    <rPh sb="79" eb="81">
      <t>ケイジョウ</t>
    </rPh>
    <rPh sb="89" eb="91">
      <t>ネンド</t>
    </rPh>
    <rPh sb="93" eb="95">
      <t>テキセイ</t>
    </rPh>
    <rPh sb="95" eb="96">
      <t>カ</t>
    </rPh>
    <rPh sb="100" eb="102">
      <t>スウチ</t>
    </rPh>
    <rPh sb="103" eb="105">
      <t>ジョウショウ</t>
    </rPh>
    <rPh sb="112" eb="114">
      <t>ジョウキ</t>
    </rPh>
    <rPh sb="116" eb="118">
      <t>ドウヨウ</t>
    </rPh>
    <rPh sb="119" eb="121">
      <t>オスイ</t>
    </rPh>
    <rPh sb="121" eb="124">
      <t>ショリヒ</t>
    </rPh>
    <rPh sb="125" eb="127">
      <t>カジョウ</t>
    </rPh>
    <rPh sb="128" eb="130">
      <t>ケイジョウ</t>
    </rPh>
    <rPh sb="138" eb="140">
      <t>ネンド</t>
    </rPh>
    <rPh sb="142" eb="144">
      <t>テキセイ</t>
    </rPh>
    <rPh sb="144" eb="145">
      <t>カ</t>
    </rPh>
    <rPh sb="149" eb="151">
      <t>スウチ</t>
    </rPh>
    <rPh sb="152" eb="154">
      <t>ゲンショウ</t>
    </rPh>
    <rPh sb="161" eb="165">
      <t>ルイジダンタイ</t>
    </rPh>
    <rPh sb="166" eb="168">
      <t>ヒカク</t>
    </rPh>
    <rPh sb="172" eb="173">
      <t>タカ</t>
    </rPh>
    <rPh sb="175" eb="177">
      <t>カイゼン</t>
    </rPh>
    <rPh sb="177" eb="179">
      <t>ケイコウ</t>
    </rPh>
    <rPh sb="185" eb="187">
      <t>カンキョ</t>
    </rPh>
    <rPh sb="187" eb="189">
      <t>セイビ</t>
    </rPh>
    <rPh sb="190" eb="193">
      <t>シンコウチュウ</t>
    </rPh>
    <rPh sb="194" eb="196">
      <t>キョウヨウ</t>
    </rPh>
    <rPh sb="196" eb="198">
      <t>クイキ</t>
    </rPh>
    <rPh sb="199" eb="201">
      <t>カクダイ</t>
    </rPh>
    <rPh sb="205" eb="209">
      <t>ルイジダンタイ</t>
    </rPh>
    <rPh sb="210" eb="212">
      <t>ヒカク</t>
    </rPh>
    <rPh sb="214" eb="215">
      <t>ヒク</t>
    </rPh>
    <rPh sb="218" eb="222">
      <t>カイゼンケイコウ</t>
    </rPh>
    <rPh sb="227" eb="231">
      <t>キョウヨウカイシ</t>
    </rPh>
    <rPh sb="232" eb="234">
      <t>ヘイセイ</t>
    </rPh>
    <rPh sb="236" eb="238">
      <t>ネンド</t>
    </rPh>
    <rPh sb="239" eb="240">
      <t>アタラ</t>
    </rPh>
    <rPh sb="246" eb="248">
      <t>ゲンザイ</t>
    </rPh>
    <rPh sb="249" eb="252">
      <t>ショリジョウ</t>
    </rPh>
    <rPh sb="253" eb="255">
      <t>カンキョ</t>
    </rPh>
    <rPh sb="256" eb="258">
      <t>セイビ</t>
    </rPh>
    <rPh sb="259" eb="262">
      <t>シンコウチュウ</t>
    </rPh>
    <rPh sb="267" eb="271">
      <t>ルイジダンタイ</t>
    </rPh>
    <rPh sb="272" eb="274">
      <t>ヒカク</t>
    </rPh>
    <rPh sb="276" eb="277">
      <t>ワル</t>
    </rPh>
    <rPh sb="280" eb="284">
      <t>カイゼンケイコウ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</si>
</sst>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6041552"/>
        <c:axId val="50604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506041552"/>
        <c:axId val="506041944"/>
      </c:lineChart>
      <c:dateAx>
        <c:axId val="506041552"/>
        <c:scaling>
          <c:orientation val="minMax"/>
        </c:scaling>
        <c:delete val="1"/>
        <c:axPos val="b"/>
        <c:numFmt formatCode="ge" sourceLinked="1"/>
        <c:majorTickMark val="none"/>
        <c:minorTickMark val="none"/>
        <c:tickLblPos val="none"/>
        <c:crossAx val="506041944"/>
        <c:crosses val="autoZero"/>
        <c:auto val="1"/>
        <c:lblOffset val="100"/>
        <c:baseTimeUnit val="years"/>
      </c:dateAx>
      <c:valAx>
        <c:axId val="50604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23.68</c:v>
                </c:pt>
                <c:pt idx="1">
                  <c:v>32.92</c:v>
                </c:pt>
                <c:pt idx="2">
                  <c:v>37.78</c:v>
                </c:pt>
                <c:pt idx="3">
                  <c:v>43.13</c:v>
                </c:pt>
                <c:pt idx="4">
                  <c:v>45.21</c:v>
                </c:pt>
              </c:numCache>
            </c:numRef>
          </c:val>
        </c:ser>
        <c:dLbls>
          <c:showLegendKey val="0"/>
          <c:showVal val="0"/>
          <c:showCatName val="0"/>
          <c:showSerName val="0"/>
          <c:showPercent val="0"/>
          <c:showBubbleSize val="0"/>
        </c:dLbls>
        <c:gapWidth val="150"/>
        <c:axId val="506066640"/>
        <c:axId val="50606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506066640"/>
        <c:axId val="506067032"/>
      </c:lineChart>
      <c:dateAx>
        <c:axId val="506066640"/>
        <c:scaling>
          <c:orientation val="minMax"/>
        </c:scaling>
        <c:delete val="1"/>
        <c:axPos val="b"/>
        <c:numFmt formatCode="ge" sourceLinked="1"/>
        <c:majorTickMark val="none"/>
        <c:minorTickMark val="none"/>
        <c:tickLblPos val="none"/>
        <c:crossAx val="506067032"/>
        <c:crosses val="autoZero"/>
        <c:auto val="1"/>
        <c:lblOffset val="100"/>
        <c:baseTimeUnit val="years"/>
      </c:dateAx>
      <c:valAx>
        <c:axId val="50606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52.71</c:v>
                </c:pt>
                <c:pt idx="1">
                  <c:v>52.52</c:v>
                </c:pt>
                <c:pt idx="2">
                  <c:v>52.27</c:v>
                </c:pt>
                <c:pt idx="3">
                  <c:v>53.42</c:v>
                </c:pt>
                <c:pt idx="4">
                  <c:v>52.4</c:v>
                </c:pt>
              </c:numCache>
            </c:numRef>
          </c:val>
        </c:ser>
        <c:dLbls>
          <c:showLegendKey val="0"/>
          <c:showVal val="0"/>
          <c:showCatName val="0"/>
          <c:showSerName val="0"/>
          <c:showPercent val="0"/>
          <c:showBubbleSize val="0"/>
        </c:dLbls>
        <c:gapWidth val="150"/>
        <c:axId val="506068600"/>
        <c:axId val="50600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506068600"/>
        <c:axId val="506005096"/>
      </c:lineChart>
      <c:dateAx>
        <c:axId val="506068600"/>
        <c:scaling>
          <c:orientation val="minMax"/>
        </c:scaling>
        <c:delete val="1"/>
        <c:axPos val="b"/>
        <c:numFmt formatCode="ge" sourceLinked="1"/>
        <c:majorTickMark val="none"/>
        <c:minorTickMark val="none"/>
        <c:tickLblPos val="none"/>
        <c:crossAx val="506005096"/>
        <c:crosses val="autoZero"/>
        <c:auto val="1"/>
        <c:lblOffset val="100"/>
        <c:baseTimeUnit val="years"/>
      </c:dateAx>
      <c:valAx>
        <c:axId val="50600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99.98</c:v>
                </c:pt>
                <c:pt idx="1">
                  <c:v>100.05</c:v>
                </c:pt>
                <c:pt idx="2">
                  <c:v>100.87</c:v>
                </c:pt>
                <c:pt idx="3">
                  <c:v>100.06</c:v>
                </c:pt>
                <c:pt idx="4">
                  <c:v>100.46</c:v>
                </c:pt>
              </c:numCache>
            </c:numRef>
          </c:val>
        </c:ser>
        <c:dLbls>
          <c:showLegendKey val="0"/>
          <c:showVal val="0"/>
          <c:showCatName val="0"/>
          <c:showSerName val="0"/>
          <c:showPercent val="0"/>
          <c:showBubbleSize val="0"/>
        </c:dLbls>
        <c:gapWidth val="150"/>
        <c:axId val="506056448"/>
        <c:axId val="50606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56448"/>
        <c:axId val="506063504"/>
      </c:lineChart>
      <c:dateAx>
        <c:axId val="506056448"/>
        <c:scaling>
          <c:orientation val="minMax"/>
        </c:scaling>
        <c:delete val="1"/>
        <c:axPos val="b"/>
        <c:numFmt formatCode="ge" sourceLinked="1"/>
        <c:majorTickMark val="none"/>
        <c:minorTickMark val="none"/>
        <c:tickLblPos val="none"/>
        <c:crossAx val="506063504"/>
        <c:crosses val="autoZero"/>
        <c:auto val="1"/>
        <c:lblOffset val="100"/>
        <c:baseTimeUnit val="years"/>
      </c:dateAx>
      <c:valAx>
        <c:axId val="5060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60368"/>
        <c:axId val="5060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60368"/>
        <c:axId val="506058016"/>
      </c:lineChart>
      <c:dateAx>
        <c:axId val="506060368"/>
        <c:scaling>
          <c:orientation val="minMax"/>
        </c:scaling>
        <c:delete val="1"/>
        <c:axPos val="b"/>
        <c:numFmt formatCode="ge" sourceLinked="1"/>
        <c:majorTickMark val="none"/>
        <c:minorTickMark val="none"/>
        <c:tickLblPos val="none"/>
        <c:crossAx val="506058016"/>
        <c:crosses val="autoZero"/>
        <c:auto val="1"/>
        <c:lblOffset val="100"/>
        <c:baseTimeUnit val="years"/>
      </c:dateAx>
      <c:valAx>
        <c:axId val="5060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63112"/>
        <c:axId val="5060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63112"/>
        <c:axId val="506057624"/>
      </c:lineChart>
      <c:dateAx>
        <c:axId val="506063112"/>
        <c:scaling>
          <c:orientation val="minMax"/>
        </c:scaling>
        <c:delete val="1"/>
        <c:axPos val="b"/>
        <c:numFmt formatCode="ge" sourceLinked="1"/>
        <c:majorTickMark val="none"/>
        <c:minorTickMark val="none"/>
        <c:tickLblPos val="none"/>
        <c:crossAx val="506057624"/>
        <c:crosses val="autoZero"/>
        <c:auto val="1"/>
        <c:lblOffset val="100"/>
        <c:baseTimeUnit val="years"/>
      </c:dateAx>
      <c:valAx>
        <c:axId val="5060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60760"/>
        <c:axId val="50606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60760"/>
        <c:axId val="506061544"/>
      </c:lineChart>
      <c:dateAx>
        <c:axId val="506060760"/>
        <c:scaling>
          <c:orientation val="minMax"/>
        </c:scaling>
        <c:delete val="1"/>
        <c:axPos val="b"/>
        <c:numFmt formatCode="ge" sourceLinked="1"/>
        <c:majorTickMark val="none"/>
        <c:minorTickMark val="none"/>
        <c:tickLblPos val="none"/>
        <c:crossAx val="506061544"/>
        <c:crosses val="autoZero"/>
        <c:auto val="1"/>
        <c:lblOffset val="100"/>
        <c:baseTimeUnit val="years"/>
      </c:dateAx>
      <c:valAx>
        <c:axId val="50606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65072"/>
        <c:axId val="50605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65072"/>
        <c:axId val="506058800"/>
      </c:lineChart>
      <c:dateAx>
        <c:axId val="506065072"/>
        <c:scaling>
          <c:orientation val="minMax"/>
        </c:scaling>
        <c:delete val="1"/>
        <c:axPos val="b"/>
        <c:numFmt formatCode="ge" sourceLinked="1"/>
        <c:majorTickMark val="none"/>
        <c:minorTickMark val="none"/>
        <c:tickLblPos val="none"/>
        <c:crossAx val="506058800"/>
        <c:crosses val="autoZero"/>
        <c:auto val="1"/>
        <c:lblOffset val="100"/>
        <c:baseTimeUnit val="years"/>
      </c:dateAx>
      <c:valAx>
        <c:axId val="5060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3705.6</c:v>
                </c:pt>
                <c:pt idx="1">
                  <c:v>2884.62</c:v>
                </c:pt>
                <c:pt idx="2">
                  <c:v>2347.96</c:v>
                </c:pt>
                <c:pt idx="3">
                  <c:v>2226.15</c:v>
                </c:pt>
                <c:pt idx="4">
                  <c:v>2235.42</c:v>
                </c:pt>
              </c:numCache>
            </c:numRef>
          </c:val>
        </c:ser>
        <c:dLbls>
          <c:showLegendKey val="0"/>
          <c:showVal val="0"/>
          <c:showCatName val="0"/>
          <c:showSerName val="0"/>
          <c:showPercent val="0"/>
          <c:showBubbleSize val="0"/>
        </c:dLbls>
        <c:gapWidth val="150"/>
        <c:axId val="506061936"/>
        <c:axId val="5060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506061936"/>
        <c:axId val="506054880"/>
      </c:lineChart>
      <c:dateAx>
        <c:axId val="506061936"/>
        <c:scaling>
          <c:orientation val="minMax"/>
        </c:scaling>
        <c:delete val="1"/>
        <c:axPos val="b"/>
        <c:numFmt formatCode="ge" sourceLinked="1"/>
        <c:majorTickMark val="none"/>
        <c:minorTickMark val="none"/>
        <c:tickLblPos val="none"/>
        <c:crossAx val="506054880"/>
        <c:crosses val="autoZero"/>
        <c:auto val="1"/>
        <c:lblOffset val="100"/>
        <c:baseTimeUnit val="years"/>
      </c:dateAx>
      <c:valAx>
        <c:axId val="5060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23.61</c:v>
                </c:pt>
                <c:pt idx="1">
                  <c:v>34.99</c:v>
                </c:pt>
                <c:pt idx="2">
                  <c:v>41.79</c:v>
                </c:pt>
                <c:pt idx="3">
                  <c:v>49.79</c:v>
                </c:pt>
                <c:pt idx="4">
                  <c:v>88.85</c:v>
                </c:pt>
              </c:numCache>
            </c:numRef>
          </c:val>
        </c:ser>
        <c:dLbls>
          <c:showLegendKey val="0"/>
          <c:showVal val="0"/>
          <c:showCatName val="0"/>
          <c:showSerName val="0"/>
          <c:showPercent val="0"/>
          <c:showBubbleSize val="0"/>
        </c:dLbls>
        <c:gapWidth val="150"/>
        <c:axId val="506062720"/>
        <c:axId val="50605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506062720"/>
        <c:axId val="506053704"/>
      </c:lineChart>
      <c:dateAx>
        <c:axId val="506062720"/>
        <c:scaling>
          <c:orientation val="minMax"/>
        </c:scaling>
        <c:delete val="1"/>
        <c:axPos val="b"/>
        <c:numFmt formatCode="ge" sourceLinked="1"/>
        <c:majorTickMark val="none"/>
        <c:minorTickMark val="none"/>
        <c:tickLblPos val="none"/>
        <c:crossAx val="506053704"/>
        <c:crosses val="autoZero"/>
        <c:auto val="1"/>
        <c:lblOffset val="100"/>
        <c:baseTimeUnit val="years"/>
      </c:dateAx>
      <c:valAx>
        <c:axId val="50605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943.73</c:v>
                </c:pt>
                <c:pt idx="1">
                  <c:v>637.41999999999996</c:v>
                </c:pt>
                <c:pt idx="2">
                  <c:v>545.62</c:v>
                </c:pt>
                <c:pt idx="3">
                  <c:v>449.4</c:v>
                </c:pt>
                <c:pt idx="4">
                  <c:v>251.11</c:v>
                </c:pt>
              </c:numCache>
            </c:numRef>
          </c:val>
        </c:ser>
        <c:dLbls>
          <c:showLegendKey val="0"/>
          <c:showVal val="0"/>
          <c:showCatName val="0"/>
          <c:showSerName val="0"/>
          <c:showPercent val="0"/>
          <c:showBubbleSize val="0"/>
        </c:dLbls>
        <c:gapWidth val="150"/>
        <c:axId val="506065464"/>
        <c:axId val="50605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506065464"/>
        <c:axId val="506054488"/>
      </c:lineChart>
      <c:dateAx>
        <c:axId val="506065464"/>
        <c:scaling>
          <c:orientation val="minMax"/>
        </c:scaling>
        <c:delete val="1"/>
        <c:axPos val="b"/>
        <c:numFmt formatCode="ge" sourceLinked="1"/>
        <c:majorTickMark val="none"/>
        <c:minorTickMark val="none"/>
        <c:tickLblPos val="none"/>
        <c:crossAx val="506054488"/>
        <c:crosses val="autoZero"/>
        <c:auto val="1"/>
        <c:lblOffset val="100"/>
        <c:baseTimeUnit val="years"/>
      </c:dateAx>
      <c:valAx>
        <c:axId val="50605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6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Normal="100" workbookViewId="0">
      <selection activeCell="CD57" sqref="CD5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隠岐の島町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123</v>
      </c>
      <c r="AE8" s="49"/>
      <c r="AF8" s="49"/>
      <c r="AG8" s="49"/>
      <c r="AH8" s="49"/>
      <c r="AI8" s="49"/>
      <c r="AJ8" s="49"/>
      <c r="AK8" s="4"/>
      <c r="AL8" s="50">
        <f>データ!S6</f>
        <v>14694</v>
      </c>
      <c r="AM8" s="50"/>
      <c r="AN8" s="50"/>
      <c r="AO8" s="50"/>
      <c r="AP8" s="50"/>
      <c r="AQ8" s="50"/>
      <c r="AR8" s="50"/>
      <c r="AS8" s="50"/>
      <c r="AT8" s="45">
        <f>データ!T6</f>
        <v>242.83</v>
      </c>
      <c r="AU8" s="45"/>
      <c r="AV8" s="45"/>
      <c r="AW8" s="45"/>
      <c r="AX8" s="45"/>
      <c r="AY8" s="45"/>
      <c r="AZ8" s="45"/>
      <c r="BA8" s="45"/>
      <c r="BB8" s="45">
        <f>データ!U6</f>
        <v>60.51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27.94</v>
      </c>
      <c r="Q10" s="45"/>
      <c r="R10" s="45"/>
      <c r="S10" s="45"/>
      <c r="T10" s="45"/>
      <c r="U10" s="45"/>
      <c r="V10" s="45"/>
      <c r="W10" s="45">
        <f>データ!Q6</f>
        <v>106.57</v>
      </c>
      <c r="X10" s="45"/>
      <c r="Y10" s="45"/>
      <c r="Z10" s="45"/>
      <c r="AA10" s="45"/>
      <c r="AB10" s="45"/>
      <c r="AC10" s="45"/>
      <c r="AD10" s="50">
        <f>データ!R6</f>
        <v>3781</v>
      </c>
      <c r="AE10" s="50"/>
      <c r="AF10" s="50"/>
      <c r="AG10" s="50"/>
      <c r="AH10" s="50"/>
      <c r="AI10" s="50"/>
      <c r="AJ10" s="50"/>
      <c r="AK10" s="2"/>
      <c r="AL10" s="50">
        <f>データ!V6</f>
        <v>4065</v>
      </c>
      <c r="AM10" s="50"/>
      <c r="AN10" s="50"/>
      <c r="AO10" s="50"/>
      <c r="AP10" s="50"/>
      <c r="AQ10" s="50"/>
      <c r="AR10" s="50"/>
      <c r="AS10" s="50"/>
      <c r="AT10" s="45">
        <f>データ!W6</f>
        <v>1.27</v>
      </c>
      <c r="AU10" s="45"/>
      <c r="AV10" s="45"/>
      <c r="AW10" s="45"/>
      <c r="AX10" s="45"/>
      <c r="AY10" s="45"/>
      <c r="AZ10" s="45"/>
      <c r="BA10" s="45"/>
      <c r="BB10" s="45">
        <f>データ!X6</f>
        <v>3200.79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325287</v>
      </c>
      <c r="D6" s="33">
        <f t="shared" si="3"/>
        <v>47</v>
      </c>
      <c r="E6" s="33">
        <f t="shared" si="3"/>
        <v>17</v>
      </c>
      <c r="F6" s="33">
        <f t="shared" si="3"/>
        <v>1</v>
      </c>
      <c r="G6" s="33">
        <f t="shared" si="3"/>
        <v>0</v>
      </c>
      <c r="H6" s="33" t="str">
        <f t="shared" si="3"/>
        <v>島根県　隠岐の島町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27.94</v>
      </c>
      <c r="Q6" s="34">
        <f t="shared" si="3"/>
        <v>106.57</v>
      </c>
      <c r="R6" s="34">
        <f t="shared" si="3"/>
        <v>3781</v>
      </c>
      <c r="S6" s="34">
        <f t="shared" si="3"/>
        <v>14694</v>
      </c>
      <c r="T6" s="34">
        <f t="shared" si="3"/>
        <v>242.83</v>
      </c>
      <c r="U6" s="34">
        <f t="shared" si="3"/>
        <v>60.51</v>
      </c>
      <c r="V6" s="34">
        <f t="shared" si="3"/>
        <v>4065</v>
      </c>
      <c r="W6" s="34">
        <f t="shared" si="3"/>
        <v>1.27</v>
      </c>
      <c r="X6" s="34">
        <f t="shared" si="3"/>
        <v>3200.79</v>
      </c>
      <c r="Y6" s="35">
        <f>IF(Y7="",NA(),Y7)</f>
        <v>99.98</v>
      </c>
      <c r="Z6" s="35">
        <f t="shared" ref="Z6:AH6" si="4">IF(Z7="",NA(),Z7)</f>
        <v>100.05</v>
      </c>
      <c r="AA6" s="35">
        <f t="shared" si="4"/>
        <v>100.87</v>
      </c>
      <c r="AB6" s="35">
        <f t="shared" si="4"/>
        <v>100.06</v>
      </c>
      <c r="AC6" s="35">
        <f t="shared" si="4"/>
        <v>100.46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3705.6</v>
      </c>
      <c r="BG6" s="35">
        <f t="shared" ref="BG6:BO6" si="7">IF(BG7="",NA(),BG7)</f>
        <v>2884.62</v>
      </c>
      <c r="BH6" s="35">
        <f t="shared" si="7"/>
        <v>2347.96</v>
      </c>
      <c r="BI6" s="35">
        <f t="shared" si="7"/>
        <v>2226.15</v>
      </c>
      <c r="BJ6" s="35">
        <f t="shared" si="7"/>
        <v>2235.42</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23.61</v>
      </c>
      <c r="BR6" s="35">
        <f t="shared" ref="BR6:BZ6" si="8">IF(BR7="",NA(),BR7)</f>
        <v>34.99</v>
      </c>
      <c r="BS6" s="35">
        <f t="shared" si="8"/>
        <v>41.79</v>
      </c>
      <c r="BT6" s="35">
        <f t="shared" si="8"/>
        <v>49.79</v>
      </c>
      <c r="BU6" s="35">
        <f t="shared" si="8"/>
        <v>88.85</v>
      </c>
      <c r="BV6" s="35">
        <f t="shared" si="8"/>
        <v>57.36</v>
      </c>
      <c r="BW6" s="35">
        <f t="shared" si="8"/>
        <v>57.33</v>
      </c>
      <c r="BX6" s="35">
        <f t="shared" si="8"/>
        <v>60.78</v>
      </c>
      <c r="BY6" s="35">
        <f t="shared" si="8"/>
        <v>60.17</v>
      </c>
      <c r="BZ6" s="35">
        <f t="shared" si="8"/>
        <v>65.569999999999993</v>
      </c>
      <c r="CA6" s="34" t="str">
        <f>IF(CA7="","",IF(CA7="-","【-】","【"&amp;SUBSTITUTE(TEXT(CA7,"#,##0.00"),"-","△")&amp;"】"))</f>
        <v>【100.04】</v>
      </c>
      <c r="CB6" s="35">
        <f>IF(CB7="",NA(),CB7)</f>
        <v>943.73</v>
      </c>
      <c r="CC6" s="35">
        <f t="shared" ref="CC6:CK6" si="9">IF(CC7="",NA(),CC7)</f>
        <v>637.41999999999996</v>
      </c>
      <c r="CD6" s="35">
        <f t="shared" si="9"/>
        <v>545.62</v>
      </c>
      <c r="CE6" s="35">
        <f t="shared" si="9"/>
        <v>449.4</v>
      </c>
      <c r="CF6" s="35">
        <f t="shared" si="9"/>
        <v>251.11</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23.68</v>
      </c>
      <c r="CN6" s="35">
        <f t="shared" ref="CN6:CV6" si="10">IF(CN7="",NA(),CN7)</f>
        <v>32.92</v>
      </c>
      <c r="CO6" s="35">
        <f t="shared" si="10"/>
        <v>37.78</v>
      </c>
      <c r="CP6" s="35">
        <f t="shared" si="10"/>
        <v>43.13</v>
      </c>
      <c r="CQ6" s="35">
        <f t="shared" si="10"/>
        <v>45.21</v>
      </c>
      <c r="CR6" s="35">
        <f t="shared" si="10"/>
        <v>40.07</v>
      </c>
      <c r="CS6" s="35">
        <f t="shared" si="10"/>
        <v>39.92</v>
      </c>
      <c r="CT6" s="35">
        <f t="shared" si="10"/>
        <v>41.63</v>
      </c>
      <c r="CU6" s="35">
        <f t="shared" si="10"/>
        <v>44.89</v>
      </c>
      <c r="CV6" s="35">
        <f t="shared" si="10"/>
        <v>40.75</v>
      </c>
      <c r="CW6" s="34" t="str">
        <f>IF(CW7="","",IF(CW7="-","【-】","【"&amp;SUBSTITUTE(TEXT(CW7,"#,##0.00"),"-","△")&amp;"】"))</f>
        <v>【60.09】</v>
      </c>
      <c r="CX6" s="35">
        <f>IF(CX7="",NA(),CX7)</f>
        <v>52.71</v>
      </c>
      <c r="CY6" s="35">
        <f t="shared" ref="CY6:DG6" si="11">IF(CY7="",NA(),CY7)</f>
        <v>52.52</v>
      </c>
      <c r="CZ6" s="35">
        <f t="shared" si="11"/>
        <v>52.27</v>
      </c>
      <c r="DA6" s="35">
        <f t="shared" si="11"/>
        <v>53.42</v>
      </c>
      <c r="DB6" s="35">
        <f t="shared" si="11"/>
        <v>52.4</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325287</v>
      </c>
      <c r="D7" s="37">
        <v>47</v>
      </c>
      <c r="E7" s="37">
        <v>17</v>
      </c>
      <c r="F7" s="37">
        <v>1</v>
      </c>
      <c r="G7" s="37">
        <v>0</v>
      </c>
      <c r="H7" s="37" t="s">
        <v>110</v>
      </c>
      <c r="I7" s="37" t="s">
        <v>111</v>
      </c>
      <c r="J7" s="37" t="s">
        <v>112</v>
      </c>
      <c r="K7" s="37" t="s">
        <v>113</v>
      </c>
      <c r="L7" s="37" t="s">
        <v>114</v>
      </c>
      <c r="M7" s="37"/>
      <c r="N7" s="38" t="s">
        <v>115</v>
      </c>
      <c r="O7" s="38" t="s">
        <v>116</v>
      </c>
      <c r="P7" s="38">
        <v>27.94</v>
      </c>
      <c r="Q7" s="38">
        <v>106.57</v>
      </c>
      <c r="R7" s="38">
        <v>3781</v>
      </c>
      <c r="S7" s="38">
        <v>14694</v>
      </c>
      <c r="T7" s="38">
        <v>242.83</v>
      </c>
      <c r="U7" s="38">
        <v>60.51</v>
      </c>
      <c r="V7" s="38">
        <v>4065</v>
      </c>
      <c r="W7" s="38">
        <v>1.27</v>
      </c>
      <c r="X7" s="38">
        <v>3200.79</v>
      </c>
      <c r="Y7" s="38">
        <v>99.98</v>
      </c>
      <c r="Z7" s="38">
        <v>100.05</v>
      </c>
      <c r="AA7" s="38">
        <v>100.87</v>
      </c>
      <c r="AB7" s="38">
        <v>100.06</v>
      </c>
      <c r="AC7" s="38">
        <v>100.46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3705.6</v>
      </c>
      <c r="BG7" s="38">
        <v>2884.62</v>
      </c>
      <c r="BH7" s="38">
        <v>2347.96</v>
      </c>
      <c r="BI7" s="38">
        <v>2226.15</v>
      </c>
      <c r="BJ7" s="38">
        <v>2235.42</v>
      </c>
      <c r="BK7" s="38">
        <v>1574.53</v>
      </c>
      <c r="BL7" s="38">
        <v>1506.51</v>
      </c>
      <c r="BM7" s="38">
        <v>1315.67</v>
      </c>
      <c r="BN7" s="38">
        <v>1240.1600000000001</v>
      </c>
      <c r="BO7" s="38">
        <v>1193.49</v>
      </c>
      <c r="BP7" s="38">
        <v>728.3</v>
      </c>
      <c r="BQ7" s="38">
        <v>23.61</v>
      </c>
      <c r="BR7" s="38">
        <v>34.99</v>
      </c>
      <c r="BS7" s="38">
        <v>41.79</v>
      </c>
      <c r="BT7" s="38">
        <v>49.79</v>
      </c>
      <c r="BU7" s="38">
        <v>88.85</v>
      </c>
      <c r="BV7" s="38">
        <v>57.36</v>
      </c>
      <c r="BW7" s="38">
        <v>57.33</v>
      </c>
      <c r="BX7" s="38">
        <v>60.78</v>
      </c>
      <c r="BY7" s="38">
        <v>60.17</v>
      </c>
      <c r="BZ7" s="38">
        <v>65.569999999999993</v>
      </c>
      <c r="CA7" s="38">
        <v>100.04</v>
      </c>
      <c r="CB7" s="38">
        <v>943.73</v>
      </c>
      <c r="CC7" s="38">
        <v>637.41999999999996</v>
      </c>
      <c r="CD7" s="38">
        <v>545.62</v>
      </c>
      <c r="CE7" s="38">
        <v>449.4</v>
      </c>
      <c r="CF7" s="38">
        <v>251.11</v>
      </c>
      <c r="CG7" s="38">
        <v>279.91000000000003</v>
      </c>
      <c r="CH7" s="38">
        <v>284.52999999999997</v>
      </c>
      <c r="CI7" s="38">
        <v>276.26</v>
      </c>
      <c r="CJ7" s="38">
        <v>281.52999999999997</v>
      </c>
      <c r="CK7" s="38">
        <v>263.04000000000002</v>
      </c>
      <c r="CL7" s="38">
        <v>137.82</v>
      </c>
      <c r="CM7" s="38">
        <v>23.68</v>
      </c>
      <c r="CN7" s="38">
        <v>32.92</v>
      </c>
      <c r="CO7" s="38">
        <v>37.78</v>
      </c>
      <c r="CP7" s="38">
        <v>43.13</v>
      </c>
      <c r="CQ7" s="38">
        <v>45.21</v>
      </c>
      <c r="CR7" s="38">
        <v>40.07</v>
      </c>
      <c r="CS7" s="38">
        <v>39.92</v>
      </c>
      <c r="CT7" s="38">
        <v>41.63</v>
      </c>
      <c r="CU7" s="38">
        <v>44.89</v>
      </c>
      <c r="CV7" s="38">
        <v>40.75</v>
      </c>
      <c r="CW7" s="38">
        <v>60.09</v>
      </c>
      <c r="CX7" s="38">
        <v>52.71</v>
      </c>
      <c r="CY7" s="38">
        <v>52.52</v>
      </c>
      <c r="CZ7" s="38">
        <v>52.27</v>
      </c>
      <c r="DA7" s="38">
        <v>53.42</v>
      </c>
      <c r="DB7" s="38">
        <v>52.4</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