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407004\Desktop\経営比較分析表\"/>
    </mc:Choice>
  </mc:AlternateContent>
  <workbookProtection workbookPassword="B31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<sst xmlns="http://schemas.openxmlformats.org/spreadsheetml/2006/main" count="237" uniqueCount="123">
  <si>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</si>
  <si>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</si>
  <si>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</si>
  <si>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</si>
  <si>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</si>
  <si>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</si>
  <si>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</si>
  <si>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</si>
  <si>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</si>
  <si>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</si>
  <si>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</si>
  <si>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</si>
  <si>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</si>
  <si>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</si>
  <si>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</si>
  <si>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</si>
  <si>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</si>
  <si>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</si>
  <si>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</si>
  <si>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</si>
  <si>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</si>
  <si>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</si>
  <si>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</si>
  <si>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</si>
  <si>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</si>
  <si>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</si>
  <si>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</si>
  <si>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</si>
  <si>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</si>
  <si>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</si>
  <si>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</si>
  <si>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</si>
  <si>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</si>
  <si>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</si>
  <si>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</si>
  <si>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</si>
  <si>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</si>
  <si>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</si>
  <si>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</si>
  <si>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</si>
  <si>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</si>
  <si>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</si>
  <si>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</si>
  <si>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</si>
  <si>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</si>
  <si>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</si>
  <si>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</si>
  <si>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</si>
  <si>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</si>
  <si>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</si>
  <si>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</si>
  <si>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</si>
  <si>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</si>
  <si>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</si>
  <si>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</si>
  <si>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</si>
  <si>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</si>
  <si>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</si>
  <si>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</si>
  <si>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</si>
  <si>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</si>
  <si>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</si>
  <si>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</si>
  <si>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</si>
  <si>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</si>
  <si>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</si>
  <si>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</si>
  <si>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</si>
  <si>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</si>
  <si>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</si>
  <si>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</si>
  <si>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</si>
  <si>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</si>
  <si>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</si>
  <si>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</si>
  <si>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</si>
  <si>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</si>
  <si>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</si>
  <si>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</si>
  <si>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</si>
  <si>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</si>
  <si>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</si>
  <si>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</si>
  <si>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</si>
  <si>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</si>
  <si>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</si>
  <si>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</si>
  <si>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</si>
  <si>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</si>
  <si>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</si>
  <si>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</si>
  <si>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</si>
  <si>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</si>
  <si>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</si>
  <si>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</si>
  <si>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</si>
  <si>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</si>
  <si>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</si>
  <si>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</si>
  <si>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</si>
  <si>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</si>
  <si>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</si>
  <si>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</si>
  <si>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</si>
  <si>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</si>
  <si>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</si>
  <si>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</si>
  <si>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隠岐の島町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</si>
  <si>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</si>
  <si>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</si>
  <si>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</si>
  <si>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</si>
  <si>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</si>
  <si>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</si>
  <si>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</si>
  <si>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</si>
  <si>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</si>
  <si>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</si>
  <si>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</si>
  <si>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</si>
  <si>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①収益的収支比率については、Ｈ26以降悪化してきており、Ｈ29年4月の料金改定により改善を見込んでいる。
④給水収益が低いうえ、設備投資も必要な状況にあるため類似団体と比較しても高くなっている。
⑤類似団体と比較しても低い。給水収益のみでの費用負担は不可能であり、今後費用の抑制が必要である。料金については改定を実施する。
⑥給水原価についても類似団体と比較しても恒常的に高くなっている。有収率が低いうえに費用負担は減らないため、今後維持管理費の抑制が必要である。
⑦類似団体と比較しても低い。点在する施設に加え人口減少が要因となっており、施設規模の適正化を行う必要がある。
⑧類似団体と比較しても乖離して低い。引き続き管路更新時における漏水箇所の削減及び継続的な漏水調査を行う必要がある。</t>
    <rPh sb="1" eb="3">
      <t>シュウエキ</t>
    </rPh>
    <rPh sb="3" eb="4">
      <t>テキ</t>
    </rPh>
    <rPh sb="4" eb="6">
      <t>シュウシ</t>
    </rPh>
    <rPh sb="6" eb="8">
      <t>ヒリツ</t>
    </rPh>
    <rPh sb="17" eb="19">
      <t>イコウ</t>
    </rPh>
    <rPh sb="19" eb="21">
      <t>アッカ</t>
    </rPh>
    <rPh sb="31" eb="32">
      <t>ネン</t>
    </rPh>
    <rPh sb="33" eb="34">
      <t>ガツ</t>
    </rPh>
    <rPh sb="35" eb="37">
      <t>リョウキン</t>
    </rPh>
    <rPh sb="37" eb="39">
      <t>カイテイ</t>
    </rPh>
    <rPh sb="42" eb="44">
      <t>カイゼン</t>
    </rPh>
    <rPh sb="45" eb="47">
      <t>ミコ</t>
    </rPh>
    <rPh sb="54" eb="56">
      <t>キュウスイ</t>
    </rPh>
    <rPh sb="56" eb="58">
      <t>シュウエキ</t>
    </rPh>
    <rPh sb="59" eb="60">
      <t>ヒク</t>
    </rPh>
    <rPh sb="64" eb="66">
      <t>セツビ</t>
    </rPh>
    <rPh sb="66" eb="68">
      <t>トウシ</t>
    </rPh>
    <rPh sb="69" eb="71">
      <t>ヒツヨウ</t>
    </rPh>
    <rPh sb="72" eb="74">
      <t>ジョウキョウ</t>
    </rPh>
    <rPh sb="79" eb="81">
      <t>ルイジ</t>
    </rPh>
    <rPh sb="81" eb="83">
      <t>ダンタイ</t>
    </rPh>
    <rPh sb="84" eb="86">
      <t>ヒカク</t>
    </rPh>
    <rPh sb="89" eb="90">
      <t>タカ</t>
    </rPh>
    <rPh sb="99" eb="101">
      <t>ルイジ</t>
    </rPh>
    <rPh sb="101" eb="103">
      <t>ダンタイ</t>
    </rPh>
    <rPh sb="104" eb="106">
      <t>ヒカク</t>
    </rPh>
    <rPh sb="109" eb="110">
      <t>ヒク</t>
    </rPh>
    <rPh sb="112" eb="114">
      <t>キュウスイ</t>
    </rPh>
    <rPh sb="114" eb="116">
      <t>シュウエキ</t>
    </rPh>
    <rPh sb="120" eb="122">
      <t>ヒヨウ</t>
    </rPh>
    <rPh sb="122" eb="124">
      <t>フタン</t>
    </rPh>
    <rPh sb="125" eb="128">
      <t>フカノウ</t>
    </rPh>
    <rPh sb="132" eb="134">
      <t>コンゴ</t>
    </rPh>
    <rPh sb="134" eb="136">
      <t>ヒヨウ</t>
    </rPh>
    <rPh sb="137" eb="139">
      <t>ヨクセイ</t>
    </rPh>
    <rPh sb="140" eb="142">
      <t>ヒツヨウ</t>
    </rPh>
    <rPh sb="146" eb="148">
      <t>リョウキン</t>
    </rPh>
    <rPh sb="153" eb="155">
      <t>カイテイ</t>
    </rPh>
    <rPh sb="156" eb="158">
      <t>ジッシ</t>
    </rPh>
    <rPh sb="163" eb="165">
      <t>キュウスイ</t>
    </rPh>
    <rPh sb="165" eb="167">
      <t>ゲンカ</t>
    </rPh>
    <rPh sb="172" eb="174">
      <t>ルイジ</t>
    </rPh>
    <rPh sb="174" eb="176">
      <t>ダンタイ</t>
    </rPh>
    <rPh sb="177" eb="179">
      <t>ヒカク</t>
    </rPh>
    <rPh sb="182" eb="184">
      <t>コウジョウ</t>
    </rPh>
    <rPh sb="184" eb="185">
      <t>テキ</t>
    </rPh>
    <rPh sb="186" eb="187">
      <t>タカ</t>
    </rPh>
    <rPh sb="194" eb="197">
      <t>ユウシュウリツ</t>
    </rPh>
    <rPh sb="198" eb="199">
      <t>ヒク</t>
    </rPh>
    <rPh sb="203" eb="205">
      <t>ヒヨウ</t>
    </rPh>
    <rPh sb="205" eb="207">
      <t>フタン</t>
    </rPh>
    <rPh sb="208" eb="209">
      <t>ヘ</t>
    </rPh>
    <rPh sb="215" eb="217">
      <t>コンゴ</t>
    </rPh>
    <rPh sb="217" eb="219">
      <t>イジ</t>
    </rPh>
    <rPh sb="219" eb="222">
      <t>カンリヒ</t>
    </rPh>
    <rPh sb="223" eb="225">
      <t>ヨクセイ</t>
    </rPh>
    <rPh sb="226" eb="228">
      <t>ヒツヨウ</t>
    </rPh>
    <rPh sb="234" eb="236">
      <t>ルイジ</t>
    </rPh>
    <rPh sb="236" eb="238">
      <t>ダンタイ</t>
    </rPh>
    <rPh sb="239" eb="241">
      <t>ヒカク</t>
    </rPh>
    <rPh sb="244" eb="245">
      <t>ヒク</t>
    </rPh>
    <rPh sb="247" eb="249">
      <t>テンザイ</t>
    </rPh>
    <rPh sb="251" eb="253">
      <t>シセツ</t>
    </rPh>
    <rPh sb="254" eb="255">
      <t>クワ</t>
    </rPh>
    <rPh sb="256" eb="258">
      <t>ジンコウ</t>
    </rPh>
    <rPh sb="258" eb="260">
      <t>ゲンショウ</t>
    </rPh>
    <rPh sb="261" eb="263">
      <t>ヨウイン</t>
    </rPh>
    <rPh sb="270" eb="272">
      <t>シセツ</t>
    </rPh>
    <rPh sb="272" eb="274">
      <t>キボ</t>
    </rPh>
    <rPh sb="275" eb="277">
      <t>テキセイ</t>
    </rPh>
    <rPh sb="277" eb="278">
      <t>カ</t>
    </rPh>
    <rPh sb="279" eb="280">
      <t>オコナ</t>
    </rPh>
    <rPh sb="281" eb="283">
      <t>ヒツヨウ</t>
    </rPh>
    <rPh sb="289" eb="291">
      <t>ルイジ</t>
    </rPh>
    <rPh sb="291" eb="293">
      <t>ダンタイ</t>
    </rPh>
    <rPh sb="294" eb="296">
      <t>ヒカク</t>
    </rPh>
    <rPh sb="299" eb="301">
      <t>カイリ</t>
    </rPh>
    <rPh sb="303" eb="304">
      <t>ヒク</t>
    </rPh>
    <rPh sb="306" eb="307">
      <t>ヒ</t>
    </rPh>
    <rPh sb="308" eb="309">
      <t>ツヅ</t>
    </rPh>
    <rPh sb="310" eb="312">
      <t>カンロ</t>
    </rPh>
    <rPh sb="312" eb="314">
      <t>コウシン</t>
    </rPh>
    <rPh sb="314" eb="315">
      <t>ジ</t>
    </rPh>
    <rPh sb="319" eb="321">
      <t>ロウスイ</t>
    </rPh>
    <rPh sb="321" eb="323">
      <t>カショ</t>
    </rPh>
    <rPh sb="324" eb="326">
      <t>サクゲン</t>
    </rPh>
    <rPh sb="326" eb="327">
      <t>オヨ</t>
    </rPh>
    <rPh sb="328" eb="331">
      <t>ケイゾクテキ</t>
    </rPh>
    <rPh sb="332" eb="334">
      <t>ロウスイ</t>
    </rPh>
    <rPh sb="334" eb="336">
      <t>チョウサ</t>
    </rPh>
    <rPh sb="337" eb="338">
      <t>オコナ</t>
    </rPh>
    <rPh sb="339" eb="341">
      <t>ヒツヨウ</t>
    </rPh>
    <phoneticPr fontId="7"/>
  </si>
  <si>
    <t>離島という地理的条件や、老朽化した小規模水道施設が多くある等、維持・管理に多額の費用を要する状況でありながら人口減少により料金収入は年々減少している。
今後更なる経常経費の抑制及び料金収入の確保のための料金改定を行う。また、Ｈ29年度より上水道事業への統合により計画的経営を行う。</t>
    <rPh sb="0" eb="2">
      <t>リトウ</t>
    </rPh>
    <rPh sb="5" eb="8">
      <t>チリテキ</t>
    </rPh>
    <rPh sb="8" eb="10">
      <t>ジョウケン</t>
    </rPh>
    <rPh sb="12" eb="15">
      <t>ロウキュウカ</t>
    </rPh>
    <rPh sb="17" eb="20">
      <t>ショウキボ</t>
    </rPh>
    <rPh sb="20" eb="22">
      <t>スイドウ</t>
    </rPh>
    <rPh sb="22" eb="24">
      <t>シセツ</t>
    </rPh>
    <rPh sb="25" eb="26">
      <t>オオ</t>
    </rPh>
    <rPh sb="29" eb="30">
      <t>ナド</t>
    </rPh>
    <rPh sb="31" eb="33">
      <t>イジ</t>
    </rPh>
    <rPh sb="34" eb="36">
      <t>カンリ</t>
    </rPh>
    <rPh sb="37" eb="39">
      <t>タガク</t>
    </rPh>
    <rPh sb="40" eb="42">
      <t>ヒヨウ</t>
    </rPh>
    <rPh sb="43" eb="44">
      <t>ヨウ</t>
    </rPh>
    <rPh sb="46" eb="48">
      <t>ジョウキョウ</t>
    </rPh>
    <rPh sb="54" eb="56">
      <t>ジンコウ</t>
    </rPh>
    <rPh sb="56" eb="58">
      <t>ゲンショウ</t>
    </rPh>
    <rPh sb="61" eb="63">
      <t>リョウキン</t>
    </rPh>
    <rPh sb="63" eb="65">
      <t>シュウニュウ</t>
    </rPh>
    <rPh sb="66" eb="68">
      <t>ネンネン</t>
    </rPh>
    <rPh sb="68" eb="70">
      <t>ゲンショウ</t>
    </rPh>
    <rPh sb="76" eb="78">
      <t>コンゴ</t>
    </rPh>
    <rPh sb="78" eb="79">
      <t>サラ</t>
    </rPh>
    <rPh sb="81" eb="83">
      <t>ケイジョウ</t>
    </rPh>
    <rPh sb="83" eb="85">
      <t>ケイヒ</t>
    </rPh>
    <rPh sb="86" eb="88">
      <t>ヨクセイ</t>
    </rPh>
    <rPh sb="88" eb="89">
      <t>オヨ</t>
    </rPh>
    <rPh sb="90" eb="92">
      <t>リョウキン</t>
    </rPh>
    <rPh sb="92" eb="94">
      <t>シュウニュウ</t>
    </rPh>
    <rPh sb="95" eb="97">
      <t>カクホ</t>
    </rPh>
    <rPh sb="101" eb="103">
      <t>リョウキン</t>
    </rPh>
    <rPh sb="103" eb="105">
      <t>カイテイ</t>
    </rPh>
    <rPh sb="106" eb="107">
      <t>オコナ</t>
    </rPh>
    <rPh sb="115" eb="117">
      <t>ネンド</t>
    </rPh>
    <rPh sb="119" eb="122">
      <t>ジョウスイドウ</t>
    </rPh>
    <rPh sb="122" eb="124">
      <t>ジギョウ</t>
    </rPh>
    <rPh sb="126" eb="128">
      <t>トウゴウ</t>
    </rPh>
    <rPh sb="131" eb="134">
      <t>ケイカクテキ</t>
    </rPh>
    <rPh sb="134" eb="136">
      <t>ケイエイ</t>
    </rPh>
    <rPh sb="137" eb="138">
      <t>オコナ</t>
    </rPh>
    <phoneticPr fontId="4"/>
  </si>
  <si>
    <r>
      <t>③</t>
    </r>
    <r>
      <rPr>
        <sz val="11"/>
        <color rgb="FFFF0000"/>
        <rFont val="ＭＳ ゴシック"/>
        <family val="3"/>
        <charset val="128"/>
      </rPr>
      <t>下水道整備事業による支障移転工事に合わせて、水道管の更新を行う等、</t>
    </r>
    <r>
      <rPr>
        <sz val="11"/>
        <color theme="1"/>
        <rFont val="ＭＳ ゴシック"/>
        <family val="3"/>
        <charset val="128"/>
      </rPr>
      <t>年度によって数値に変動があるが、順次計画的に更新をする必要がある。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</si>
</sst>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1.98</c:v>
                </c:pt>
                <c:pt idx="2">
                  <c:v>0.91</c:v>
                </c:pt>
                <c:pt idx="3">
                  <c:v>0.78</c:v>
                </c:pt>
                <c:pt idx="4">
                  <c:v>0.33</c:v>
                </c:pt>
              </c:numCache>
            </c:numRef>
          </c:val>
        </c:ser>
        <c:dLbls>
          <c:showLegendKey val="0"/>
          <c:showVal val="0"/>
          <c:showCatName val="0"/>
          <c:showSerName val="0"/>
          <c:showPercent val="0"/>
          <c:showBubbleSize val="0"/>
        </c:dLbls>
        <c:gapWidth val="150"/>
        <c:axId val="412419744"/>
        <c:axId val="41241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412419744"/>
        <c:axId val="412418960"/>
      </c:lineChart>
      <c:dateAx>
        <c:axId val="412419744"/>
        <c:scaling>
          <c:orientation val="minMax"/>
        </c:scaling>
        <c:delete val="1"/>
        <c:axPos val="b"/>
        <c:numFmt formatCode="ge" sourceLinked="1"/>
        <c:majorTickMark val="none"/>
        <c:minorTickMark val="none"/>
        <c:tickLblPos val="none"/>
        <c:crossAx val="412418960"/>
        <c:crosses val="autoZero"/>
        <c:auto val="1"/>
        <c:lblOffset val="100"/>
        <c:baseTimeUnit val="years"/>
      </c:dateAx>
      <c:valAx>
        <c:axId val="4124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57.27</c:v>
                </c:pt>
                <c:pt idx="1">
                  <c:v>55.77</c:v>
                </c:pt>
                <c:pt idx="2">
                  <c:v>54.55</c:v>
                </c:pt>
                <c:pt idx="3">
                  <c:v>53.47</c:v>
                </c:pt>
                <c:pt idx="4">
                  <c:v>52.17</c:v>
                </c:pt>
              </c:numCache>
            </c:numRef>
          </c:val>
        </c:ser>
        <c:dLbls>
          <c:showLegendKey val="0"/>
          <c:showVal val="0"/>
          <c:showCatName val="0"/>
          <c:showSerName val="0"/>
          <c:showPercent val="0"/>
          <c:showBubbleSize val="0"/>
        </c:dLbls>
        <c:gapWidth val="150"/>
        <c:axId val="417768680"/>
        <c:axId val="41777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417768680"/>
        <c:axId val="417771032"/>
      </c:lineChart>
      <c:dateAx>
        <c:axId val="417768680"/>
        <c:scaling>
          <c:orientation val="minMax"/>
        </c:scaling>
        <c:delete val="1"/>
        <c:axPos val="b"/>
        <c:numFmt formatCode="ge" sourceLinked="1"/>
        <c:majorTickMark val="none"/>
        <c:minorTickMark val="none"/>
        <c:tickLblPos val="none"/>
        <c:crossAx val="417771032"/>
        <c:crosses val="autoZero"/>
        <c:auto val="1"/>
        <c:lblOffset val="100"/>
        <c:baseTimeUnit val="years"/>
      </c:dateAx>
      <c:valAx>
        <c:axId val="41777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6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72.849999999999994</c:v>
                </c:pt>
                <c:pt idx="1">
                  <c:v>73.31</c:v>
                </c:pt>
                <c:pt idx="2">
                  <c:v>71.52</c:v>
                </c:pt>
                <c:pt idx="3">
                  <c:v>72.959999999999994</c:v>
                </c:pt>
                <c:pt idx="4">
                  <c:v>73.66</c:v>
                </c:pt>
              </c:numCache>
            </c:numRef>
          </c:val>
        </c:ser>
        <c:dLbls>
          <c:showLegendKey val="0"/>
          <c:showVal val="0"/>
          <c:showCatName val="0"/>
          <c:showSerName val="0"/>
          <c:showPercent val="0"/>
          <c:showBubbleSize val="0"/>
        </c:dLbls>
        <c:gapWidth val="150"/>
        <c:axId val="417770248"/>
        <c:axId val="41777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417770248"/>
        <c:axId val="417770640"/>
      </c:lineChart>
      <c:dateAx>
        <c:axId val="417770248"/>
        <c:scaling>
          <c:orientation val="minMax"/>
        </c:scaling>
        <c:delete val="1"/>
        <c:axPos val="b"/>
        <c:numFmt formatCode="ge" sourceLinked="1"/>
        <c:majorTickMark val="none"/>
        <c:minorTickMark val="none"/>
        <c:tickLblPos val="none"/>
        <c:crossAx val="417770640"/>
        <c:crosses val="autoZero"/>
        <c:auto val="1"/>
        <c:lblOffset val="100"/>
        <c:baseTimeUnit val="years"/>
      </c:dateAx>
      <c:valAx>
        <c:axId val="41777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7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74.11</c:v>
                </c:pt>
                <c:pt idx="1">
                  <c:v>77.290000000000006</c:v>
                </c:pt>
                <c:pt idx="2">
                  <c:v>81.849999999999994</c:v>
                </c:pt>
                <c:pt idx="3">
                  <c:v>73.77</c:v>
                </c:pt>
                <c:pt idx="4">
                  <c:v>70.11</c:v>
                </c:pt>
              </c:numCache>
            </c:numRef>
          </c:val>
        </c:ser>
        <c:dLbls>
          <c:showLegendKey val="0"/>
          <c:showVal val="0"/>
          <c:showCatName val="0"/>
          <c:showSerName val="0"/>
          <c:showPercent val="0"/>
          <c:showBubbleSize val="0"/>
        </c:dLbls>
        <c:gapWidth val="150"/>
        <c:axId val="412420136"/>
        <c:axId val="41242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412420136"/>
        <c:axId val="412420920"/>
      </c:lineChart>
      <c:dateAx>
        <c:axId val="412420136"/>
        <c:scaling>
          <c:orientation val="minMax"/>
        </c:scaling>
        <c:delete val="1"/>
        <c:axPos val="b"/>
        <c:numFmt formatCode="ge" sourceLinked="1"/>
        <c:majorTickMark val="none"/>
        <c:minorTickMark val="none"/>
        <c:tickLblPos val="none"/>
        <c:crossAx val="412420920"/>
        <c:crosses val="autoZero"/>
        <c:auto val="1"/>
        <c:lblOffset val="100"/>
        <c:baseTimeUnit val="years"/>
      </c:dateAx>
      <c:valAx>
        <c:axId val="41242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2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422488"/>
        <c:axId val="41242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422488"/>
        <c:axId val="412422096"/>
      </c:lineChart>
      <c:dateAx>
        <c:axId val="412422488"/>
        <c:scaling>
          <c:orientation val="minMax"/>
        </c:scaling>
        <c:delete val="1"/>
        <c:axPos val="b"/>
        <c:numFmt formatCode="ge" sourceLinked="1"/>
        <c:majorTickMark val="none"/>
        <c:minorTickMark val="none"/>
        <c:tickLblPos val="none"/>
        <c:crossAx val="412422096"/>
        <c:crosses val="autoZero"/>
        <c:auto val="1"/>
        <c:lblOffset val="100"/>
        <c:baseTimeUnit val="years"/>
      </c:dateAx>
      <c:valAx>
        <c:axId val="41242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2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424448"/>
        <c:axId val="41242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424448"/>
        <c:axId val="412425232"/>
      </c:lineChart>
      <c:dateAx>
        <c:axId val="412424448"/>
        <c:scaling>
          <c:orientation val="minMax"/>
        </c:scaling>
        <c:delete val="1"/>
        <c:axPos val="b"/>
        <c:numFmt formatCode="ge" sourceLinked="1"/>
        <c:majorTickMark val="none"/>
        <c:minorTickMark val="none"/>
        <c:tickLblPos val="none"/>
        <c:crossAx val="412425232"/>
        <c:crosses val="autoZero"/>
        <c:auto val="1"/>
        <c:lblOffset val="100"/>
        <c:baseTimeUnit val="years"/>
      </c:dateAx>
      <c:valAx>
        <c:axId val="41242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704072"/>
        <c:axId val="41470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704072"/>
        <c:axId val="414705640"/>
      </c:lineChart>
      <c:dateAx>
        <c:axId val="414704072"/>
        <c:scaling>
          <c:orientation val="minMax"/>
        </c:scaling>
        <c:delete val="1"/>
        <c:axPos val="b"/>
        <c:numFmt formatCode="ge" sourceLinked="1"/>
        <c:majorTickMark val="none"/>
        <c:minorTickMark val="none"/>
        <c:tickLblPos val="none"/>
        <c:crossAx val="414705640"/>
        <c:crosses val="autoZero"/>
        <c:auto val="1"/>
        <c:lblOffset val="100"/>
        <c:baseTimeUnit val="years"/>
      </c:dateAx>
      <c:valAx>
        <c:axId val="4147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4699368"/>
        <c:axId val="4147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699368"/>
        <c:axId val="414700936"/>
      </c:lineChart>
      <c:dateAx>
        <c:axId val="414699368"/>
        <c:scaling>
          <c:orientation val="minMax"/>
        </c:scaling>
        <c:delete val="1"/>
        <c:axPos val="b"/>
        <c:numFmt formatCode="ge" sourceLinked="1"/>
        <c:majorTickMark val="none"/>
        <c:minorTickMark val="none"/>
        <c:tickLblPos val="none"/>
        <c:crossAx val="414700936"/>
        <c:crosses val="autoZero"/>
        <c:auto val="1"/>
        <c:lblOffset val="100"/>
        <c:baseTimeUnit val="years"/>
      </c:dateAx>
      <c:valAx>
        <c:axId val="4147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1374.6</c:v>
                </c:pt>
                <c:pt idx="1">
                  <c:v>1353.9</c:v>
                </c:pt>
                <c:pt idx="2">
                  <c:v>1375.86</c:v>
                </c:pt>
                <c:pt idx="3">
                  <c:v>1360.62</c:v>
                </c:pt>
                <c:pt idx="4">
                  <c:v>1479.6</c:v>
                </c:pt>
              </c:numCache>
            </c:numRef>
          </c:val>
        </c:ser>
        <c:dLbls>
          <c:showLegendKey val="0"/>
          <c:showVal val="0"/>
          <c:showCatName val="0"/>
          <c:showSerName val="0"/>
          <c:showPercent val="0"/>
          <c:showBubbleSize val="0"/>
        </c:dLbls>
        <c:gapWidth val="150"/>
        <c:axId val="414700544"/>
        <c:axId val="41470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414700544"/>
        <c:axId val="414701720"/>
      </c:lineChart>
      <c:dateAx>
        <c:axId val="414700544"/>
        <c:scaling>
          <c:orientation val="minMax"/>
        </c:scaling>
        <c:delete val="1"/>
        <c:axPos val="b"/>
        <c:numFmt formatCode="ge" sourceLinked="1"/>
        <c:majorTickMark val="none"/>
        <c:minorTickMark val="none"/>
        <c:tickLblPos val="none"/>
        <c:crossAx val="414701720"/>
        <c:crosses val="autoZero"/>
        <c:auto val="1"/>
        <c:lblOffset val="100"/>
        <c:baseTimeUnit val="years"/>
      </c:dateAx>
      <c:valAx>
        <c:axId val="41470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51.24</c:v>
                </c:pt>
                <c:pt idx="1">
                  <c:v>49.28</c:v>
                </c:pt>
                <c:pt idx="2">
                  <c:v>51.6</c:v>
                </c:pt>
                <c:pt idx="3">
                  <c:v>51.94</c:v>
                </c:pt>
                <c:pt idx="4">
                  <c:v>45.46</c:v>
                </c:pt>
              </c:numCache>
            </c:numRef>
          </c:val>
        </c:ser>
        <c:dLbls>
          <c:showLegendKey val="0"/>
          <c:showVal val="0"/>
          <c:showCatName val="0"/>
          <c:showSerName val="0"/>
          <c:showPercent val="0"/>
          <c:showBubbleSize val="0"/>
        </c:dLbls>
        <c:gapWidth val="150"/>
        <c:axId val="414699760"/>
        <c:axId val="41470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414699760"/>
        <c:axId val="414704856"/>
      </c:lineChart>
      <c:dateAx>
        <c:axId val="414699760"/>
        <c:scaling>
          <c:orientation val="minMax"/>
        </c:scaling>
        <c:delete val="1"/>
        <c:axPos val="b"/>
        <c:numFmt formatCode="ge" sourceLinked="1"/>
        <c:majorTickMark val="none"/>
        <c:minorTickMark val="none"/>
        <c:tickLblPos val="none"/>
        <c:crossAx val="414704856"/>
        <c:crosses val="autoZero"/>
        <c:auto val="1"/>
        <c:lblOffset val="100"/>
        <c:baseTimeUnit val="years"/>
      </c:dateAx>
      <c:valAx>
        <c:axId val="41470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9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433.95</c:v>
                </c:pt>
                <c:pt idx="1">
                  <c:v>451.7</c:v>
                </c:pt>
                <c:pt idx="2">
                  <c:v>442.34</c:v>
                </c:pt>
                <c:pt idx="3">
                  <c:v>444.81</c:v>
                </c:pt>
                <c:pt idx="4">
                  <c:v>476.88</c:v>
                </c:pt>
              </c:numCache>
            </c:numRef>
          </c:val>
        </c:ser>
        <c:dLbls>
          <c:showLegendKey val="0"/>
          <c:showVal val="0"/>
          <c:showCatName val="0"/>
          <c:showSerName val="0"/>
          <c:showPercent val="0"/>
          <c:showBubbleSize val="0"/>
        </c:dLbls>
        <c:gapWidth val="150"/>
        <c:axId val="417767112"/>
        <c:axId val="417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417767112"/>
        <c:axId val="417766720"/>
      </c:lineChart>
      <c:dateAx>
        <c:axId val="417767112"/>
        <c:scaling>
          <c:orientation val="minMax"/>
        </c:scaling>
        <c:delete val="1"/>
        <c:axPos val="b"/>
        <c:numFmt formatCode="ge" sourceLinked="1"/>
        <c:majorTickMark val="none"/>
        <c:minorTickMark val="none"/>
        <c:tickLblPos val="none"/>
        <c:crossAx val="417766720"/>
        <c:crosses val="autoZero"/>
        <c:auto val="1"/>
        <c:lblOffset val="100"/>
        <c:baseTimeUnit val="years"/>
      </c:dateAx>
      <c:valAx>
        <c:axId val="417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6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島根県　隠岐の島町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119</v>
      </c>
      <c r="AE8" s="74"/>
      <c r="AF8" s="74"/>
      <c r="AG8" s="74"/>
      <c r="AH8" s="74"/>
      <c r="AI8" s="74"/>
      <c r="AJ8" s="74"/>
      <c r="AK8" s="2"/>
      <c r="AL8" s="67">
        <f>データ!$R$6</f>
        <v>14694</v>
      </c>
      <c r="AM8" s="67"/>
      <c r="AN8" s="67"/>
      <c r="AO8" s="67"/>
      <c r="AP8" s="67"/>
      <c r="AQ8" s="67"/>
      <c r="AR8" s="67"/>
      <c r="AS8" s="67"/>
      <c r="AT8" s="66">
        <f>データ!$S$6</f>
        <v>242.83</v>
      </c>
      <c r="AU8" s="66"/>
      <c r="AV8" s="66"/>
      <c r="AW8" s="66"/>
      <c r="AX8" s="66"/>
      <c r="AY8" s="66"/>
      <c r="AZ8" s="66"/>
      <c r="BA8" s="66"/>
      <c r="BB8" s="66">
        <f>データ!$T$6</f>
        <v>60.51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35.9</v>
      </c>
      <c r="Q10" s="66"/>
      <c r="R10" s="66"/>
      <c r="S10" s="66"/>
      <c r="T10" s="66"/>
      <c r="U10" s="66"/>
      <c r="V10" s="66"/>
      <c r="W10" s="67">
        <f>データ!$Q$6</f>
        <v>3781</v>
      </c>
      <c r="X10" s="67"/>
      <c r="Y10" s="67"/>
      <c r="Z10" s="67"/>
      <c r="AA10" s="67"/>
      <c r="AB10" s="67"/>
      <c r="AC10" s="67"/>
      <c r="AD10" s="2"/>
      <c r="AE10" s="2"/>
      <c r="AF10" s="2"/>
      <c r="AG10" s="2"/>
      <c r="AH10" s="2"/>
      <c r="AI10" s="2"/>
      <c r="AJ10" s="2"/>
      <c r="AK10" s="2"/>
      <c r="AL10" s="67">
        <f>データ!$U$6</f>
        <v>5224</v>
      </c>
      <c r="AM10" s="67"/>
      <c r="AN10" s="67"/>
      <c r="AO10" s="67"/>
      <c r="AP10" s="67"/>
      <c r="AQ10" s="67"/>
      <c r="AR10" s="67"/>
      <c r="AS10" s="67"/>
      <c r="AT10" s="66">
        <f>データ!$V$6</f>
        <v>145.88</v>
      </c>
      <c r="AU10" s="66"/>
      <c r="AV10" s="66"/>
      <c r="AW10" s="66"/>
      <c r="AX10" s="66"/>
      <c r="AY10" s="66"/>
      <c r="AZ10" s="66"/>
      <c r="BA10" s="66"/>
      <c r="BB10" s="66">
        <f>データ!$W$6</f>
        <v>35.81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325287</v>
      </c>
      <c r="D6" s="34">
        <f t="shared" si="3"/>
        <v>47</v>
      </c>
      <c r="E6" s="34">
        <f t="shared" si="3"/>
        <v>1</v>
      </c>
      <c r="F6" s="34">
        <f t="shared" si="3"/>
        <v>0</v>
      </c>
      <c r="G6" s="34">
        <f t="shared" si="3"/>
        <v>0</v>
      </c>
      <c r="H6" s="34" t="str">
        <f t="shared" si="3"/>
        <v>島根県　隠岐の島町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35.9</v>
      </c>
      <c r="Q6" s="35">
        <f t="shared" si="3"/>
        <v>3781</v>
      </c>
      <c r="R6" s="35">
        <f t="shared" si="3"/>
        <v>14694</v>
      </c>
      <c r="S6" s="35">
        <f t="shared" si="3"/>
        <v>242.83</v>
      </c>
      <c r="T6" s="35">
        <f t="shared" si="3"/>
        <v>60.51</v>
      </c>
      <c r="U6" s="35">
        <f t="shared" si="3"/>
        <v>5224</v>
      </c>
      <c r="V6" s="35">
        <f t="shared" si="3"/>
        <v>145.88</v>
      </c>
      <c r="W6" s="35">
        <f t="shared" si="3"/>
        <v>35.81</v>
      </c>
      <c r="X6" s="36">
        <f>IF(X7="",NA(),X7)</f>
        <v>74.11</v>
      </c>
      <c r="Y6" s="36">
        <f t="shared" ref="Y6:AG6" si="4">IF(Y7="",NA(),Y7)</f>
        <v>77.290000000000006</v>
      </c>
      <c r="Z6" s="36">
        <f t="shared" si="4"/>
        <v>81.849999999999994</v>
      </c>
      <c r="AA6" s="36">
        <f t="shared" si="4"/>
        <v>73.77</v>
      </c>
      <c r="AB6" s="36">
        <f t="shared" si="4"/>
        <v>70.11</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1374.6</v>
      </c>
      <c r="BF6" s="36">
        <f t="shared" ref="BF6:BN6" si="7">IF(BF7="",NA(),BF7)</f>
        <v>1353.9</v>
      </c>
      <c r="BG6" s="36">
        <f t="shared" si="7"/>
        <v>1375.86</v>
      </c>
      <c r="BH6" s="36">
        <f t="shared" si="7"/>
        <v>1360.62</v>
      </c>
      <c r="BI6" s="36">
        <f t="shared" si="7"/>
        <v>1479.6</v>
      </c>
      <c r="BJ6" s="36">
        <f t="shared" si="7"/>
        <v>1158.82</v>
      </c>
      <c r="BK6" s="36">
        <f t="shared" si="7"/>
        <v>1167.7</v>
      </c>
      <c r="BL6" s="36">
        <f t="shared" si="7"/>
        <v>1228.58</v>
      </c>
      <c r="BM6" s="36">
        <f t="shared" si="7"/>
        <v>1280.18</v>
      </c>
      <c r="BN6" s="36">
        <f t="shared" si="7"/>
        <v>1346.23</v>
      </c>
      <c r="BO6" s="35" t="str">
        <f>IF(BO7="","",IF(BO7="-","【-】","【"&amp;SUBSTITUTE(TEXT(BO7,"#,##0.00"),"-","△")&amp;"】"))</f>
        <v>【1,280.76】</v>
      </c>
      <c r="BP6" s="36">
        <f>IF(BP7="",NA(),BP7)</f>
        <v>51.24</v>
      </c>
      <c r="BQ6" s="36">
        <f t="shared" ref="BQ6:BY6" si="8">IF(BQ7="",NA(),BQ7)</f>
        <v>49.28</v>
      </c>
      <c r="BR6" s="36">
        <f t="shared" si="8"/>
        <v>51.6</v>
      </c>
      <c r="BS6" s="36">
        <f t="shared" si="8"/>
        <v>51.94</v>
      </c>
      <c r="BT6" s="36">
        <f t="shared" si="8"/>
        <v>45.46</v>
      </c>
      <c r="BU6" s="36">
        <f t="shared" si="8"/>
        <v>55.6</v>
      </c>
      <c r="BV6" s="36">
        <f t="shared" si="8"/>
        <v>54.43</v>
      </c>
      <c r="BW6" s="36">
        <f t="shared" si="8"/>
        <v>53.81</v>
      </c>
      <c r="BX6" s="36">
        <f t="shared" si="8"/>
        <v>53.62</v>
      </c>
      <c r="BY6" s="36">
        <f t="shared" si="8"/>
        <v>53.41</v>
      </c>
      <c r="BZ6" s="35" t="str">
        <f>IF(BZ7="","",IF(BZ7="-","【-】","【"&amp;SUBSTITUTE(TEXT(BZ7,"#,##0.00"),"-","△")&amp;"】"))</f>
        <v>【53.06】</v>
      </c>
      <c r="CA6" s="36">
        <f>IF(CA7="",NA(),CA7)</f>
        <v>433.95</v>
      </c>
      <c r="CB6" s="36">
        <f t="shared" ref="CB6:CJ6" si="9">IF(CB7="",NA(),CB7)</f>
        <v>451.7</v>
      </c>
      <c r="CC6" s="36">
        <f t="shared" si="9"/>
        <v>442.34</v>
      </c>
      <c r="CD6" s="36">
        <f t="shared" si="9"/>
        <v>444.81</v>
      </c>
      <c r="CE6" s="36">
        <f t="shared" si="9"/>
        <v>476.88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57.27</v>
      </c>
      <c r="CM6" s="36">
        <f t="shared" ref="CM6:CU6" si="10">IF(CM7="",NA(),CM7)</f>
        <v>55.77</v>
      </c>
      <c r="CN6" s="36">
        <f t="shared" si="10"/>
        <v>54.55</v>
      </c>
      <c r="CO6" s="36">
        <f t="shared" si="10"/>
        <v>53.47</v>
      </c>
      <c r="CP6" s="36">
        <f t="shared" si="10"/>
        <v>52.17</v>
      </c>
      <c r="CQ6" s="36">
        <f t="shared" si="10"/>
        <v>60.66</v>
      </c>
      <c r="CR6" s="36">
        <f t="shared" si="10"/>
        <v>60.17</v>
      </c>
      <c r="CS6" s="36">
        <f t="shared" si="10"/>
        <v>58.96</v>
      </c>
      <c r="CT6" s="36">
        <f t="shared" si="10"/>
        <v>58.1</v>
      </c>
      <c r="CU6" s="36">
        <f t="shared" si="10"/>
        <v>56.19</v>
      </c>
      <c r="CV6" s="35" t="str">
        <f>IF(CV7="","",IF(CV7="-","【-】","【"&amp;SUBSTITUTE(TEXT(CV7,"#,##0.00"),"-","△")&amp;"】"))</f>
        <v>【56.28】</v>
      </c>
      <c r="CW6" s="36">
        <f>IF(CW7="",NA(),CW7)</f>
        <v>72.849999999999994</v>
      </c>
      <c r="CX6" s="36">
        <f t="shared" ref="CX6:DF6" si="11">IF(CX7="",NA(),CX7)</f>
        <v>73.31</v>
      </c>
      <c r="CY6" s="36">
        <f t="shared" si="11"/>
        <v>71.52</v>
      </c>
      <c r="CZ6" s="36">
        <f t="shared" si="11"/>
        <v>72.959999999999994</v>
      </c>
      <c r="DA6" s="36">
        <f t="shared" si="11"/>
        <v>73.66</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1.98</v>
      </c>
      <c r="EF6" s="36">
        <f t="shared" si="14"/>
        <v>0.91</v>
      </c>
      <c r="EG6" s="36">
        <f t="shared" si="14"/>
        <v>0.78</v>
      </c>
      <c r="EH6" s="36">
        <f t="shared" si="14"/>
        <v>0.33</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325287</v>
      </c>
      <c r="D7" s="38">
        <v>47</v>
      </c>
      <c r="E7" s="38">
        <v>1</v>
      </c>
      <c r="F7" s="38">
        <v>0</v>
      </c>
      <c r="G7" s="38">
        <v>0</v>
      </c>
      <c r="H7" s="38" t="s">
        <v>107</v>
      </c>
      <c r="I7" s="38" t="s">
        <v>108</v>
      </c>
      <c r="J7" s="38" t="s">
        <v>109</v>
      </c>
      <c r="K7" s="38" t="s">
        <v>110</v>
      </c>
      <c r="L7" s="38" t="s">
        <v>111</v>
      </c>
      <c r="M7" s="38"/>
      <c r="N7" s="39" t="s">
        <v>112</v>
      </c>
      <c r="O7" s="39" t="s">
        <v>113</v>
      </c>
      <c r="P7" s="39">
        <v>35.9</v>
      </c>
      <c r="Q7" s="39">
        <v>3781</v>
      </c>
      <c r="R7" s="39">
        <v>14694</v>
      </c>
      <c r="S7" s="39">
        <v>242.83</v>
      </c>
      <c r="T7" s="39">
        <v>60.51</v>
      </c>
      <c r="U7" s="39">
        <v>5224</v>
      </c>
      <c r="V7" s="39">
        <v>145.88</v>
      </c>
      <c r="W7" s="39">
        <v>35.81</v>
      </c>
      <c r="X7" s="39">
        <v>74.11</v>
      </c>
      <c r="Y7" s="39">
        <v>77.290000000000006</v>
      </c>
      <c r="Z7" s="39">
        <v>81.849999999999994</v>
      </c>
      <c r="AA7" s="39">
        <v>73.77</v>
      </c>
      <c r="AB7" s="39">
        <v>70.11</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1374.6</v>
      </c>
      <c r="BF7" s="39">
        <v>1353.9</v>
      </c>
      <c r="BG7" s="39">
        <v>1375.86</v>
      </c>
      <c r="BH7" s="39">
        <v>1360.62</v>
      </c>
      <c r="BI7" s="39">
        <v>1479.6</v>
      </c>
      <c r="BJ7" s="39">
        <v>1158.82</v>
      </c>
      <c r="BK7" s="39">
        <v>1167.7</v>
      </c>
      <c r="BL7" s="39">
        <v>1228.58</v>
      </c>
      <c r="BM7" s="39">
        <v>1280.18</v>
      </c>
      <c r="BN7" s="39">
        <v>1346.23</v>
      </c>
      <c r="BO7" s="39">
        <v>1280.76</v>
      </c>
      <c r="BP7" s="39">
        <v>51.24</v>
      </c>
      <c r="BQ7" s="39">
        <v>49.28</v>
      </c>
      <c r="BR7" s="39">
        <v>51.6</v>
      </c>
      <c r="BS7" s="39">
        <v>51.94</v>
      </c>
      <c r="BT7" s="39">
        <v>45.46</v>
      </c>
      <c r="BU7" s="39">
        <v>55.6</v>
      </c>
      <c r="BV7" s="39">
        <v>54.43</v>
      </c>
      <c r="BW7" s="39">
        <v>53.81</v>
      </c>
      <c r="BX7" s="39">
        <v>53.62</v>
      </c>
      <c r="BY7" s="39">
        <v>53.41</v>
      </c>
      <c r="BZ7" s="39">
        <v>53.06</v>
      </c>
      <c r="CA7" s="39">
        <v>433.95</v>
      </c>
      <c r="CB7" s="39">
        <v>451.7</v>
      </c>
      <c r="CC7" s="39">
        <v>442.34</v>
      </c>
      <c r="CD7" s="39">
        <v>444.81</v>
      </c>
      <c r="CE7" s="39">
        <v>476.88</v>
      </c>
      <c r="CF7" s="39">
        <v>275.86</v>
      </c>
      <c r="CG7" s="39">
        <v>279.8</v>
      </c>
      <c r="CH7" s="39">
        <v>284.64999999999998</v>
      </c>
      <c r="CI7" s="39">
        <v>287.7</v>
      </c>
      <c r="CJ7" s="39">
        <v>277.39999999999998</v>
      </c>
      <c r="CK7" s="39">
        <v>314.83</v>
      </c>
      <c r="CL7" s="39">
        <v>57.27</v>
      </c>
      <c r="CM7" s="39">
        <v>55.77</v>
      </c>
      <c r="CN7" s="39">
        <v>54.55</v>
      </c>
      <c r="CO7" s="39">
        <v>53.47</v>
      </c>
      <c r="CP7" s="39">
        <v>52.17</v>
      </c>
      <c r="CQ7" s="39">
        <v>60.66</v>
      </c>
      <c r="CR7" s="39">
        <v>60.17</v>
      </c>
      <c r="CS7" s="39">
        <v>58.96</v>
      </c>
      <c r="CT7" s="39">
        <v>58.1</v>
      </c>
      <c r="CU7" s="39">
        <v>56.19</v>
      </c>
      <c r="CV7" s="39">
        <v>56.28</v>
      </c>
      <c r="CW7" s="39">
        <v>72.849999999999994</v>
      </c>
      <c r="CX7" s="39">
        <v>73.31</v>
      </c>
      <c r="CY7" s="39">
        <v>71.52</v>
      </c>
      <c r="CZ7" s="39">
        <v>72.959999999999994</v>
      </c>
      <c r="DA7" s="39">
        <v>73.66</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1.98</v>
      </c>
      <c r="EF7" s="39">
        <v>0.91</v>
      </c>
      <c r="EG7" s="39">
        <v>0.78</v>
      </c>
      <c r="EH7" s="39">
        <v>0.33</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