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as104\データ等保存先\220総務課\14 財政\12 公営事業_※年度別フォルダ管理\29\04 経営分析\07 下水道\【2月8日(木)〆】平成28年度決算「経営比較分析表」の分析等について\"/>
    </mc:Choice>
  </mc:AlternateContent>
  <workbookProtection workbookPassword="B319" lockStructure="1"/>
  <bookViews>
    <workbookView xWindow="0" yWindow="0" windowWidth="19170" windowHeight="6645"/>
  </bookViews>
  <sheets>
    <sheet name="法非適用_下水道事業" sheetId="4" r:id="rId1"/>
    <sheet name="データ" sheetId="5" state="hidden" r:id="rId2"/>
  </sheets>
  <calcPr calcId="152511"/>
</workbook>
</file>

<file path=xl/calcChain.xml><?xml version="1.0" encoding="utf-8"?>
<calcChain xmlns="http://schemas.openxmlformats.org/spreadsheetml/2006/main">
  <c r="EO6" i="5" l="1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J86" i="4" s="1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H86" i="4" s="1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E86" i="4" s="1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AT8" i="4" s="1"/>
  <c r="S6" i="5"/>
  <c r="AL8" i="4" s="1"/>
  <c r="R6" i="5"/>
  <c r="AD10" i="4" s="1"/>
  <c r="Q6" i="5"/>
  <c r="W10" i="4" s="1"/>
  <c r="P6" i="5"/>
  <c r="P10" i="4" s="1"/>
  <c r="O6" i="5"/>
  <c r="N6" i="5"/>
  <c r="B10" i="4" s="1"/>
  <c r="M6" i="5"/>
  <c r="L6" i="5"/>
  <c r="W8" i="4" s="1"/>
  <c r="K6" i="5"/>
  <c r="P8" i="4" s="1"/>
  <c r="J6" i="5"/>
  <c r="I8" i="4" s="1"/>
  <c r="I6" i="5"/>
  <c r="H6" i="5"/>
  <c r="B6" i="4" s="1"/>
  <c r="G6" i="5"/>
  <c r="F6" i="5"/>
  <c r="E6" i="5"/>
  <c r="D6" i="5"/>
  <c r="C6" i="5"/>
  <c r="B6" i="5"/>
  <c r="F10" i="5" s="1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I86" i="4"/>
  <c r="AT10" i="4"/>
  <c r="AL10" i="4"/>
  <c r="I10" i="4"/>
  <c r="B8" i="4"/>
  <c r="C10" i="5" l="1"/>
  <c r="D10" i="5"/>
  <c r="E10" i="5"/>
  <c r="B10" i="5"/>
</calcChain>
</file>

<file path=xl/sharedStrings.xml><?xml version="1.0" encoding="utf-8"?>
<sst xmlns="http://schemas.openxmlformats.org/spreadsheetml/2006/main" count="240" uniqueCount="125">
  <si>
    <t>経営比較分析表（平成28年度決算）</t>
    <phoneticPr fontId="7"/>
  </si>
  <si>
    <t>業務名</t>
    <rPh sb="2" eb="3">
      <t>メイ</t>
    </rPh>
    <phoneticPr fontId="7"/>
  </si>
  <si>
    <t>業種名</t>
    <rPh sb="2" eb="3">
      <t>メイ</t>
    </rPh>
    <phoneticPr fontId="7"/>
  </si>
  <si>
    <t>事業名</t>
    <phoneticPr fontId="7"/>
  </si>
  <si>
    <t>類似団体区分</t>
    <rPh sb="4" eb="6">
      <t>クブン</t>
    </rPh>
    <phoneticPr fontId="7"/>
  </si>
  <si>
    <t>管理者の情報</t>
    <rPh sb="0" eb="3">
      <t>カンリシャ</t>
    </rPh>
    <rPh sb="4" eb="6">
      <t>ジョウホウ</t>
    </rPh>
    <phoneticPr fontId="7"/>
  </si>
  <si>
    <t>人口（人）</t>
    <rPh sb="0" eb="2">
      <t>ジンコウ</t>
    </rPh>
    <rPh sb="3" eb="4">
      <t>ヒト</t>
    </rPh>
    <phoneticPr fontId="7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</si>
  <si>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7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</si>
  <si>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7"/>
  </si>
  <si>
    <t>グラフ凡例</t>
    <rPh sb="3" eb="5">
      <t>ハンレイ</t>
    </rPh>
    <phoneticPr fontId="7"/>
  </si>
  <si>
    <t>■</t>
    <phoneticPr fontId="7"/>
  </si>
  <si>
    <t>当該団体値（当該値）</t>
    <rPh sb="2" eb="4">
      <t>ダンタイ</t>
    </rPh>
    <phoneticPr fontId="7"/>
  </si>
  <si>
    <t>資金不足比率(％)</t>
    <phoneticPr fontId="7"/>
  </si>
  <si>
    <t>自己資本構成比率(％)</t>
    <phoneticPr fontId="7"/>
  </si>
  <si>
    <t>普及率(％)</t>
    <phoneticPr fontId="7"/>
  </si>
  <si>
    <t>有収率(％)</t>
    <rPh sb="0" eb="1">
      <t>ユウ</t>
    </rPh>
    <rPh sb="1" eb="3">
      <t>シュウリツ</t>
    </rPh>
    <phoneticPr fontId="7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</si>
  <si>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7"/>
  </si>
  <si>
    <t>処理区域内人口(人)</t>
    <rPh sb="0" eb="2">
      <t>ショリ</t>
    </rPh>
    <rPh sb="2" eb="5">
      <t>クイキナイ</t>
    </rPh>
    <phoneticPr fontId="7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</si>
  <si>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7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</si>
  <si>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7"/>
  </si>
  <si>
    <t>－</t>
    <phoneticPr fontId="7"/>
  </si>
  <si>
    <t>類似団体平均値（平均値）</t>
    <phoneticPr fontId="7"/>
  </si>
  <si>
    <t>【】</t>
    <phoneticPr fontId="7"/>
  </si>
  <si>
    <t>平成28年度全国平均</t>
    <phoneticPr fontId="7"/>
  </si>
  <si>
    <t>分析欄</t>
    <rPh sb="0" eb="2">
      <t>ブンセキ</t>
    </rPh>
    <rPh sb="2" eb="3">
      <t>ラン</t>
    </rPh>
    <phoneticPr fontId="7"/>
  </si>
  <si>
    <t>1. 経営の健全性・効率性</t>
    <phoneticPr fontId="7"/>
  </si>
  <si>
    <t>1. 経営の健全性・効率性について</t>
    <phoneticPr fontId="7"/>
  </si>
  <si>
    <t>「単年度の収支」</t>
    <phoneticPr fontId="7"/>
  </si>
  <si>
    <t>「累積欠損」</t>
    <rPh sb="1" eb="3">
      <t>ルイセキ</t>
    </rPh>
    <rPh sb="3" eb="5">
      <t>ケッソン</t>
    </rPh>
    <phoneticPr fontId="7"/>
  </si>
  <si>
    <t>「支払能力」</t>
    <phoneticPr fontId="7"/>
  </si>
  <si>
    <t>「債務残高」</t>
    <rPh sb="1" eb="3">
      <t>サイム</t>
    </rPh>
    <rPh sb="3" eb="5">
      <t>ザンダカ</t>
    </rPh>
    <phoneticPr fontId="7"/>
  </si>
  <si>
    <t>2. 老朽化の状況について</t>
    <phoneticPr fontId="7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</si>
  <si>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7"/>
  </si>
  <si>
    <t>「費用の効率性」</t>
    <rPh sb="1" eb="3">
      <t>ヒヨウ</t>
    </rPh>
    <rPh sb="4" eb="6">
      <t>コウリツ</t>
    </rPh>
    <rPh sb="6" eb="7">
      <t>セイ</t>
    </rPh>
    <phoneticPr fontId="7"/>
  </si>
  <si>
    <t>「施設の効率性」</t>
    <rPh sb="1" eb="3">
      <t>シセツ</t>
    </rPh>
    <rPh sb="4" eb="6">
      <t>コウリツ</t>
    </rPh>
    <rPh sb="6" eb="7">
      <t>セイ</t>
    </rPh>
    <phoneticPr fontId="7"/>
  </si>
  <si>
    <t>「使用料対象の捕捉」</t>
    <rPh sb="1" eb="4">
      <t>シヨウリョウ</t>
    </rPh>
    <rPh sb="4" eb="6">
      <t>タイショウ</t>
    </rPh>
    <rPh sb="7" eb="9">
      <t>ホソク</t>
    </rPh>
    <phoneticPr fontId="7"/>
  </si>
  <si>
    <t>2. 老朽化の状況</t>
    <phoneticPr fontId="7"/>
  </si>
  <si>
    <t>全体総括</t>
    <rPh sb="0" eb="2">
      <t>ゼンタイ</t>
    </rPh>
    <rPh sb="2" eb="4">
      <t>ソウカツ</t>
    </rPh>
    <phoneticPr fontId="7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</si>
  <si>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7"/>
  </si>
  <si>
    <t>「管渠の経年化の状況」</t>
    <rPh sb="4" eb="7">
      <t>ケイネンカ</t>
    </rPh>
    <rPh sb="8" eb="10">
      <t>ジョウキョウ</t>
    </rPh>
    <phoneticPr fontId="7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</si>
  <si>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7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</si>
  <si>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7"/>
  </si>
  <si>
    <t>※　平成24年度から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</si>
  <si>
    <t>全国平均</t>
    <rPh sb="0" eb="2">
      <t>ゼンコク</t>
    </rPh>
    <rPh sb="2" eb="4">
      <t>ヘイキン</t>
    </rPh>
    <phoneticPr fontId="7"/>
  </si>
  <si>
    <t>1①</t>
  </si>
  <si>
    <t>1②</t>
  </si>
  <si>
    <t>1③</t>
  </si>
  <si>
    <t>1④</t>
  </si>
  <si>
    <t>1⑤</t>
  </si>
  <si>
    <t>1⑥</t>
  </si>
  <si>
    <t>1⑦</t>
    <phoneticPr fontId="7"/>
  </si>
  <si>
    <t>1⑧</t>
    <phoneticPr fontId="7"/>
  </si>
  <si>
    <t>2①</t>
  </si>
  <si>
    <t>2②</t>
  </si>
  <si>
    <t>2③</t>
  </si>
  <si>
    <t>-</t>
    <phoneticPr fontId="7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</si>
  <si>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7"/>
  </si>
  <si>
    <t>項番</t>
    <rPh sb="0" eb="2">
      <t>コウバン</t>
    </rPh>
    <phoneticPr fontId="7"/>
  </si>
  <si>
    <t>大項目</t>
    <rPh sb="0" eb="3">
      <t>ダイコウモク</t>
    </rPh>
    <phoneticPr fontId="7"/>
  </si>
  <si>
    <t>年度</t>
    <rPh sb="0" eb="2">
      <t>ネンド</t>
    </rPh>
    <phoneticPr fontId="7"/>
  </si>
  <si>
    <t>団体CD</t>
    <rPh sb="0" eb="2">
      <t>ダンタイ</t>
    </rPh>
    <phoneticPr fontId="7"/>
  </si>
  <si>
    <t>業務CD</t>
    <rPh sb="0" eb="2">
      <t>ギョウム</t>
    </rPh>
    <phoneticPr fontId="7"/>
  </si>
  <si>
    <t>業種CD</t>
    <rPh sb="0" eb="2">
      <t>ギョウシュ</t>
    </rPh>
    <phoneticPr fontId="7"/>
  </si>
  <si>
    <t>事業CD</t>
    <rPh sb="0" eb="2">
      <t>ジギョウ</t>
    </rPh>
    <phoneticPr fontId="7"/>
  </si>
  <si>
    <t>施設CD</t>
    <rPh sb="0" eb="2">
      <t>シセツ</t>
    </rPh>
    <phoneticPr fontId="7"/>
  </si>
  <si>
    <t>基本情報</t>
    <rPh sb="0" eb="2">
      <t>キホン</t>
    </rPh>
    <rPh sb="2" eb="4">
      <t>ジョウホウ</t>
    </rPh>
    <phoneticPr fontId="7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</si>
  <si>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7"/>
  </si>
  <si>
    <t>2. 老朽化の状況</t>
    <phoneticPr fontId="7"/>
  </si>
  <si>
    <t>中項目</t>
    <rPh sb="0" eb="1">
      <t>チュウ</t>
    </rPh>
    <rPh sb="1" eb="3">
      <t>コウモク</t>
    </rPh>
    <phoneticPr fontId="7"/>
  </si>
  <si>
    <t>①収益的収支比率(％)</t>
    <rPh sb="1" eb="4">
      <t>シュウエキテキ</t>
    </rPh>
    <phoneticPr fontId="7"/>
  </si>
  <si>
    <t>②累積欠損金比率(％)</t>
    <phoneticPr fontId="7"/>
  </si>
  <si>
    <t>③流動比率(％)</t>
    <rPh sb="1" eb="3">
      <t>リュウドウ</t>
    </rPh>
    <rPh sb="3" eb="5">
      <t>ヒリツ</t>
    </rPh>
    <phoneticPr fontId="7"/>
  </si>
  <si>
    <t>④企業債残高対事業規模比率(％)</t>
    <phoneticPr fontId="7"/>
  </si>
  <si>
    <t>⑤経費回収率(％)</t>
    <phoneticPr fontId="7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</si>
  <si>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7"/>
  </si>
  <si>
    <t>⑦施設利用率(％)</t>
    <rPh sb="1" eb="3">
      <t>シセツ</t>
    </rPh>
    <rPh sb="3" eb="6">
      <t>リヨウリツ</t>
    </rPh>
    <phoneticPr fontId="7"/>
  </si>
  <si>
    <t>⑧水洗化率(％)</t>
    <phoneticPr fontId="7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</si>
  <si>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7"/>
  </si>
  <si>
    <t>②管渠老朽化率(％)</t>
    <phoneticPr fontId="7"/>
  </si>
  <si>
    <t>③管渠改善率(％)</t>
    <phoneticPr fontId="7"/>
  </si>
  <si>
    <t>小項目</t>
    <rPh sb="0" eb="3">
      <t>ショウコウモク</t>
    </rPh>
    <phoneticPr fontId="7"/>
  </si>
  <si>
    <t>都道府県名</t>
    <rPh sb="0" eb="4">
      <t>トドウフケン</t>
    </rPh>
    <rPh sb="4" eb="5">
      <t>メイ</t>
    </rPh>
    <phoneticPr fontId="7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</si>
  <si>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7"/>
  </si>
  <si>
    <t>業種名称</t>
    <rPh sb="0" eb="2">
      <t>ギョウシュ</t>
    </rPh>
    <rPh sb="2" eb="4">
      <t>メイショウ</t>
    </rPh>
    <phoneticPr fontId="7"/>
  </si>
  <si>
    <t>事業名称</t>
    <rPh sb="0" eb="2">
      <t>ジギョウ</t>
    </rPh>
    <rPh sb="2" eb="4">
      <t>メイショウ</t>
    </rPh>
    <phoneticPr fontId="7"/>
  </si>
  <si>
    <t>類似団体</t>
    <rPh sb="0" eb="2">
      <t>ルイジ</t>
    </rPh>
    <rPh sb="2" eb="4">
      <t>ダンタイ</t>
    </rPh>
    <phoneticPr fontId="7"/>
  </si>
  <si>
    <t>資金不足比率</t>
    <rPh sb="0" eb="2">
      <t>シキン</t>
    </rPh>
    <rPh sb="2" eb="4">
      <t>フソク</t>
    </rPh>
    <rPh sb="4" eb="6">
      <t>ヒリツ</t>
    </rPh>
    <phoneticPr fontId="7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</si>
  <si>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7"/>
  </si>
  <si>
    <t>普及率</t>
    <rPh sb="0" eb="2">
      <t>フキュウ</t>
    </rPh>
    <rPh sb="2" eb="3">
      <t>リツ</t>
    </rPh>
    <phoneticPr fontId="7"/>
  </si>
  <si>
    <t>有収率</t>
    <rPh sb="0" eb="1">
      <t>ユウ</t>
    </rPh>
    <rPh sb="1" eb="3">
      <t>シュウリツ</t>
    </rPh>
    <phoneticPr fontId="7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</si>
  <si>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7"/>
  </si>
  <si>
    <t>人口</t>
    <rPh sb="0" eb="2">
      <t>ジンコウ</t>
    </rPh>
    <phoneticPr fontId="7"/>
  </si>
  <si>
    <t>面積</t>
    <rPh sb="0" eb="2">
      <t>メンセキ</t>
    </rPh>
    <phoneticPr fontId="7"/>
  </si>
  <si>
    <t>人口密度</t>
    <rPh sb="0" eb="2">
      <t>ジンコウ</t>
    </rPh>
    <rPh sb="2" eb="4">
      <t>ミツド</t>
    </rPh>
    <phoneticPr fontId="7"/>
  </si>
  <si>
    <t>処理区域内人口</t>
  </si>
  <si>
    <t>処理区域面積</t>
  </si>
  <si>
    <t>処理区域内人口密度</t>
  </si>
  <si>
    <t>比率(N-4)</t>
    <rPh sb="0" eb="2">
      <t>ヒリツ</t>
    </rPh>
    <phoneticPr fontId="7"/>
  </si>
  <si>
    <t>比率(N-3)</t>
    <rPh sb="0" eb="2">
      <t>ヒリツ</t>
    </rPh>
    <phoneticPr fontId="7"/>
  </si>
  <si>
    <t>比率(N-2)</t>
    <rPh sb="0" eb="2">
      <t>ヒリツ</t>
    </rPh>
    <phoneticPr fontId="7"/>
  </si>
  <si>
    <t>比率(N-1)</t>
    <rPh sb="0" eb="2">
      <t>ヒリツ</t>
    </rPh>
    <phoneticPr fontId="7"/>
  </si>
  <si>
    <t>比率(N)</t>
    <rPh sb="0" eb="2">
      <t>ヒリツ</t>
    </rPh>
    <phoneticPr fontId="7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</si>
  <si>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</si>
  <si>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</si>
  <si>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</si>
  <si>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</si>
  <si>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</si>
  <si>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</si>
  <si>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7"/>
  </si>
  <si>
    <t>島根県　吉賀町</t>
  </si>
  <si>
    <t>法非適用</t>
  </si>
  <si>
    <t>下水道事業</t>
  </si>
  <si>
    <t>特定環境保全公共下水道</t>
  </si>
  <si>
    <t>D3</t>
  </si>
  <si>
    <t>-</t>
  </si>
  <si>
    <t>該当数値なし</t>
  </si>
  <si>
    <t>Ｎ－４年度</t>
    <rPh sb="3" eb="5">
      <t>ネンド</t>
    </rPh>
    <phoneticPr fontId="7"/>
  </si>
  <si>
    <t>Ｎ－３年度</t>
    <rPh sb="3" eb="5">
      <t>ネンド</t>
    </rPh>
    <phoneticPr fontId="7"/>
  </si>
  <si>
    <t>Ｎ－２年度</t>
    <rPh sb="3" eb="5">
      <t>ネンド</t>
    </rPh>
    <phoneticPr fontId="7"/>
  </si>
  <si>
    <t>Ｎ－１年度</t>
    <rPh sb="3" eb="5">
      <t>ネンド</t>
    </rPh>
    <phoneticPr fontId="7"/>
  </si>
  <si>
    <t>Ｎ年度</t>
    <rPh sb="1" eb="3">
      <t>ネンド</t>
    </rPh>
    <phoneticPr fontId="7"/>
  </si>
  <si>
    <t>非設置</t>
    <rPh sb="0" eb="1">
      <t>ヒ</t>
    </rPh>
    <rPh sb="1" eb="3">
      <t>セッチ</t>
    </rPh>
    <phoneticPr fontId="4"/>
  </si>
  <si>
    <t>　①収益的収支比率は町債の償還が減少し、改善しているが、収入については一般会計繰入金に依存している部分が大きいため、加入促進、費用削減を行う必要がある。しかし、総費用のうち、償還金の占める割合が高く、大幅な改善は見込めない。
　④企業債残高対事業規模比率は徐々に低下している。また、類似団体に比べ、企業債少ないため、経営の状態は良いと考えられる。
　⑤経費回収率、⑥汚水処理原価は改善傾向にあるが、これは維持管理費ではなく、施設修繕料や委託費の変動によるところが大きい。更なる改善のため、経費削減を重点的に行っていく予定だが、経常費用と料金収入の割合としては大幅な改善は見込めない。
　新地区の供用開始によって、⑦施設利用率は増加している。また、⑧水洗化率も一度低下したが、順調に加入が進んでいる。</t>
    <rPh sb="2" eb="5">
      <t>シュウエキテキ</t>
    </rPh>
    <rPh sb="5" eb="7">
      <t>シュウシ</t>
    </rPh>
    <rPh sb="7" eb="9">
      <t>ヒリツ</t>
    </rPh>
    <rPh sb="10" eb="11">
      <t>チョウ</t>
    </rPh>
    <rPh sb="11" eb="12">
      <t>サイ</t>
    </rPh>
    <rPh sb="13" eb="15">
      <t>ショウカン</t>
    </rPh>
    <rPh sb="16" eb="18">
      <t>ゲンショウ</t>
    </rPh>
    <rPh sb="20" eb="22">
      <t>カイゼン</t>
    </rPh>
    <rPh sb="28" eb="30">
      <t>シュウニュウ</t>
    </rPh>
    <rPh sb="35" eb="37">
      <t>イッパン</t>
    </rPh>
    <rPh sb="37" eb="39">
      <t>カイケイ</t>
    </rPh>
    <rPh sb="39" eb="41">
      <t>クリイレ</t>
    </rPh>
    <rPh sb="41" eb="42">
      <t>キン</t>
    </rPh>
    <rPh sb="43" eb="45">
      <t>イゾン</t>
    </rPh>
    <rPh sb="49" eb="51">
      <t>ブブン</t>
    </rPh>
    <rPh sb="52" eb="53">
      <t>オオ</t>
    </rPh>
    <rPh sb="178" eb="180">
      <t>カイシュウ</t>
    </rPh>
    <rPh sb="180" eb="181">
      <t>リツ</t>
    </rPh>
    <rPh sb="190" eb="192">
      <t>カイゼン</t>
    </rPh>
    <rPh sb="192" eb="194">
      <t>ケイコウ</t>
    </rPh>
    <rPh sb="202" eb="204">
      <t>イジ</t>
    </rPh>
    <rPh sb="204" eb="207">
      <t>カンリヒ</t>
    </rPh>
    <rPh sb="218" eb="220">
      <t>イタク</t>
    </rPh>
    <rPh sb="220" eb="221">
      <t>ヒ</t>
    </rPh>
    <rPh sb="222" eb="224">
      <t>ヘンドウ</t>
    </rPh>
    <rPh sb="231" eb="232">
      <t>オオ</t>
    </rPh>
    <rPh sb="258" eb="260">
      <t>ヨテイ</t>
    </rPh>
    <rPh sb="263" eb="265">
      <t>ケイジョウ</t>
    </rPh>
    <rPh sb="265" eb="267">
      <t>ヒヨウ</t>
    </rPh>
    <rPh sb="268" eb="270">
      <t>リョウキン</t>
    </rPh>
    <rPh sb="270" eb="272">
      <t>シュウニュウ</t>
    </rPh>
    <rPh sb="273" eb="275">
      <t>ワリアイ</t>
    </rPh>
    <rPh sb="279" eb="281">
      <t>オオハバ</t>
    </rPh>
    <rPh sb="282" eb="284">
      <t>カイゼン</t>
    </rPh>
    <rPh sb="285" eb="287">
      <t>ミコ</t>
    </rPh>
    <rPh sb="293" eb="296">
      <t>シンチク</t>
    </rPh>
    <rPh sb="297" eb="299">
      <t>キョウヨウ</t>
    </rPh>
    <rPh sb="299" eb="301">
      <t>カイシ</t>
    </rPh>
    <rPh sb="307" eb="309">
      <t>シセツ</t>
    </rPh>
    <rPh sb="309" eb="312">
      <t>リヨウリツ</t>
    </rPh>
    <rPh sb="313" eb="315">
      <t>ゾウカ</t>
    </rPh>
    <rPh sb="324" eb="327">
      <t>スイセンカ</t>
    </rPh>
    <rPh sb="327" eb="328">
      <t>リツ</t>
    </rPh>
    <rPh sb="329" eb="331">
      <t>イチド</t>
    </rPh>
    <rPh sb="331" eb="333">
      <t>テイカ</t>
    </rPh>
    <rPh sb="337" eb="339">
      <t>ジュンチョウ</t>
    </rPh>
    <rPh sb="340" eb="342">
      <t>カニュウ</t>
    </rPh>
    <rPh sb="343" eb="344">
      <t>スス</t>
    </rPh>
    <phoneticPr fontId="4"/>
  </si>
  <si>
    <t>　昨年度に計画している事業が完了した。管渠に関しては現在対策の必要は無い。しかし、処理施設の設備関係の更新が必要増えている。
　長期的な支出も含め見通しを立てるため、ストックマネジメントを策定を行う。</t>
    <rPh sb="1" eb="4">
      <t>サクネンド</t>
    </rPh>
    <rPh sb="5" eb="7">
      <t>ケイカク</t>
    </rPh>
    <rPh sb="11" eb="13">
      <t>ジギョウ</t>
    </rPh>
    <rPh sb="14" eb="16">
      <t>カンリョウ</t>
    </rPh>
    <rPh sb="56" eb="57">
      <t>フ</t>
    </rPh>
    <phoneticPr fontId="4"/>
  </si>
  <si>
    <t>　新区域の共用を開始しており、加入促進を進めていく。また、事業全体では償還金に係る部分が多く、大幅な改善は難しい。加入を進めるとともに、費用削減等の検討も行う必要がある。
　今後は、長期的な更新費用の推定、収入、償還金残高などの推移を観察しながら、事業展開を検討する必要がある。
　今後の事業展開のため、ストックマネジメント策定を行い費用の推定を行っていく。</t>
    <rPh sb="1" eb="2">
      <t>シン</t>
    </rPh>
    <rPh sb="2" eb="4">
      <t>クイキ</t>
    </rPh>
    <rPh sb="5" eb="7">
      <t>キョウヨウ</t>
    </rPh>
    <rPh sb="8" eb="10">
      <t>カイシ</t>
    </rPh>
    <rPh sb="15" eb="17">
      <t>カニュウ</t>
    </rPh>
    <rPh sb="17" eb="19">
      <t>ソクシン</t>
    </rPh>
    <rPh sb="20" eb="21">
      <t>スス</t>
    </rPh>
    <rPh sb="29" eb="31">
      <t>ジギョウ</t>
    </rPh>
    <rPh sb="31" eb="33">
      <t>ゼンタイ</t>
    </rPh>
    <rPh sb="35" eb="38">
      <t>ショウカンキン</t>
    </rPh>
    <rPh sb="39" eb="40">
      <t>カカワ</t>
    </rPh>
    <rPh sb="41" eb="43">
      <t>ブブン</t>
    </rPh>
    <rPh sb="44" eb="45">
      <t>オオ</t>
    </rPh>
    <rPh sb="47" eb="49">
      <t>オオハバ</t>
    </rPh>
    <rPh sb="50" eb="52">
      <t>カイゼン</t>
    </rPh>
    <rPh sb="53" eb="54">
      <t>ムズカ</t>
    </rPh>
    <rPh sb="57" eb="59">
      <t>カニュウ</t>
    </rPh>
    <rPh sb="60" eb="61">
      <t>スス</t>
    </rPh>
    <rPh sb="68" eb="70">
      <t>ヒヨウ</t>
    </rPh>
    <rPh sb="70" eb="73">
      <t>サクゲントウ</t>
    </rPh>
    <rPh sb="74" eb="76">
      <t>ケントウ</t>
    </rPh>
    <rPh sb="77" eb="78">
      <t>オコナ</t>
    </rPh>
    <rPh sb="79" eb="81">
      <t>ヒツヨウ</t>
    </rPh>
    <rPh sb="103" eb="105">
      <t>シュウニュウ</t>
    </rPh>
    <rPh sb="106" eb="108">
      <t>ショウカン</t>
    </rPh>
    <rPh sb="114" eb="116">
      <t>スイイ</t>
    </rPh>
    <rPh sb="117" eb="119">
      <t>カンサツ</t>
    </rPh>
    <rPh sb="129" eb="131">
      <t>ケントウ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</si>
</sst>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¥&quot;#,##0;[Red]&quot;¥&quot;\-#,##0"/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2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color theme="0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ゴシック"/>
      <family val="2"/>
      <charset val="128"/>
    </font>
    <font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6" fontId="17" fillId="0" borderId="0" applyFont="0" applyFill="0" applyBorder="0" applyAlignment="0" applyProtection="0"/>
    <xf numFmtId="0" fontId="17" fillId="0" borderId="0"/>
    <xf numFmtId="0" fontId="1" fillId="0" borderId="0">
      <alignment vertical="center"/>
    </xf>
    <xf numFmtId="0" fontId="2" fillId="0" borderId="0">
      <alignment vertical="center"/>
    </xf>
    <xf numFmtId="0" fontId="17" fillId="0" borderId="0"/>
    <xf numFmtId="0" fontId="18" fillId="0" borderId="0"/>
    <xf numFmtId="0" fontId="19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/>
    <xf numFmtId="0" fontId="1" fillId="0" borderId="0">
      <alignment vertical="center"/>
    </xf>
    <xf numFmtId="0" fontId="18" fillId="0" borderId="0"/>
    <xf numFmtId="0" fontId="20" fillId="0" borderId="0">
      <alignment vertical="center"/>
    </xf>
    <xf numFmtId="0" fontId="21" fillId="0" borderId="0"/>
  </cellStyleXfs>
  <cellXfs count="84">
    <xf numFmtId="0" fontId="0" fillId="0" borderId="0" xfId="0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  <xf numFmtId="0" fontId="2" fillId="0" borderId="0" xfId="1">
      <alignment vertical="center"/>
    </xf>
    <xf numFmtId="0" fontId="6" fillId="0" borderId="0" xfId="1" applyFont="1" applyAlignment="1">
      <alignment horizontal="center" vertical="center"/>
    </xf>
    <xf numFmtId="0" fontId="9" fillId="0" borderId="3" xfId="1" applyFont="1" applyBorder="1" applyAlignment="1">
      <alignment vertical="center"/>
    </xf>
    <xf numFmtId="0" fontId="9" fillId="0" borderId="4" xfId="1" applyFont="1" applyBorder="1" applyAlignment="1">
      <alignment vertical="center"/>
    </xf>
    <xf numFmtId="0" fontId="9" fillId="0" borderId="5" xfId="1" applyFont="1" applyBorder="1" applyAlignment="1">
      <alignment vertical="center"/>
    </xf>
    <xf numFmtId="0" fontId="10" fillId="0" borderId="0" xfId="1" applyFont="1" applyBorder="1" applyAlignment="1">
      <alignment horizontal="left" vertical="center"/>
    </xf>
    <xf numFmtId="0" fontId="10" fillId="0" borderId="0" xfId="1" applyFont="1" applyBorder="1" applyAlignment="1">
      <alignment vertical="center"/>
    </xf>
    <xf numFmtId="0" fontId="10" fillId="0" borderId="7" xfId="1" applyFont="1" applyBorder="1" applyAlignment="1">
      <alignment vertical="center"/>
    </xf>
    <xf numFmtId="0" fontId="12" fillId="0" borderId="0" xfId="1" applyFont="1" applyBorder="1" applyAlignment="1">
      <alignment horizontal="left" vertical="center"/>
    </xf>
    <xf numFmtId="0" fontId="12" fillId="0" borderId="0" xfId="1" applyFont="1" applyBorder="1" applyAlignment="1">
      <alignment vertical="center"/>
    </xf>
    <xf numFmtId="0" fontId="12" fillId="0" borderId="7" xfId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vertical="center"/>
    </xf>
    <xf numFmtId="0" fontId="3" fillId="0" borderId="9" xfId="1" applyFont="1" applyBorder="1" applyAlignment="1">
      <alignment vertical="center"/>
    </xf>
    <xf numFmtId="0" fontId="5" fillId="0" borderId="6" xfId="1" applyFont="1" applyBorder="1">
      <alignment vertical="center"/>
    </xf>
    <xf numFmtId="0" fontId="5" fillId="0" borderId="0" xfId="1" applyFont="1" applyBorder="1">
      <alignment vertical="center"/>
    </xf>
    <xf numFmtId="0" fontId="5" fillId="0" borderId="7" xfId="1" applyFont="1" applyBorder="1">
      <alignment vertical="center"/>
    </xf>
    <xf numFmtId="0" fontId="14" fillId="0" borderId="0" xfId="1" applyFont="1" applyBorder="1">
      <alignment vertical="center"/>
    </xf>
    <xf numFmtId="0" fontId="15" fillId="0" borderId="0" xfId="1" applyFont="1" applyBorder="1" applyAlignment="1">
      <alignment horizontal="center" vertical="center"/>
    </xf>
    <xf numFmtId="0" fontId="5" fillId="0" borderId="8" xfId="1" applyFont="1" applyBorder="1">
      <alignment vertical="center"/>
    </xf>
    <xf numFmtId="0" fontId="5" fillId="0" borderId="1" xfId="1" applyFont="1" applyBorder="1">
      <alignment vertical="center"/>
    </xf>
    <xf numFmtId="0" fontId="5" fillId="0" borderId="9" xfId="1" applyFont="1" applyBorder="1">
      <alignment vertical="center"/>
    </xf>
    <xf numFmtId="0" fontId="3" fillId="0" borderId="0" xfId="1" applyFont="1" applyBorder="1" applyAlignment="1">
      <alignment horizontal="center" vertical="center"/>
    </xf>
    <xf numFmtId="0" fontId="16" fillId="0" borderId="0" xfId="1" applyFont="1" applyProtection="1">
      <alignment vertical="center"/>
      <protection hidden="1"/>
    </xf>
    <xf numFmtId="0" fontId="16" fillId="0" borderId="0" xfId="1" applyFont="1">
      <alignment vertical="center"/>
    </xf>
    <xf numFmtId="0" fontId="2" fillId="3" borderId="2" xfId="1" applyFill="1" applyBorder="1">
      <alignment vertical="center"/>
    </xf>
    <xf numFmtId="0" fontId="2" fillId="3" borderId="10" xfId="1" applyFill="1" applyBorder="1">
      <alignment vertical="center"/>
    </xf>
    <xf numFmtId="0" fontId="2" fillId="3" borderId="11" xfId="1" applyFill="1" applyBorder="1">
      <alignment vertical="center"/>
    </xf>
    <xf numFmtId="0" fontId="2" fillId="3" borderId="12" xfId="1" applyFill="1" applyBorder="1">
      <alignment vertical="center"/>
    </xf>
    <xf numFmtId="0" fontId="2" fillId="3" borderId="2" xfId="1" applyFill="1" applyBorder="1" applyAlignment="1">
      <alignment vertical="center" shrinkToFit="1"/>
    </xf>
    <xf numFmtId="0" fontId="2" fillId="4" borderId="2" xfId="1" applyNumberFormat="1" applyFill="1" applyBorder="1" applyAlignment="1">
      <alignment vertical="center" shrinkToFit="1"/>
    </xf>
    <xf numFmtId="177" fontId="0" fillId="4" borderId="2" xfId="2" applyNumberFormat="1" applyFont="1" applyFill="1" applyBorder="1" applyAlignment="1">
      <alignment vertical="center" shrinkToFit="1"/>
    </xf>
    <xf numFmtId="178" fontId="0" fillId="4" borderId="2" xfId="2" applyNumberFormat="1" applyFont="1" applyFill="1" applyBorder="1" applyAlignment="1">
      <alignment vertical="center" shrinkToFit="1"/>
    </xf>
    <xf numFmtId="49" fontId="2" fillId="0" borderId="0" xfId="1" applyNumberFormat="1" applyAlignment="1">
      <alignment vertical="center" shrinkToFit="1"/>
    </xf>
    <xf numFmtId="0" fontId="2" fillId="0" borderId="2" xfId="1" applyNumberFormat="1" applyBorder="1" applyAlignment="1">
      <alignment vertical="center" shrinkToFit="1"/>
    </xf>
    <xf numFmtId="177" fontId="0" fillId="0" borderId="2" xfId="2" applyNumberFormat="1" applyFont="1" applyBorder="1" applyAlignment="1">
      <alignment vertical="center" shrinkToFit="1"/>
    </xf>
    <xf numFmtId="179" fontId="2" fillId="0" borderId="0" xfId="1" applyNumberFormat="1">
      <alignment vertical="center"/>
    </xf>
    <xf numFmtId="0" fontId="2" fillId="2" borderId="2" xfId="1" applyFill="1" applyBorder="1">
      <alignment vertical="center"/>
    </xf>
    <xf numFmtId="180" fontId="2" fillId="0" borderId="2" xfId="1" applyNumberFormat="1" applyBorder="1">
      <alignment vertical="center"/>
    </xf>
    <xf numFmtId="0" fontId="6" fillId="0" borderId="0" xfId="1" applyFont="1" applyAlignment="1">
      <alignment horizontal="center" vertical="center"/>
    </xf>
    <xf numFmtId="49" fontId="3" fillId="0" borderId="1" xfId="1" applyNumberFormat="1" applyFont="1" applyBorder="1" applyAlignment="1" applyProtection="1">
      <alignment horizontal="left" vertical="center"/>
      <protection hidden="1"/>
    </xf>
    <xf numFmtId="0" fontId="3" fillId="2" borderId="2" xfId="1" applyFont="1" applyFill="1" applyBorder="1" applyAlignment="1">
      <alignment horizontal="center" vertical="center" shrinkToFit="1"/>
    </xf>
    <xf numFmtId="177" fontId="5" fillId="0" borderId="2" xfId="1" applyNumberFormat="1" applyFont="1" applyBorder="1" applyAlignment="1" applyProtection="1">
      <alignment horizontal="center" vertical="center"/>
      <protection hidden="1"/>
    </xf>
    <xf numFmtId="0" fontId="10" fillId="0" borderId="6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5" fillId="0" borderId="2" xfId="1" applyNumberFormat="1" applyFont="1" applyBorder="1" applyAlignment="1" applyProtection="1">
      <alignment horizontal="center" vertical="center"/>
      <protection hidden="1"/>
    </xf>
    <xf numFmtId="0" fontId="5" fillId="0" borderId="2" xfId="1" applyNumberFormat="1" applyFont="1" applyBorder="1" applyAlignment="1" applyProtection="1">
      <alignment horizontal="center" vertical="center"/>
      <protection locked="0"/>
    </xf>
    <xf numFmtId="176" fontId="5" fillId="0" borderId="2" xfId="1" applyNumberFormat="1" applyFont="1" applyBorder="1" applyAlignment="1" applyProtection="1">
      <alignment horizontal="center" vertical="center"/>
      <protection hidden="1"/>
    </xf>
    <xf numFmtId="0" fontId="12" fillId="0" borderId="6" xfId="1" applyFont="1" applyBorder="1" applyAlignment="1">
      <alignment horizontal="center" vertical="center"/>
    </xf>
    <xf numFmtId="0" fontId="12" fillId="0" borderId="0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9" fillId="0" borderId="0" xfId="1" applyFont="1" applyBorder="1" applyAlignment="1">
      <alignment horizontal="left"/>
    </xf>
    <xf numFmtId="0" fontId="9" fillId="0" borderId="1" xfId="1" applyFont="1" applyBorder="1" applyAlignment="1">
      <alignment horizontal="left"/>
    </xf>
    <xf numFmtId="0" fontId="9" fillId="0" borderId="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13" fillId="0" borderId="3" xfId="1" applyFont="1" applyBorder="1" applyAlignment="1">
      <alignment horizontal="left" vertical="center"/>
    </xf>
    <xf numFmtId="0" fontId="13" fillId="0" borderId="4" xfId="1" applyFont="1" applyBorder="1" applyAlignment="1">
      <alignment horizontal="left" vertical="center"/>
    </xf>
    <xf numFmtId="0" fontId="13" fillId="0" borderId="5" xfId="1" applyFont="1" applyBorder="1" applyAlignment="1">
      <alignment horizontal="left" vertical="center"/>
    </xf>
    <xf numFmtId="0" fontId="13" fillId="0" borderId="6" xfId="1" applyFont="1" applyBorder="1" applyAlignment="1">
      <alignment horizontal="left" vertical="center"/>
    </xf>
    <xf numFmtId="0" fontId="13" fillId="0" borderId="0" xfId="1" applyFont="1" applyBorder="1" applyAlignment="1">
      <alignment horizontal="left" vertical="center"/>
    </xf>
    <xf numFmtId="0" fontId="13" fillId="0" borderId="7" xfId="1" applyFont="1" applyBorder="1" applyAlignment="1">
      <alignment horizontal="left" vertical="center"/>
    </xf>
    <xf numFmtId="0" fontId="5" fillId="0" borderId="6" xfId="1" applyFont="1" applyBorder="1" applyAlignment="1" applyProtection="1">
      <alignment horizontal="left" vertical="top" wrapText="1"/>
      <protection locked="0"/>
    </xf>
    <xf numFmtId="0" fontId="5" fillId="0" borderId="0" xfId="1" applyFont="1" applyBorder="1" applyAlignment="1" applyProtection="1">
      <alignment horizontal="left" vertical="top" wrapText="1"/>
      <protection locked="0"/>
    </xf>
    <xf numFmtId="0" fontId="5" fillId="0" borderId="7" xfId="1" applyFont="1" applyBorder="1" applyAlignment="1" applyProtection="1">
      <alignment horizontal="left" vertical="top" wrapText="1"/>
      <protection locked="0"/>
    </xf>
    <xf numFmtId="0" fontId="5" fillId="0" borderId="8" xfId="1" applyFont="1" applyBorder="1" applyAlignment="1" applyProtection="1">
      <alignment horizontal="left" vertical="top" wrapText="1"/>
      <protection locked="0"/>
    </xf>
    <xf numFmtId="0" fontId="5" fillId="0" borderId="1" xfId="1" applyFont="1" applyBorder="1" applyAlignment="1" applyProtection="1">
      <alignment horizontal="left" vertical="top" wrapText="1"/>
      <protection locked="0"/>
    </xf>
    <xf numFmtId="0" fontId="5" fillId="0" borderId="9" xfId="1" applyFont="1" applyBorder="1" applyAlignment="1" applyProtection="1">
      <alignment horizontal="left" vertical="top" wrapText="1"/>
      <protection locked="0"/>
    </xf>
    <xf numFmtId="0" fontId="3" fillId="0" borderId="0" xfId="1" applyFont="1" applyBorder="1" applyAlignment="1">
      <alignment horizontal="center" vertical="center"/>
    </xf>
    <xf numFmtId="0" fontId="2" fillId="3" borderId="2" xfId="1" applyFill="1" applyBorder="1" applyAlignment="1">
      <alignment horizontal="center" vertical="center"/>
    </xf>
    <xf numFmtId="0" fontId="2" fillId="3" borderId="3" xfId="1" applyFill="1" applyBorder="1" applyAlignment="1">
      <alignment horizontal="center" vertical="center"/>
    </xf>
    <xf numFmtId="0" fontId="2" fillId="3" borderId="4" xfId="1" applyFill="1" applyBorder="1" applyAlignment="1">
      <alignment horizontal="center" vertical="center"/>
    </xf>
    <xf numFmtId="0" fontId="2" fillId="3" borderId="5" xfId="1" applyFill="1" applyBorder="1" applyAlignment="1">
      <alignment horizontal="center" vertical="center"/>
    </xf>
    <xf numFmtId="0" fontId="2" fillId="3" borderId="8" xfId="1" applyFill="1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2" fillId="3" borderId="9" xfId="1" applyFill="1" applyBorder="1" applyAlignment="1">
      <alignment horizontal="center" vertical="center"/>
    </xf>
    <xf numFmtId="0" fontId="2" fillId="3" borderId="2" xfId="1" applyFill="1" applyBorder="1" applyAlignment="1">
      <alignment horizontal="center" vertical="center" wrapText="1"/>
    </xf>
  </cellXfs>
  <cellStyles count="19">
    <cellStyle name="桁区切り 2" xfId="2"/>
    <cellStyle name="桁区切り 3" xfId="3"/>
    <cellStyle name="桁区切り 3 2" xfId="4"/>
    <cellStyle name="通貨 2" xfId="5"/>
    <cellStyle name="標準" xfId="0" builtinId="0"/>
    <cellStyle name="標準 2" xfId="1"/>
    <cellStyle name="標準 2 2" xfId="6"/>
    <cellStyle name="標準 2 3" xfId="7"/>
    <cellStyle name="標準 2 3 2" xfId="8"/>
    <cellStyle name="標準 2 4" xfId="9"/>
    <cellStyle name="標準 2_【重要】（県）指数表_書式まとめ" xfId="10"/>
    <cellStyle name="標準 3" xfId="11"/>
    <cellStyle name="標準 3 2" xfId="12"/>
    <cellStyle name="標準 3 2 2" xfId="13"/>
    <cellStyle name="標準 3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930696"/>
        <c:axId val="1847027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0.05</c:v>
                </c:pt>
                <c:pt idx="1">
                  <c:v>7.0000000000000007E-2</c:v>
                </c:pt>
                <c:pt idx="2">
                  <c:v>0.08</c:v>
                </c:pt>
                <c:pt idx="3">
                  <c:v>0.26</c:v>
                </c:pt>
                <c:pt idx="4">
                  <c:v>0.13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930696"/>
        <c:axId val="184702792"/>
      </c:lineChart>
      <c:dateAx>
        <c:axId val="9893069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4702792"/>
        <c:crosses val="autoZero"/>
        <c:auto val="1"/>
        <c:lblOffset val="100"/>
        <c:baseTimeUnit val="years"/>
      </c:dateAx>
      <c:valAx>
        <c:axId val="1847027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9893069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50.59</c:v>
                </c:pt>
                <c:pt idx="1">
                  <c:v>52.41</c:v>
                </c:pt>
                <c:pt idx="2">
                  <c:v>59.84</c:v>
                </c:pt>
                <c:pt idx="3">
                  <c:v>60.86</c:v>
                </c:pt>
                <c:pt idx="4">
                  <c:v>81.400000000000006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74000"/>
        <c:axId val="1849707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074000"/>
        <c:axId val="184970720"/>
      </c:lineChart>
      <c:dateAx>
        <c:axId val="18507400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4970720"/>
        <c:crosses val="autoZero"/>
        <c:auto val="1"/>
        <c:lblOffset val="100"/>
        <c:baseTimeUnit val="years"/>
      </c:dateAx>
      <c:valAx>
        <c:axId val="1849707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07400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2640"/>
        <c:axId val="185192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252640"/>
        <c:axId val="185192240"/>
      </c:lineChart>
      <c:dateAx>
        <c:axId val="18625264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5192240"/>
        <c:crosses val="autoZero"/>
        <c:auto val="1"/>
        <c:lblOffset val="100"/>
        <c:baseTimeUnit val="years"/>
      </c:dateAx>
      <c:valAx>
        <c:axId val="185192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625264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189608"/>
        <c:axId val="182640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189608"/>
        <c:axId val="182640208"/>
      </c:lineChart>
      <c:dateAx>
        <c:axId val="18518960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2640208"/>
        <c:crosses val="autoZero"/>
        <c:auto val="1"/>
        <c:lblOffset val="100"/>
        <c:baseTimeUnit val="years"/>
      </c:dateAx>
      <c:valAx>
        <c:axId val="182640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18960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02864"/>
        <c:axId val="1859032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902864"/>
        <c:axId val="185903256"/>
      </c:lineChart>
      <c:dateAx>
        <c:axId val="18590286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5903256"/>
        <c:crosses val="autoZero"/>
        <c:auto val="1"/>
        <c:lblOffset val="100"/>
        <c:baseTimeUnit val="years"/>
      </c:dateAx>
      <c:valAx>
        <c:axId val="1859032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9028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06392"/>
        <c:axId val="1859067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906392"/>
        <c:axId val="185906784"/>
      </c:lineChart>
      <c:dateAx>
        <c:axId val="1859063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5906784"/>
        <c:crosses val="autoZero"/>
        <c:auto val="1"/>
        <c:lblOffset val="100"/>
        <c:baseTimeUnit val="years"/>
      </c:dateAx>
      <c:valAx>
        <c:axId val="1859067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9063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1923.68</c:v>
                </c:pt>
                <c:pt idx="1">
                  <c:v>1472.44</c:v>
                </c:pt>
                <c:pt idx="2">
                  <c:v>905.28</c:v>
                </c:pt>
                <c:pt idx="3">
                  <c:v>904.21</c:v>
                </c:pt>
                <c:pt idx="4">
                  <c:v>608.54999999999995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06000"/>
        <c:axId val="1859056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1716.82</c:v>
                </c:pt>
                <c:pt idx="1">
                  <c:v>1554.05</c:v>
                </c:pt>
                <c:pt idx="2">
                  <c:v>1671.86</c:v>
                </c:pt>
                <c:pt idx="3">
                  <c:v>1673.47</c:v>
                </c:pt>
                <c:pt idx="4">
                  <c:v>1592.72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906000"/>
        <c:axId val="185905608"/>
      </c:lineChart>
      <c:dateAx>
        <c:axId val="18590600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5905608"/>
        <c:crosses val="autoZero"/>
        <c:auto val="1"/>
        <c:lblOffset val="100"/>
        <c:baseTimeUnit val="years"/>
      </c:dateAx>
      <c:valAx>
        <c:axId val="1859056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90600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58.75</c:v>
                </c:pt>
                <c:pt idx="1">
                  <c:v>61.29</c:v>
                </c:pt>
                <c:pt idx="2">
                  <c:v>62.11</c:v>
                </c:pt>
                <c:pt idx="3">
                  <c:v>51.67</c:v>
                </c:pt>
                <c:pt idx="4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04432"/>
        <c:axId val="18590796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51.73</c:v>
                </c:pt>
                <c:pt idx="1">
                  <c:v>53.01</c:v>
                </c:pt>
                <c:pt idx="2">
                  <c:v>50.54</c:v>
                </c:pt>
                <c:pt idx="3">
                  <c:v>49.22</c:v>
                </c:pt>
                <c:pt idx="4">
                  <c:v>53.7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904432"/>
        <c:axId val="185907960"/>
      </c:lineChart>
      <c:dateAx>
        <c:axId val="18590443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5907960"/>
        <c:crosses val="autoZero"/>
        <c:auto val="1"/>
        <c:lblOffset val="100"/>
        <c:baseTimeUnit val="years"/>
      </c:dateAx>
      <c:valAx>
        <c:axId val="18590796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9044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205.62</c:v>
                </c:pt>
                <c:pt idx="1">
                  <c:v>209.86</c:v>
                </c:pt>
                <c:pt idx="2">
                  <c:v>211.5</c:v>
                </c:pt>
                <c:pt idx="3">
                  <c:v>237.56</c:v>
                </c:pt>
                <c:pt idx="4">
                  <c:v>210.5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09136"/>
        <c:axId val="1859095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310.47000000000003</c:v>
                </c:pt>
                <c:pt idx="1">
                  <c:v>299.39</c:v>
                </c:pt>
                <c:pt idx="2">
                  <c:v>320.36</c:v>
                </c:pt>
                <c:pt idx="3">
                  <c:v>332.02</c:v>
                </c:pt>
                <c:pt idx="4">
                  <c:v>300.35000000000002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909136"/>
        <c:axId val="185909528"/>
      </c:lineChart>
      <c:dateAx>
        <c:axId val="18590913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5909528"/>
        <c:crosses val="autoZero"/>
        <c:auto val="1"/>
        <c:lblOffset val="100"/>
        <c:baseTimeUnit val="years"/>
      </c:dateAx>
      <c:valAx>
        <c:axId val="1859095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59091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44.38</c:v>
                </c:pt>
                <c:pt idx="1">
                  <c:v>43.06</c:v>
                </c:pt>
                <c:pt idx="2">
                  <c:v>43.5</c:v>
                </c:pt>
                <c:pt idx="3">
                  <c:v>47.5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06912"/>
        <c:axId val="186207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36.67</c:v>
                </c:pt>
                <c:pt idx="1">
                  <c:v>36.200000000000003</c:v>
                </c:pt>
                <c:pt idx="2">
                  <c:v>34.74</c:v>
                </c:pt>
                <c:pt idx="3">
                  <c:v>36.65</c:v>
                </c:pt>
                <c:pt idx="4">
                  <c:v>37.72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206912"/>
        <c:axId val="186207304"/>
      </c:lineChart>
      <c:dateAx>
        <c:axId val="1862069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6207304"/>
        <c:crosses val="autoZero"/>
        <c:auto val="1"/>
        <c:lblOffset val="100"/>
        <c:baseTimeUnit val="years"/>
      </c:dateAx>
      <c:valAx>
        <c:axId val="186207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62069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70.790000000000006</c:v>
                </c:pt>
                <c:pt idx="1">
                  <c:v>73.3</c:v>
                </c:pt>
                <c:pt idx="2">
                  <c:v>73.94</c:v>
                </c:pt>
                <c:pt idx="3">
                  <c:v>63.8</c:v>
                </c:pt>
                <c:pt idx="4">
                  <c:v>65.349999999999994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08480"/>
        <c:axId val="18620887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71.239999999999995</c:v>
                </c:pt>
                <c:pt idx="1">
                  <c:v>71.069999999999993</c:v>
                </c:pt>
                <c:pt idx="2">
                  <c:v>70.14</c:v>
                </c:pt>
                <c:pt idx="3">
                  <c:v>68.83</c:v>
                </c:pt>
                <c:pt idx="4">
                  <c:v>68.459999999999994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208480"/>
        <c:axId val="186208872"/>
      </c:lineChart>
      <c:dateAx>
        <c:axId val="1862084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86208872"/>
        <c:crosses val="autoZero"/>
        <c:auto val="1"/>
        <c:lblOffset val="100"/>
        <c:baseTimeUnit val="years"/>
      </c:dateAx>
      <c:valAx>
        <c:axId val="18620887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862084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/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/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/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/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/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/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/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/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/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/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/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/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/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/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/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【1,348.09】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/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【82.30】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/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【42.17】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/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【232.54】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/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【69.80】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/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/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/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【0.09】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/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/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/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/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AN43" zoomScaleNormal="100" workbookViewId="0">
      <selection activeCell="CC74" sqref="CC74"/>
    </sheetView>
  </sheetViews>
  <sheetFormatPr defaultColWidth="2.625" defaultRowHeight="13.5"/>
  <cols>
    <col min="1" max="1" width="2.625" style="3" customWidth="1"/>
    <col min="2" max="62" width="3.75" style="3" customWidth="1"/>
    <col min="63" max="63" width="2.625" style="3"/>
    <col min="64" max="78" width="3.125" style="3" customWidth="1"/>
    <col min="79" max="79" width="4.5" style="3" bestFit="1" customWidth="1"/>
    <col min="80" max="80" width="2.625" style="3"/>
    <col min="81" max="82" width="4.5" style="3" bestFit="1" customWidth="1"/>
    <col min="83" max="16384" width="2.625" style="3"/>
  </cols>
  <sheetData>
    <row r="1" spans="1:7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>
      <c r="A2" s="2"/>
      <c r="B2" s="42" t="s">
        <v>0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2"/>
      <c r="AW2" s="42"/>
      <c r="AX2" s="42"/>
      <c r="AY2" s="42"/>
      <c r="AZ2" s="42"/>
      <c r="BA2" s="42"/>
      <c r="BB2" s="42"/>
      <c r="BC2" s="42"/>
      <c r="BD2" s="42"/>
      <c r="BE2" s="42"/>
      <c r="BF2" s="42"/>
      <c r="BG2" s="42"/>
      <c r="BH2" s="42"/>
      <c r="BI2" s="42"/>
      <c r="BJ2" s="42"/>
      <c r="BK2" s="42"/>
      <c r="BL2" s="42"/>
      <c r="BM2" s="42"/>
      <c r="BN2" s="42"/>
      <c r="BO2" s="42"/>
      <c r="BP2" s="42"/>
      <c r="BQ2" s="42"/>
      <c r="BR2" s="42"/>
      <c r="BS2" s="42"/>
      <c r="BT2" s="42"/>
      <c r="BU2" s="42"/>
      <c r="BV2" s="42"/>
      <c r="BW2" s="42"/>
      <c r="BX2" s="42"/>
      <c r="BY2" s="42"/>
      <c r="BZ2" s="42"/>
    </row>
    <row r="3" spans="1:78" ht="9.75" customHeight="1">
      <c r="A3" s="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  <c r="BM3" s="42"/>
      <c r="BN3" s="42"/>
      <c r="BO3" s="42"/>
      <c r="BP3" s="42"/>
      <c r="BQ3" s="42"/>
      <c r="BR3" s="42"/>
      <c r="BS3" s="42"/>
      <c r="BT3" s="42"/>
      <c r="BU3" s="42"/>
      <c r="BV3" s="42"/>
      <c r="BW3" s="42"/>
      <c r="BX3" s="42"/>
      <c r="BY3" s="42"/>
      <c r="BZ3" s="42"/>
    </row>
    <row r="4" spans="1:78" ht="9.75" customHeight="1">
      <c r="A4" s="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</row>
    <row r="5" spans="1:78" ht="9.75" customHeight="1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</row>
    <row r="6" spans="1:78" ht="18.75" customHeight="1">
      <c r="A6" s="2"/>
      <c r="B6" s="43" t="str">
        <f>データ!H6</f>
        <v>島根県　吉賀町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</row>
    <row r="7" spans="1:78" ht="18.75" customHeight="1">
      <c r="A7" s="2"/>
      <c r="B7" s="44" t="s">
        <v>1</v>
      </c>
      <c r="C7" s="44"/>
      <c r="D7" s="44"/>
      <c r="E7" s="44"/>
      <c r="F7" s="44"/>
      <c r="G7" s="44"/>
      <c r="H7" s="44"/>
      <c r="I7" s="44" t="s">
        <v>2</v>
      </c>
      <c r="J7" s="44"/>
      <c r="K7" s="44"/>
      <c r="L7" s="44"/>
      <c r="M7" s="44"/>
      <c r="N7" s="44"/>
      <c r="O7" s="44"/>
      <c r="P7" s="44" t="s">
        <v>3</v>
      </c>
      <c r="Q7" s="44"/>
      <c r="R7" s="44"/>
      <c r="S7" s="44"/>
      <c r="T7" s="44"/>
      <c r="U7" s="44"/>
      <c r="V7" s="44"/>
      <c r="W7" s="44" t="s">
        <v>4</v>
      </c>
      <c r="X7" s="44"/>
      <c r="Y7" s="44"/>
      <c r="Z7" s="44"/>
      <c r="AA7" s="44"/>
      <c r="AB7" s="44"/>
      <c r="AC7" s="44"/>
      <c r="AD7" s="44" t="s">
        <v>5</v>
      </c>
      <c r="AE7" s="44"/>
      <c r="AF7" s="44"/>
      <c r="AG7" s="44"/>
      <c r="AH7" s="44"/>
      <c r="AI7" s="44"/>
      <c r="AJ7" s="44"/>
      <c r="AK7" s="4"/>
      <c r="AL7" s="44" t="s">
        <v>6</v>
      </c>
      <c r="AM7" s="44"/>
      <c r="AN7" s="44"/>
      <c r="AO7" s="44"/>
      <c r="AP7" s="44"/>
      <c r="AQ7" s="44"/>
      <c r="AR7" s="44"/>
      <c r="AS7" s="44"/>
      <c r="AT7" s="44" t="s">
        <v>7</v>
      </c>
      <c r="AU7" s="44"/>
      <c r="AV7" s="44"/>
      <c r="AW7" s="44"/>
      <c r="AX7" s="44"/>
      <c r="AY7" s="44"/>
      <c r="AZ7" s="44"/>
      <c r="BA7" s="44"/>
      <c r="BB7" s="44" t="s">
        <v>8</v>
      </c>
      <c r="BC7" s="44"/>
      <c r="BD7" s="44"/>
      <c r="BE7" s="44"/>
      <c r="BF7" s="44"/>
      <c r="BG7" s="44"/>
      <c r="BH7" s="44"/>
      <c r="BI7" s="44"/>
      <c r="BJ7" s="4"/>
      <c r="BK7" s="4"/>
      <c r="BL7" s="5" t="s">
        <v>9</v>
      </c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7"/>
    </row>
    <row r="8" spans="1:78" ht="18.75" customHeight="1">
      <c r="A8" s="2"/>
      <c r="B8" s="48" t="str">
        <f>データ!I6</f>
        <v>法非適用</v>
      </c>
      <c r="C8" s="48"/>
      <c r="D8" s="48"/>
      <c r="E8" s="48"/>
      <c r="F8" s="48"/>
      <c r="G8" s="48"/>
      <c r="H8" s="48"/>
      <c r="I8" s="48" t="str">
        <f>データ!J6</f>
        <v>下水道事業</v>
      </c>
      <c r="J8" s="48"/>
      <c r="K8" s="48"/>
      <c r="L8" s="48"/>
      <c r="M8" s="48"/>
      <c r="N8" s="48"/>
      <c r="O8" s="48"/>
      <c r="P8" s="48" t="str">
        <f>データ!K6</f>
        <v>特定環境保全公共下水道</v>
      </c>
      <c r="Q8" s="48"/>
      <c r="R8" s="48"/>
      <c r="S8" s="48"/>
      <c r="T8" s="48"/>
      <c r="U8" s="48"/>
      <c r="V8" s="48"/>
      <c r="W8" s="48" t="str">
        <f>データ!L6</f>
        <v>D3</v>
      </c>
      <c r="X8" s="48"/>
      <c r="Y8" s="48"/>
      <c r="Z8" s="48"/>
      <c r="AA8" s="48"/>
      <c r="AB8" s="48"/>
      <c r="AC8" s="48"/>
      <c r="AD8" s="49" t="s">
        <v>121</v>
      </c>
      <c r="AE8" s="49"/>
      <c r="AF8" s="49"/>
      <c r="AG8" s="49"/>
      <c r="AH8" s="49"/>
      <c r="AI8" s="49"/>
      <c r="AJ8" s="49"/>
      <c r="AK8" s="4"/>
      <c r="AL8" s="50">
        <f>データ!S6</f>
        <v>6398</v>
      </c>
      <c r="AM8" s="50"/>
      <c r="AN8" s="50"/>
      <c r="AO8" s="50"/>
      <c r="AP8" s="50"/>
      <c r="AQ8" s="50"/>
      <c r="AR8" s="50"/>
      <c r="AS8" s="50"/>
      <c r="AT8" s="45">
        <f>データ!T6</f>
        <v>336.5</v>
      </c>
      <c r="AU8" s="45"/>
      <c r="AV8" s="45"/>
      <c r="AW8" s="45"/>
      <c r="AX8" s="45"/>
      <c r="AY8" s="45"/>
      <c r="AZ8" s="45"/>
      <c r="BA8" s="45"/>
      <c r="BB8" s="45">
        <f>データ!U6</f>
        <v>19.010000000000002</v>
      </c>
      <c r="BC8" s="45"/>
      <c r="BD8" s="45"/>
      <c r="BE8" s="45"/>
      <c r="BF8" s="45"/>
      <c r="BG8" s="45"/>
      <c r="BH8" s="45"/>
      <c r="BI8" s="45"/>
      <c r="BJ8" s="4"/>
      <c r="BK8" s="4"/>
      <c r="BL8" s="46" t="s">
        <v>10</v>
      </c>
      <c r="BM8" s="47"/>
      <c r="BN8" s="8" t="s">
        <v>11</v>
      </c>
      <c r="BO8" s="9"/>
      <c r="BP8" s="9"/>
      <c r="BQ8" s="9"/>
      <c r="BR8" s="9"/>
      <c r="BS8" s="9"/>
      <c r="BT8" s="9"/>
      <c r="BU8" s="9"/>
      <c r="BV8" s="9"/>
      <c r="BW8" s="9"/>
      <c r="BX8" s="9"/>
      <c r="BY8" s="10"/>
    </row>
    <row r="9" spans="1:78" ht="18.75" customHeight="1">
      <c r="A9" s="2"/>
      <c r="B9" s="44" t="s">
        <v>12</v>
      </c>
      <c r="C9" s="44"/>
      <c r="D9" s="44"/>
      <c r="E9" s="44"/>
      <c r="F9" s="44"/>
      <c r="G9" s="44"/>
      <c r="H9" s="44"/>
      <c r="I9" s="44" t="s">
        <v>13</v>
      </c>
      <c r="J9" s="44"/>
      <c r="K9" s="44"/>
      <c r="L9" s="44"/>
      <c r="M9" s="44"/>
      <c r="N9" s="44"/>
      <c r="O9" s="44"/>
      <c r="P9" s="44" t="s">
        <v>14</v>
      </c>
      <c r="Q9" s="44"/>
      <c r="R9" s="44"/>
      <c r="S9" s="44"/>
      <c r="T9" s="44"/>
      <c r="U9" s="44"/>
      <c r="V9" s="44"/>
      <c r="W9" s="44" t="s">
        <v>15</v>
      </c>
      <c r="X9" s="44"/>
      <c r="Y9" s="44"/>
      <c r="Z9" s="44"/>
      <c r="AA9" s="44"/>
      <c r="AB9" s="44"/>
      <c r="AC9" s="44"/>
      <c r="AD9" s="44" t="s">
        <v>16</v>
      </c>
      <c r="AE9" s="44"/>
      <c r="AF9" s="44"/>
      <c r="AG9" s="44"/>
      <c r="AH9" s="44"/>
      <c r="AI9" s="44"/>
      <c r="AJ9" s="44"/>
      <c r="AK9" s="4"/>
      <c r="AL9" s="44" t="s">
        <v>17</v>
      </c>
      <c r="AM9" s="44"/>
      <c r="AN9" s="44"/>
      <c r="AO9" s="44"/>
      <c r="AP9" s="44"/>
      <c r="AQ9" s="44"/>
      <c r="AR9" s="44"/>
      <c r="AS9" s="44"/>
      <c r="AT9" s="44" t="s">
        <v>18</v>
      </c>
      <c r="AU9" s="44"/>
      <c r="AV9" s="44"/>
      <c r="AW9" s="44"/>
      <c r="AX9" s="44"/>
      <c r="AY9" s="44"/>
      <c r="AZ9" s="44"/>
      <c r="BA9" s="44"/>
      <c r="BB9" s="44" t="s">
        <v>19</v>
      </c>
      <c r="BC9" s="44"/>
      <c r="BD9" s="44"/>
      <c r="BE9" s="44"/>
      <c r="BF9" s="44"/>
      <c r="BG9" s="44"/>
      <c r="BH9" s="44"/>
      <c r="BI9" s="44"/>
      <c r="BJ9" s="4"/>
      <c r="BK9" s="4"/>
      <c r="BL9" s="51" t="s">
        <v>20</v>
      </c>
      <c r="BM9" s="52"/>
      <c r="BN9" s="11" t="s">
        <v>21</v>
      </c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3"/>
    </row>
    <row r="10" spans="1:78" ht="18.75" customHeight="1">
      <c r="A10" s="2"/>
      <c r="B10" s="45" t="str">
        <f>データ!N6</f>
        <v>-</v>
      </c>
      <c r="C10" s="45"/>
      <c r="D10" s="45"/>
      <c r="E10" s="45"/>
      <c r="F10" s="45"/>
      <c r="G10" s="45"/>
      <c r="H10" s="45"/>
      <c r="I10" s="45" t="str">
        <f>データ!O6</f>
        <v>該当数値なし</v>
      </c>
      <c r="J10" s="45"/>
      <c r="K10" s="45"/>
      <c r="L10" s="45"/>
      <c r="M10" s="45"/>
      <c r="N10" s="45"/>
      <c r="O10" s="45"/>
      <c r="P10" s="45">
        <f>データ!P6</f>
        <v>41.23</v>
      </c>
      <c r="Q10" s="45"/>
      <c r="R10" s="45"/>
      <c r="S10" s="45"/>
      <c r="T10" s="45"/>
      <c r="U10" s="45"/>
      <c r="V10" s="45"/>
      <c r="W10" s="45">
        <f>データ!Q6</f>
        <v>100</v>
      </c>
      <c r="X10" s="45"/>
      <c r="Y10" s="45"/>
      <c r="Z10" s="45"/>
      <c r="AA10" s="45"/>
      <c r="AB10" s="45"/>
      <c r="AC10" s="45"/>
      <c r="AD10" s="50">
        <f>データ!R6</f>
        <v>3150</v>
      </c>
      <c r="AE10" s="50"/>
      <c r="AF10" s="50"/>
      <c r="AG10" s="50"/>
      <c r="AH10" s="50"/>
      <c r="AI10" s="50"/>
      <c r="AJ10" s="50"/>
      <c r="AK10" s="2"/>
      <c r="AL10" s="50">
        <f>データ!V6</f>
        <v>2600</v>
      </c>
      <c r="AM10" s="50"/>
      <c r="AN10" s="50"/>
      <c r="AO10" s="50"/>
      <c r="AP10" s="50"/>
      <c r="AQ10" s="50"/>
      <c r="AR10" s="50"/>
      <c r="AS10" s="50"/>
      <c r="AT10" s="45">
        <f>データ!W6</f>
        <v>1.59</v>
      </c>
      <c r="AU10" s="45"/>
      <c r="AV10" s="45"/>
      <c r="AW10" s="45"/>
      <c r="AX10" s="45"/>
      <c r="AY10" s="45"/>
      <c r="AZ10" s="45"/>
      <c r="BA10" s="45"/>
      <c r="BB10" s="45">
        <f>データ!X6</f>
        <v>1635.22</v>
      </c>
      <c r="BC10" s="45"/>
      <c r="BD10" s="45"/>
      <c r="BE10" s="45"/>
      <c r="BF10" s="45"/>
      <c r="BG10" s="45"/>
      <c r="BH10" s="45"/>
      <c r="BI10" s="45"/>
      <c r="BJ10" s="2"/>
      <c r="BK10" s="2"/>
      <c r="BL10" s="53" t="s">
        <v>22</v>
      </c>
      <c r="BM10" s="54"/>
      <c r="BN10" s="14" t="s">
        <v>23</v>
      </c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6"/>
    </row>
    <row r="11" spans="1:78" ht="9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5" t="s">
        <v>24</v>
      </c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</row>
    <row r="12" spans="1:78" ht="9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5"/>
      <c r="BM12" s="55"/>
      <c r="BN12" s="55"/>
      <c r="BO12" s="55"/>
      <c r="BP12" s="55"/>
      <c r="BQ12" s="55"/>
      <c r="BR12" s="55"/>
      <c r="BS12" s="55"/>
      <c r="BT12" s="55"/>
      <c r="BU12" s="55"/>
      <c r="BV12" s="55"/>
      <c r="BW12" s="55"/>
      <c r="BX12" s="55"/>
      <c r="BY12" s="55"/>
      <c r="BZ12" s="55"/>
    </row>
    <row r="13" spans="1:78" ht="9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6"/>
      <c r="BM13" s="56"/>
      <c r="BN13" s="56"/>
      <c r="BO13" s="56"/>
      <c r="BP13" s="56"/>
      <c r="BQ13" s="56"/>
      <c r="BR13" s="56"/>
      <c r="BS13" s="56"/>
      <c r="BT13" s="56"/>
      <c r="BU13" s="56"/>
      <c r="BV13" s="56"/>
      <c r="BW13" s="56"/>
      <c r="BX13" s="56"/>
      <c r="BY13" s="56"/>
      <c r="BZ13" s="56"/>
    </row>
    <row r="14" spans="1:78" ht="13.5" customHeight="1">
      <c r="A14" s="2"/>
      <c r="B14" s="57" t="s">
        <v>25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9"/>
      <c r="BK14" s="2"/>
      <c r="BL14" s="63" t="s">
        <v>26</v>
      </c>
      <c r="BM14" s="64"/>
      <c r="BN14" s="64"/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5"/>
    </row>
    <row r="15" spans="1:78" ht="13.5" customHeight="1">
      <c r="A15" s="2"/>
      <c r="B15" s="60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2"/>
      <c r="BK15" s="2"/>
      <c r="BL15" s="66"/>
      <c r="BM15" s="67"/>
      <c r="BN15" s="67"/>
      <c r="BO15" s="67"/>
      <c r="BP15" s="67"/>
      <c r="BQ15" s="67"/>
      <c r="BR15" s="67"/>
      <c r="BS15" s="67"/>
      <c r="BT15" s="67"/>
      <c r="BU15" s="67"/>
      <c r="BV15" s="67"/>
      <c r="BW15" s="67"/>
      <c r="BX15" s="67"/>
      <c r="BY15" s="67"/>
      <c r="BZ15" s="68"/>
    </row>
    <row r="16" spans="1:78" ht="13.5" customHeight="1">
      <c r="A16" s="2"/>
      <c r="B16" s="17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9"/>
      <c r="BK16" s="2"/>
      <c r="BL16" s="69" t="s">
        <v>122</v>
      </c>
      <c r="BM16" s="70"/>
      <c r="BN16" s="70"/>
      <c r="BO16" s="70"/>
      <c r="BP16" s="70"/>
      <c r="BQ16" s="70"/>
      <c r="BR16" s="70"/>
      <c r="BS16" s="70"/>
      <c r="BT16" s="70"/>
      <c r="BU16" s="70"/>
      <c r="BV16" s="70"/>
      <c r="BW16" s="70"/>
      <c r="BX16" s="70"/>
      <c r="BY16" s="70"/>
      <c r="BZ16" s="71"/>
    </row>
    <row r="17" spans="1:78" ht="13.5" customHeight="1">
      <c r="A17" s="2"/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9"/>
      <c r="BK17" s="2"/>
      <c r="BL17" s="69"/>
      <c r="BM17" s="70"/>
      <c r="BN17" s="70"/>
      <c r="BO17" s="70"/>
      <c r="BP17" s="70"/>
      <c r="BQ17" s="70"/>
      <c r="BR17" s="70"/>
      <c r="BS17" s="70"/>
      <c r="BT17" s="70"/>
      <c r="BU17" s="70"/>
      <c r="BV17" s="70"/>
      <c r="BW17" s="70"/>
      <c r="BX17" s="70"/>
      <c r="BY17" s="70"/>
      <c r="BZ17" s="71"/>
    </row>
    <row r="18" spans="1:78" ht="13.5" customHeight="1">
      <c r="A18" s="2"/>
      <c r="B18" s="17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9"/>
      <c r="BK18" s="2"/>
      <c r="BL18" s="69"/>
      <c r="BM18" s="70"/>
      <c r="BN18" s="70"/>
      <c r="BO18" s="70"/>
      <c r="BP18" s="70"/>
      <c r="BQ18" s="70"/>
      <c r="BR18" s="70"/>
      <c r="BS18" s="70"/>
      <c r="BT18" s="70"/>
      <c r="BU18" s="70"/>
      <c r="BV18" s="70"/>
      <c r="BW18" s="70"/>
      <c r="BX18" s="70"/>
      <c r="BY18" s="70"/>
      <c r="BZ18" s="71"/>
    </row>
    <row r="19" spans="1:78" ht="13.5" customHeight="1">
      <c r="A19" s="2"/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9"/>
      <c r="BK19" s="2"/>
      <c r="BL19" s="69"/>
      <c r="BM19" s="70"/>
      <c r="BN19" s="70"/>
      <c r="BO19" s="70"/>
      <c r="BP19" s="70"/>
      <c r="BQ19" s="70"/>
      <c r="BR19" s="70"/>
      <c r="BS19" s="70"/>
      <c r="BT19" s="70"/>
      <c r="BU19" s="70"/>
      <c r="BV19" s="70"/>
      <c r="BW19" s="70"/>
      <c r="BX19" s="70"/>
      <c r="BY19" s="70"/>
      <c r="BZ19" s="71"/>
    </row>
    <row r="20" spans="1:78" ht="13.5" customHeight="1">
      <c r="A20" s="2"/>
      <c r="B20" s="17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9"/>
      <c r="BK20" s="2"/>
      <c r="BL20" s="69"/>
      <c r="BM20" s="70"/>
      <c r="BN20" s="70"/>
      <c r="BO20" s="70"/>
      <c r="BP20" s="70"/>
      <c r="BQ20" s="70"/>
      <c r="BR20" s="70"/>
      <c r="BS20" s="70"/>
      <c r="BT20" s="70"/>
      <c r="BU20" s="70"/>
      <c r="BV20" s="70"/>
      <c r="BW20" s="70"/>
      <c r="BX20" s="70"/>
      <c r="BY20" s="70"/>
      <c r="BZ20" s="71"/>
    </row>
    <row r="21" spans="1:78" ht="13.5" customHeight="1">
      <c r="A21" s="2"/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9"/>
      <c r="BK21" s="2"/>
      <c r="BL21" s="69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1"/>
    </row>
    <row r="22" spans="1:78" ht="13.5" customHeight="1">
      <c r="A22" s="2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9"/>
      <c r="BK22" s="2"/>
      <c r="BL22" s="69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1"/>
    </row>
    <row r="23" spans="1:78" ht="13.5" customHeight="1">
      <c r="A23" s="2"/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9"/>
      <c r="BK23" s="2"/>
      <c r="BL23" s="69"/>
      <c r="BM23" s="70"/>
      <c r="BN23" s="70"/>
      <c r="BO23" s="70"/>
      <c r="BP23" s="70"/>
      <c r="BQ23" s="70"/>
      <c r="BR23" s="70"/>
      <c r="BS23" s="70"/>
      <c r="BT23" s="70"/>
      <c r="BU23" s="70"/>
      <c r="BV23" s="70"/>
      <c r="BW23" s="70"/>
      <c r="BX23" s="70"/>
      <c r="BY23" s="70"/>
      <c r="BZ23" s="71"/>
    </row>
    <row r="24" spans="1:78" ht="13.5" customHeight="1">
      <c r="A24" s="2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9"/>
      <c r="BK24" s="2"/>
      <c r="BL24" s="69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1"/>
    </row>
    <row r="25" spans="1:78" ht="13.5" customHeight="1">
      <c r="A25" s="2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9"/>
      <c r="BK25" s="2"/>
      <c r="BL25" s="69"/>
      <c r="BM25" s="70"/>
      <c r="BN25" s="70"/>
      <c r="BO25" s="70"/>
      <c r="BP25" s="70"/>
      <c r="BQ25" s="70"/>
      <c r="BR25" s="70"/>
      <c r="BS25" s="70"/>
      <c r="BT25" s="70"/>
      <c r="BU25" s="70"/>
      <c r="BV25" s="70"/>
      <c r="BW25" s="70"/>
      <c r="BX25" s="70"/>
      <c r="BY25" s="70"/>
      <c r="BZ25" s="71"/>
    </row>
    <row r="26" spans="1:78" ht="13.5" customHeight="1">
      <c r="A26" s="2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9"/>
      <c r="BK26" s="2"/>
      <c r="BL26" s="69"/>
      <c r="BM26" s="70"/>
      <c r="BN26" s="70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1"/>
    </row>
    <row r="27" spans="1:78" ht="13.5" customHeight="1">
      <c r="A27" s="2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9"/>
      <c r="BK27" s="2"/>
      <c r="BL27" s="69"/>
      <c r="BM27" s="70"/>
      <c r="BN27" s="70"/>
      <c r="BO27" s="70"/>
      <c r="BP27" s="70"/>
      <c r="BQ27" s="70"/>
      <c r="BR27" s="70"/>
      <c r="BS27" s="70"/>
      <c r="BT27" s="70"/>
      <c r="BU27" s="70"/>
      <c r="BV27" s="70"/>
      <c r="BW27" s="70"/>
      <c r="BX27" s="70"/>
      <c r="BY27" s="70"/>
      <c r="BZ27" s="71"/>
    </row>
    <row r="28" spans="1:78" ht="13.5" customHeight="1">
      <c r="A28" s="2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9"/>
      <c r="BK28" s="2"/>
      <c r="BL28" s="69"/>
      <c r="BM28" s="70"/>
      <c r="BN28" s="70"/>
      <c r="BO28" s="70"/>
      <c r="BP28" s="70"/>
      <c r="BQ28" s="70"/>
      <c r="BR28" s="70"/>
      <c r="BS28" s="70"/>
      <c r="BT28" s="70"/>
      <c r="BU28" s="70"/>
      <c r="BV28" s="70"/>
      <c r="BW28" s="70"/>
      <c r="BX28" s="70"/>
      <c r="BY28" s="70"/>
      <c r="BZ28" s="71"/>
    </row>
    <row r="29" spans="1:78" ht="13.5" customHeight="1">
      <c r="A29" s="2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9"/>
      <c r="BK29" s="2"/>
      <c r="BL29" s="69"/>
      <c r="BM29" s="70"/>
      <c r="BN29" s="70"/>
      <c r="BO29" s="70"/>
      <c r="BP29" s="70"/>
      <c r="BQ29" s="70"/>
      <c r="BR29" s="70"/>
      <c r="BS29" s="70"/>
      <c r="BT29" s="70"/>
      <c r="BU29" s="70"/>
      <c r="BV29" s="70"/>
      <c r="BW29" s="70"/>
      <c r="BX29" s="70"/>
      <c r="BY29" s="70"/>
      <c r="BZ29" s="71"/>
    </row>
    <row r="30" spans="1:78" ht="13.5" customHeight="1">
      <c r="A30" s="2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9"/>
      <c r="BK30" s="2"/>
      <c r="BL30" s="69"/>
      <c r="BM30" s="70"/>
      <c r="BN30" s="70"/>
      <c r="BO30" s="70"/>
      <c r="BP30" s="70"/>
      <c r="BQ30" s="70"/>
      <c r="BR30" s="70"/>
      <c r="BS30" s="70"/>
      <c r="BT30" s="70"/>
      <c r="BU30" s="70"/>
      <c r="BV30" s="70"/>
      <c r="BW30" s="70"/>
      <c r="BX30" s="70"/>
      <c r="BY30" s="70"/>
      <c r="BZ30" s="71"/>
    </row>
    <row r="31" spans="1:78" ht="13.5" customHeight="1">
      <c r="A31" s="2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9"/>
      <c r="BK31" s="2"/>
      <c r="BL31" s="69"/>
      <c r="BM31" s="70"/>
      <c r="BN31" s="70"/>
      <c r="BO31" s="70"/>
      <c r="BP31" s="70"/>
      <c r="BQ31" s="70"/>
      <c r="BR31" s="70"/>
      <c r="BS31" s="70"/>
      <c r="BT31" s="70"/>
      <c r="BU31" s="70"/>
      <c r="BV31" s="70"/>
      <c r="BW31" s="70"/>
      <c r="BX31" s="70"/>
      <c r="BY31" s="70"/>
      <c r="BZ31" s="71"/>
    </row>
    <row r="32" spans="1:78" ht="13.5" customHeight="1">
      <c r="A32" s="2"/>
      <c r="B32" s="17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9"/>
      <c r="BK32" s="2"/>
      <c r="BL32" s="69"/>
      <c r="BM32" s="70"/>
      <c r="BN32" s="70"/>
      <c r="BO32" s="70"/>
      <c r="BP32" s="70"/>
      <c r="BQ32" s="70"/>
      <c r="BR32" s="70"/>
      <c r="BS32" s="70"/>
      <c r="BT32" s="70"/>
      <c r="BU32" s="70"/>
      <c r="BV32" s="70"/>
      <c r="BW32" s="70"/>
      <c r="BX32" s="70"/>
      <c r="BY32" s="70"/>
      <c r="BZ32" s="71"/>
    </row>
    <row r="33" spans="1:78" ht="13.5" customHeight="1">
      <c r="A33" s="2"/>
      <c r="B33" s="17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9"/>
      <c r="BK33" s="2"/>
      <c r="BL33" s="69"/>
      <c r="BM33" s="70"/>
      <c r="BN33" s="70"/>
      <c r="BO33" s="70"/>
      <c r="BP33" s="70"/>
      <c r="BQ33" s="70"/>
      <c r="BR33" s="70"/>
      <c r="BS33" s="70"/>
      <c r="BT33" s="70"/>
      <c r="BU33" s="70"/>
      <c r="BV33" s="70"/>
      <c r="BW33" s="70"/>
      <c r="BX33" s="70"/>
      <c r="BY33" s="70"/>
      <c r="BZ33" s="71"/>
    </row>
    <row r="34" spans="1:78" ht="13.5" customHeight="1">
      <c r="A34" s="2"/>
      <c r="B34" s="17"/>
      <c r="C34" s="75" t="s">
        <v>27</v>
      </c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20"/>
      <c r="R34" s="75" t="s">
        <v>28</v>
      </c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20"/>
      <c r="AG34" s="75" t="s">
        <v>29</v>
      </c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20"/>
      <c r="AV34" s="75" t="s">
        <v>30</v>
      </c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19"/>
      <c r="BK34" s="2"/>
      <c r="BL34" s="69"/>
      <c r="BM34" s="70"/>
      <c r="BN34" s="70"/>
      <c r="BO34" s="70"/>
      <c r="BP34" s="70"/>
      <c r="BQ34" s="70"/>
      <c r="BR34" s="70"/>
      <c r="BS34" s="70"/>
      <c r="BT34" s="70"/>
      <c r="BU34" s="70"/>
      <c r="BV34" s="70"/>
      <c r="BW34" s="70"/>
      <c r="BX34" s="70"/>
      <c r="BY34" s="70"/>
      <c r="BZ34" s="71"/>
    </row>
    <row r="35" spans="1:78" ht="13.5" customHeight="1">
      <c r="A35" s="2"/>
      <c r="B35" s="17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20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20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20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19"/>
      <c r="BK35" s="2"/>
      <c r="BL35" s="69"/>
      <c r="BM35" s="70"/>
      <c r="BN35" s="70"/>
      <c r="BO35" s="70"/>
      <c r="BP35" s="70"/>
      <c r="BQ35" s="70"/>
      <c r="BR35" s="70"/>
      <c r="BS35" s="70"/>
      <c r="BT35" s="70"/>
      <c r="BU35" s="70"/>
      <c r="BV35" s="70"/>
      <c r="BW35" s="70"/>
      <c r="BX35" s="70"/>
      <c r="BY35" s="70"/>
      <c r="BZ35" s="71"/>
    </row>
    <row r="36" spans="1:78" ht="13.5" customHeight="1">
      <c r="A36" s="2"/>
      <c r="B36" s="17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9"/>
      <c r="BK36" s="2"/>
      <c r="BL36" s="69"/>
      <c r="BM36" s="70"/>
      <c r="BN36" s="70"/>
      <c r="BO36" s="70"/>
      <c r="BP36" s="70"/>
      <c r="BQ36" s="70"/>
      <c r="BR36" s="70"/>
      <c r="BS36" s="70"/>
      <c r="BT36" s="70"/>
      <c r="BU36" s="70"/>
      <c r="BV36" s="70"/>
      <c r="BW36" s="70"/>
      <c r="BX36" s="70"/>
      <c r="BY36" s="70"/>
      <c r="BZ36" s="71"/>
    </row>
    <row r="37" spans="1:78" ht="13.5" customHeight="1">
      <c r="A37" s="2"/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9"/>
      <c r="BK37" s="2"/>
      <c r="BL37" s="69"/>
      <c r="BM37" s="70"/>
      <c r="BN37" s="70"/>
      <c r="BO37" s="70"/>
      <c r="BP37" s="70"/>
      <c r="BQ37" s="70"/>
      <c r="BR37" s="70"/>
      <c r="BS37" s="70"/>
      <c r="BT37" s="70"/>
      <c r="BU37" s="70"/>
      <c r="BV37" s="70"/>
      <c r="BW37" s="70"/>
      <c r="BX37" s="70"/>
      <c r="BY37" s="70"/>
      <c r="BZ37" s="71"/>
    </row>
    <row r="38" spans="1:78" ht="13.5" customHeight="1">
      <c r="A38" s="2"/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9"/>
      <c r="BK38" s="2"/>
      <c r="BL38" s="69"/>
      <c r="BM38" s="70"/>
      <c r="BN38" s="70"/>
      <c r="BO38" s="70"/>
      <c r="BP38" s="70"/>
      <c r="BQ38" s="70"/>
      <c r="BR38" s="70"/>
      <c r="BS38" s="70"/>
      <c r="BT38" s="70"/>
      <c r="BU38" s="70"/>
      <c r="BV38" s="70"/>
      <c r="BW38" s="70"/>
      <c r="BX38" s="70"/>
      <c r="BY38" s="70"/>
      <c r="BZ38" s="71"/>
    </row>
    <row r="39" spans="1:78" ht="13.5" customHeight="1">
      <c r="A39" s="2"/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9"/>
      <c r="BK39" s="2"/>
      <c r="BL39" s="69"/>
      <c r="BM39" s="70"/>
      <c r="BN39" s="70"/>
      <c r="BO39" s="70"/>
      <c r="BP39" s="70"/>
      <c r="BQ39" s="70"/>
      <c r="BR39" s="70"/>
      <c r="BS39" s="70"/>
      <c r="BT39" s="70"/>
      <c r="BU39" s="70"/>
      <c r="BV39" s="70"/>
      <c r="BW39" s="70"/>
      <c r="BX39" s="70"/>
      <c r="BY39" s="70"/>
      <c r="BZ39" s="71"/>
    </row>
    <row r="40" spans="1:78" ht="13.5" customHeight="1">
      <c r="A40" s="2"/>
      <c r="B40" s="17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9"/>
      <c r="BK40" s="2"/>
      <c r="BL40" s="69"/>
      <c r="BM40" s="70"/>
      <c r="BN40" s="70"/>
      <c r="BO40" s="70"/>
      <c r="BP40" s="70"/>
      <c r="BQ40" s="70"/>
      <c r="BR40" s="70"/>
      <c r="BS40" s="70"/>
      <c r="BT40" s="70"/>
      <c r="BU40" s="70"/>
      <c r="BV40" s="70"/>
      <c r="BW40" s="70"/>
      <c r="BX40" s="70"/>
      <c r="BY40" s="70"/>
      <c r="BZ40" s="71"/>
    </row>
    <row r="41" spans="1:78" ht="13.5" customHeight="1">
      <c r="A41" s="2"/>
      <c r="B41" s="17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9"/>
      <c r="BK41" s="2"/>
      <c r="BL41" s="69"/>
      <c r="BM41" s="70"/>
      <c r="BN41" s="70"/>
      <c r="BO41" s="70"/>
      <c r="BP41" s="70"/>
      <c r="BQ41" s="70"/>
      <c r="BR41" s="70"/>
      <c r="BS41" s="70"/>
      <c r="BT41" s="70"/>
      <c r="BU41" s="70"/>
      <c r="BV41" s="70"/>
      <c r="BW41" s="70"/>
      <c r="BX41" s="70"/>
      <c r="BY41" s="70"/>
      <c r="BZ41" s="71"/>
    </row>
    <row r="42" spans="1:78" ht="13.5" customHeight="1">
      <c r="A42" s="2"/>
      <c r="B42" s="17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9"/>
      <c r="BK42" s="2"/>
      <c r="BL42" s="69"/>
      <c r="BM42" s="70"/>
      <c r="BN42" s="70"/>
      <c r="BO42" s="70"/>
      <c r="BP42" s="70"/>
      <c r="BQ42" s="70"/>
      <c r="BR42" s="70"/>
      <c r="BS42" s="70"/>
      <c r="BT42" s="70"/>
      <c r="BU42" s="70"/>
      <c r="BV42" s="70"/>
      <c r="BW42" s="70"/>
      <c r="BX42" s="70"/>
      <c r="BY42" s="70"/>
      <c r="BZ42" s="71"/>
    </row>
    <row r="43" spans="1:78" ht="13.5" customHeight="1">
      <c r="A43" s="2"/>
      <c r="B43" s="17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9"/>
      <c r="BK43" s="2"/>
      <c r="BL43" s="69"/>
      <c r="BM43" s="70"/>
      <c r="BN43" s="70"/>
      <c r="BO43" s="70"/>
      <c r="BP43" s="70"/>
      <c r="BQ43" s="70"/>
      <c r="BR43" s="70"/>
      <c r="BS43" s="70"/>
      <c r="BT43" s="70"/>
      <c r="BU43" s="70"/>
      <c r="BV43" s="70"/>
      <c r="BW43" s="70"/>
      <c r="BX43" s="70"/>
      <c r="BY43" s="70"/>
      <c r="BZ43" s="71"/>
    </row>
    <row r="44" spans="1:78" ht="13.5" customHeight="1">
      <c r="A44" s="2"/>
      <c r="B44" s="17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9"/>
      <c r="BK44" s="2"/>
      <c r="BL44" s="72"/>
      <c r="BM44" s="73"/>
      <c r="BN44" s="73"/>
      <c r="BO44" s="73"/>
      <c r="BP44" s="73"/>
      <c r="BQ44" s="73"/>
      <c r="BR44" s="73"/>
      <c r="BS44" s="73"/>
      <c r="BT44" s="73"/>
      <c r="BU44" s="73"/>
      <c r="BV44" s="73"/>
      <c r="BW44" s="73"/>
      <c r="BX44" s="73"/>
      <c r="BY44" s="73"/>
      <c r="BZ44" s="74"/>
    </row>
    <row r="45" spans="1:78" ht="13.5" customHeight="1">
      <c r="A45" s="2"/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9"/>
      <c r="BK45" s="2"/>
      <c r="BL45" s="63" t="s">
        <v>31</v>
      </c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5"/>
    </row>
    <row r="46" spans="1:78" ht="13.5" customHeight="1">
      <c r="A46" s="2"/>
      <c r="B46" s="17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9"/>
      <c r="BK46" s="2"/>
      <c r="BL46" s="66"/>
      <c r="BM46" s="67"/>
      <c r="BN46" s="67"/>
      <c r="BO46" s="67"/>
      <c r="BP46" s="67"/>
      <c r="BQ46" s="67"/>
      <c r="BR46" s="67"/>
      <c r="BS46" s="67"/>
      <c r="BT46" s="67"/>
      <c r="BU46" s="67"/>
      <c r="BV46" s="67"/>
      <c r="BW46" s="67"/>
      <c r="BX46" s="67"/>
      <c r="BY46" s="67"/>
      <c r="BZ46" s="68"/>
    </row>
    <row r="47" spans="1:78" ht="13.5" customHeight="1">
      <c r="A47" s="2"/>
      <c r="B47" s="17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9"/>
      <c r="BK47" s="2"/>
      <c r="BL47" s="69" t="s">
        <v>123</v>
      </c>
      <c r="BM47" s="70"/>
      <c r="BN47" s="70"/>
      <c r="BO47" s="70"/>
      <c r="BP47" s="70"/>
      <c r="BQ47" s="70"/>
      <c r="BR47" s="70"/>
      <c r="BS47" s="70"/>
      <c r="BT47" s="70"/>
      <c r="BU47" s="70"/>
      <c r="BV47" s="70"/>
      <c r="BW47" s="70"/>
      <c r="BX47" s="70"/>
      <c r="BY47" s="70"/>
      <c r="BZ47" s="71"/>
    </row>
    <row r="48" spans="1:78" ht="13.5" customHeight="1">
      <c r="A48" s="2"/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9"/>
      <c r="BK48" s="2"/>
      <c r="BL48" s="69"/>
      <c r="BM48" s="70"/>
      <c r="BN48" s="70"/>
      <c r="BO48" s="70"/>
      <c r="BP48" s="70"/>
      <c r="BQ48" s="70"/>
      <c r="BR48" s="70"/>
      <c r="BS48" s="70"/>
      <c r="BT48" s="70"/>
      <c r="BU48" s="70"/>
      <c r="BV48" s="70"/>
      <c r="BW48" s="70"/>
      <c r="BX48" s="70"/>
      <c r="BY48" s="70"/>
      <c r="BZ48" s="71"/>
    </row>
    <row r="49" spans="1:78" ht="13.5" customHeight="1">
      <c r="A49" s="2"/>
      <c r="B49" s="17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9"/>
      <c r="BK49" s="2"/>
      <c r="BL49" s="69"/>
      <c r="BM49" s="70"/>
      <c r="BN49" s="70"/>
      <c r="BO49" s="70"/>
      <c r="BP49" s="70"/>
      <c r="BQ49" s="70"/>
      <c r="BR49" s="70"/>
      <c r="BS49" s="70"/>
      <c r="BT49" s="70"/>
      <c r="BU49" s="70"/>
      <c r="BV49" s="70"/>
      <c r="BW49" s="70"/>
      <c r="BX49" s="70"/>
      <c r="BY49" s="70"/>
      <c r="BZ49" s="71"/>
    </row>
    <row r="50" spans="1:78" ht="13.5" customHeight="1">
      <c r="A50" s="2"/>
      <c r="B50" s="17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9"/>
      <c r="BK50" s="2"/>
      <c r="BL50" s="69"/>
      <c r="BM50" s="70"/>
      <c r="BN50" s="70"/>
      <c r="BO50" s="70"/>
      <c r="BP50" s="70"/>
      <c r="BQ50" s="70"/>
      <c r="BR50" s="70"/>
      <c r="BS50" s="70"/>
      <c r="BT50" s="70"/>
      <c r="BU50" s="70"/>
      <c r="BV50" s="70"/>
      <c r="BW50" s="70"/>
      <c r="BX50" s="70"/>
      <c r="BY50" s="70"/>
      <c r="BZ50" s="71"/>
    </row>
    <row r="51" spans="1:78" ht="13.5" customHeight="1">
      <c r="A51" s="2"/>
      <c r="B51" s="17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9"/>
      <c r="BK51" s="2"/>
      <c r="BL51" s="69"/>
      <c r="BM51" s="70"/>
      <c r="BN51" s="70"/>
      <c r="BO51" s="70"/>
      <c r="BP51" s="70"/>
      <c r="BQ51" s="70"/>
      <c r="BR51" s="70"/>
      <c r="BS51" s="70"/>
      <c r="BT51" s="70"/>
      <c r="BU51" s="70"/>
      <c r="BV51" s="70"/>
      <c r="BW51" s="70"/>
      <c r="BX51" s="70"/>
      <c r="BY51" s="70"/>
      <c r="BZ51" s="71"/>
    </row>
    <row r="52" spans="1:78" ht="13.5" customHeight="1">
      <c r="A52" s="2"/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9"/>
      <c r="BK52" s="2"/>
      <c r="BL52" s="69"/>
      <c r="BM52" s="70"/>
      <c r="BN52" s="70"/>
      <c r="BO52" s="70"/>
      <c r="BP52" s="70"/>
      <c r="BQ52" s="70"/>
      <c r="BR52" s="70"/>
      <c r="BS52" s="70"/>
      <c r="BT52" s="70"/>
      <c r="BU52" s="70"/>
      <c r="BV52" s="70"/>
      <c r="BW52" s="70"/>
      <c r="BX52" s="70"/>
      <c r="BY52" s="70"/>
      <c r="BZ52" s="71"/>
    </row>
    <row r="53" spans="1:78" ht="13.5" customHeight="1">
      <c r="A53" s="2"/>
      <c r="B53" s="17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9"/>
      <c r="BK53" s="2"/>
      <c r="BL53" s="69"/>
      <c r="BM53" s="70"/>
      <c r="BN53" s="70"/>
      <c r="BO53" s="70"/>
      <c r="BP53" s="70"/>
      <c r="BQ53" s="70"/>
      <c r="BR53" s="70"/>
      <c r="BS53" s="70"/>
      <c r="BT53" s="70"/>
      <c r="BU53" s="70"/>
      <c r="BV53" s="70"/>
      <c r="BW53" s="70"/>
      <c r="BX53" s="70"/>
      <c r="BY53" s="70"/>
      <c r="BZ53" s="71"/>
    </row>
    <row r="54" spans="1:78" ht="13.5" customHeight="1">
      <c r="A54" s="2"/>
      <c r="B54" s="17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9"/>
      <c r="BK54" s="2"/>
      <c r="BL54" s="69"/>
      <c r="BM54" s="70"/>
      <c r="BN54" s="70"/>
      <c r="BO54" s="70"/>
      <c r="BP54" s="70"/>
      <c r="BQ54" s="70"/>
      <c r="BR54" s="70"/>
      <c r="BS54" s="70"/>
      <c r="BT54" s="70"/>
      <c r="BU54" s="70"/>
      <c r="BV54" s="70"/>
      <c r="BW54" s="70"/>
      <c r="BX54" s="70"/>
      <c r="BY54" s="70"/>
      <c r="BZ54" s="71"/>
    </row>
    <row r="55" spans="1:78" ht="13.5" customHeight="1">
      <c r="A55" s="2"/>
      <c r="B55" s="17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9"/>
      <c r="BK55" s="2"/>
      <c r="BL55" s="69"/>
      <c r="BM55" s="70"/>
      <c r="BN55" s="70"/>
      <c r="BO55" s="70"/>
      <c r="BP55" s="70"/>
      <c r="BQ55" s="70"/>
      <c r="BR55" s="70"/>
      <c r="BS55" s="70"/>
      <c r="BT55" s="70"/>
      <c r="BU55" s="70"/>
      <c r="BV55" s="70"/>
      <c r="BW55" s="70"/>
      <c r="BX55" s="70"/>
      <c r="BY55" s="70"/>
      <c r="BZ55" s="71"/>
    </row>
    <row r="56" spans="1:78" ht="13.5" customHeight="1">
      <c r="A56" s="2"/>
      <c r="B56" s="17"/>
      <c r="C56" s="75" t="s">
        <v>32</v>
      </c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20"/>
      <c r="R56" s="75" t="s">
        <v>33</v>
      </c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20"/>
      <c r="AG56" s="75" t="s">
        <v>34</v>
      </c>
      <c r="AH56" s="75"/>
      <c r="AI56" s="75"/>
      <c r="AJ56" s="75"/>
      <c r="AK56" s="75"/>
      <c r="AL56" s="75"/>
      <c r="AM56" s="75"/>
      <c r="AN56" s="75"/>
      <c r="AO56" s="75"/>
      <c r="AP56" s="75"/>
      <c r="AQ56" s="75"/>
      <c r="AR56" s="75"/>
      <c r="AS56" s="75"/>
      <c r="AT56" s="75"/>
      <c r="AU56" s="20"/>
      <c r="AV56" s="75" t="s">
        <v>35</v>
      </c>
      <c r="AW56" s="75"/>
      <c r="AX56" s="75"/>
      <c r="AY56" s="75"/>
      <c r="AZ56" s="75"/>
      <c r="BA56" s="75"/>
      <c r="BB56" s="75"/>
      <c r="BC56" s="75"/>
      <c r="BD56" s="75"/>
      <c r="BE56" s="75"/>
      <c r="BF56" s="75"/>
      <c r="BG56" s="75"/>
      <c r="BH56" s="75"/>
      <c r="BI56" s="75"/>
      <c r="BJ56" s="19"/>
      <c r="BK56" s="2"/>
      <c r="BL56" s="69"/>
      <c r="BM56" s="70"/>
      <c r="BN56" s="70"/>
      <c r="BO56" s="70"/>
      <c r="BP56" s="70"/>
      <c r="BQ56" s="70"/>
      <c r="BR56" s="70"/>
      <c r="BS56" s="70"/>
      <c r="BT56" s="70"/>
      <c r="BU56" s="70"/>
      <c r="BV56" s="70"/>
      <c r="BW56" s="70"/>
      <c r="BX56" s="70"/>
      <c r="BY56" s="70"/>
      <c r="BZ56" s="71"/>
    </row>
    <row r="57" spans="1:78" ht="13.5" customHeight="1">
      <c r="A57" s="2"/>
      <c r="B57" s="17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20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20"/>
      <c r="AG57" s="75"/>
      <c r="AH57" s="75"/>
      <c r="AI57" s="75"/>
      <c r="AJ57" s="75"/>
      <c r="AK57" s="75"/>
      <c r="AL57" s="75"/>
      <c r="AM57" s="75"/>
      <c r="AN57" s="75"/>
      <c r="AO57" s="75"/>
      <c r="AP57" s="75"/>
      <c r="AQ57" s="75"/>
      <c r="AR57" s="75"/>
      <c r="AS57" s="75"/>
      <c r="AT57" s="75"/>
      <c r="AU57" s="20"/>
      <c r="AV57" s="75"/>
      <c r="AW57" s="75"/>
      <c r="AX57" s="75"/>
      <c r="AY57" s="75"/>
      <c r="AZ57" s="75"/>
      <c r="BA57" s="75"/>
      <c r="BB57" s="75"/>
      <c r="BC57" s="75"/>
      <c r="BD57" s="75"/>
      <c r="BE57" s="75"/>
      <c r="BF57" s="75"/>
      <c r="BG57" s="75"/>
      <c r="BH57" s="75"/>
      <c r="BI57" s="75"/>
      <c r="BJ57" s="19"/>
      <c r="BK57" s="2"/>
      <c r="BL57" s="69"/>
      <c r="BM57" s="70"/>
      <c r="BN57" s="70"/>
      <c r="BO57" s="70"/>
      <c r="BP57" s="70"/>
      <c r="BQ57" s="70"/>
      <c r="BR57" s="70"/>
      <c r="BS57" s="70"/>
      <c r="BT57" s="70"/>
      <c r="BU57" s="70"/>
      <c r="BV57" s="70"/>
      <c r="BW57" s="70"/>
      <c r="BX57" s="70"/>
      <c r="BY57" s="70"/>
      <c r="BZ57" s="71"/>
    </row>
    <row r="58" spans="1:78" ht="13.5" customHeight="1">
      <c r="A58" s="2"/>
      <c r="B58" s="17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9"/>
      <c r="BK58" s="2"/>
      <c r="BL58" s="69"/>
      <c r="BM58" s="70"/>
      <c r="BN58" s="70"/>
      <c r="BO58" s="70"/>
      <c r="BP58" s="70"/>
      <c r="BQ58" s="70"/>
      <c r="BR58" s="70"/>
      <c r="BS58" s="70"/>
      <c r="BT58" s="70"/>
      <c r="BU58" s="70"/>
      <c r="BV58" s="70"/>
      <c r="BW58" s="70"/>
      <c r="BX58" s="70"/>
      <c r="BY58" s="70"/>
      <c r="BZ58" s="71"/>
    </row>
    <row r="59" spans="1:78" ht="13.5" customHeight="1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69"/>
      <c r="BM59" s="70"/>
      <c r="BN59" s="70"/>
      <c r="BO59" s="70"/>
      <c r="BP59" s="70"/>
      <c r="BQ59" s="70"/>
      <c r="BR59" s="70"/>
      <c r="BS59" s="70"/>
      <c r="BT59" s="70"/>
      <c r="BU59" s="70"/>
      <c r="BV59" s="70"/>
      <c r="BW59" s="70"/>
      <c r="BX59" s="70"/>
      <c r="BY59" s="70"/>
      <c r="BZ59" s="71"/>
    </row>
    <row r="60" spans="1:78" ht="13.5" customHeight="1">
      <c r="A60" s="2"/>
      <c r="B60" s="60" t="s">
        <v>36</v>
      </c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  <c r="AZ60" s="61"/>
      <c r="BA60" s="61"/>
      <c r="BB60" s="61"/>
      <c r="BC60" s="61"/>
      <c r="BD60" s="61"/>
      <c r="BE60" s="61"/>
      <c r="BF60" s="61"/>
      <c r="BG60" s="61"/>
      <c r="BH60" s="61"/>
      <c r="BI60" s="61"/>
      <c r="BJ60" s="62"/>
      <c r="BK60" s="2"/>
      <c r="BL60" s="69"/>
      <c r="BM60" s="70"/>
      <c r="BN60" s="70"/>
      <c r="BO60" s="70"/>
      <c r="BP60" s="70"/>
      <c r="BQ60" s="70"/>
      <c r="BR60" s="70"/>
      <c r="BS60" s="70"/>
      <c r="BT60" s="70"/>
      <c r="BU60" s="70"/>
      <c r="BV60" s="70"/>
      <c r="BW60" s="70"/>
      <c r="BX60" s="70"/>
      <c r="BY60" s="70"/>
      <c r="BZ60" s="71"/>
    </row>
    <row r="61" spans="1:78" ht="13.5" customHeight="1">
      <c r="A61" s="2"/>
      <c r="B61" s="60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2"/>
      <c r="BK61" s="2"/>
      <c r="BL61" s="69"/>
      <c r="BM61" s="70"/>
      <c r="BN61" s="70"/>
      <c r="BO61" s="70"/>
      <c r="BP61" s="70"/>
      <c r="BQ61" s="70"/>
      <c r="BR61" s="70"/>
      <c r="BS61" s="70"/>
      <c r="BT61" s="70"/>
      <c r="BU61" s="70"/>
      <c r="BV61" s="70"/>
      <c r="BW61" s="70"/>
      <c r="BX61" s="70"/>
      <c r="BY61" s="70"/>
      <c r="BZ61" s="71"/>
    </row>
    <row r="62" spans="1:78" ht="13.5" customHeight="1">
      <c r="A62" s="2"/>
      <c r="B62" s="17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9"/>
      <c r="BK62" s="2"/>
      <c r="BL62" s="69"/>
      <c r="BM62" s="70"/>
      <c r="BN62" s="70"/>
      <c r="BO62" s="70"/>
      <c r="BP62" s="70"/>
      <c r="BQ62" s="70"/>
      <c r="BR62" s="70"/>
      <c r="BS62" s="70"/>
      <c r="BT62" s="70"/>
      <c r="BU62" s="70"/>
      <c r="BV62" s="70"/>
      <c r="BW62" s="70"/>
      <c r="BX62" s="70"/>
      <c r="BY62" s="70"/>
      <c r="BZ62" s="71"/>
    </row>
    <row r="63" spans="1:78" ht="13.5" customHeight="1">
      <c r="A63" s="2"/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9"/>
      <c r="BK63" s="2"/>
      <c r="BL63" s="72"/>
      <c r="BM63" s="73"/>
      <c r="BN63" s="73"/>
      <c r="BO63" s="73"/>
      <c r="BP63" s="73"/>
      <c r="BQ63" s="73"/>
      <c r="BR63" s="73"/>
      <c r="BS63" s="73"/>
      <c r="BT63" s="73"/>
      <c r="BU63" s="73"/>
      <c r="BV63" s="73"/>
      <c r="BW63" s="73"/>
      <c r="BX63" s="73"/>
      <c r="BY63" s="73"/>
      <c r="BZ63" s="74"/>
    </row>
    <row r="64" spans="1:78" ht="13.5" customHeight="1">
      <c r="A64" s="2"/>
      <c r="B64" s="17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9"/>
      <c r="BK64" s="2"/>
      <c r="BL64" s="63" t="s">
        <v>37</v>
      </c>
      <c r="BM64" s="64"/>
      <c r="BN64" s="64"/>
      <c r="BO64" s="64"/>
      <c r="BP64" s="64"/>
      <c r="BQ64" s="64"/>
      <c r="BR64" s="64"/>
      <c r="BS64" s="64"/>
      <c r="BT64" s="64"/>
      <c r="BU64" s="64"/>
      <c r="BV64" s="64"/>
      <c r="BW64" s="64"/>
      <c r="BX64" s="64"/>
      <c r="BY64" s="64"/>
      <c r="BZ64" s="65"/>
    </row>
    <row r="65" spans="1:78" ht="13.5" customHeight="1">
      <c r="A65" s="2"/>
      <c r="B65" s="17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9"/>
      <c r="BK65" s="2"/>
      <c r="BL65" s="66"/>
      <c r="BM65" s="67"/>
      <c r="BN65" s="67"/>
      <c r="BO65" s="67"/>
      <c r="BP65" s="67"/>
      <c r="BQ65" s="67"/>
      <c r="BR65" s="67"/>
      <c r="BS65" s="67"/>
      <c r="BT65" s="67"/>
      <c r="BU65" s="67"/>
      <c r="BV65" s="67"/>
      <c r="BW65" s="67"/>
      <c r="BX65" s="67"/>
      <c r="BY65" s="67"/>
      <c r="BZ65" s="68"/>
    </row>
    <row r="66" spans="1:78" ht="13.5" customHeight="1">
      <c r="A66" s="2"/>
      <c r="B66" s="17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9"/>
      <c r="BK66" s="2"/>
      <c r="BL66" s="69" t="s">
        <v>124</v>
      </c>
      <c r="BM66" s="70"/>
      <c r="BN66" s="70"/>
      <c r="BO66" s="70"/>
      <c r="BP66" s="70"/>
      <c r="BQ66" s="70"/>
      <c r="BR66" s="70"/>
      <c r="BS66" s="70"/>
      <c r="BT66" s="70"/>
      <c r="BU66" s="70"/>
      <c r="BV66" s="70"/>
      <c r="BW66" s="70"/>
      <c r="BX66" s="70"/>
      <c r="BY66" s="70"/>
      <c r="BZ66" s="71"/>
    </row>
    <row r="67" spans="1:78" ht="13.5" customHeight="1">
      <c r="A67" s="2"/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9"/>
      <c r="BK67" s="2"/>
      <c r="BL67" s="69"/>
      <c r="BM67" s="70"/>
      <c r="BN67" s="70"/>
      <c r="BO67" s="70"/>
      <c r="BP67" s="70"/>
      <c r="BQ67" s="70"/>
      <c r="BR67" s="70"/>
      <c r="BS67" s="70"/>
      <c r="BT67" s="70"/>
      <c r="BU67" s="70"/>
      <c r="BV67" s="70"/>
      <c r="BW67" s="70"/>
      <c r="BX67" s="70"/>
      <c r="BY67" s="70"/>
      <c r="BZ67" s="71"/>
    </row>
    <row r="68" spans="1:78" ht="13.5" customHeight="1">
      <c r="A68" s="2"/>
      <c r="B68" s="17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9"/>
      <c r="BK68" s="2"/>
      <c r="BL68" s="69"/>
      <c r="BM68" s="70"/>
      <c r="BN68" s="70"/>
      <c r="BO68" s="70"/>
      <c r="BP68" s="70"/>
      <c r="BQ68" s="70"/>
      <c r="BR68" s="70"/>
      <c r="BS68" s="70"/>
      <c r="BT68" s="70"/>
      <c r="BU68" s="70"/>
      <c r="BV68" s="70"/>
      <c r="BW68" s="70"/>
      <c r="BX68" s="70"/>
      <c r="BY68" s="70"/>
      <c r="BZ68" s="71"/>
    </row>
    <row r="69" spans="1:78" ht="13.5" customHeight="1">
      <c r="A69" s="2"/>
      <c r="B69" s="17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9"/>
      <c r="BK69" s="2"/>
      <c r="BL69" s="69"/>
      <c r="BM69" s="70"/>
      <c r="BN69" s="70"/>
      <c r="BO69" s="70"/>
      <c r="BP69" s="70"/>
      <c r="BQ69" s="70"/>
      <c r="BR69" s="70"/>
      <c r="BS69" s="70"/>
      <c r="BT69" s="70"/>
      <c r="BU69" s="70"/>
      <c r="BV69" s="70"/>
      <c r="BW69" s="70"/>
      <c r="BX69" s="70"/>
      <c r="BY69" s="70"/>
      <c r="BZ69" s="71"/>
    </row>
    <row r="70" spans="1:78" ht="13.5" customHeight="1">
      <c r="A70" s="2"/>
      <c r="B70" s="17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9"/>
      <c r="BK70" s="2"/>
      <c r="BL70" s="69"/>
      <c r="BM70" s="70"/>
      <c r="BN70" s="70"/>
      <c r="BO70" s="70"/>
      <c r="BP70" s="70"/>
      <c r="BQ70" s="70"/>
      <c r="BR70" s="70"/>
      <c r="BS70" s="70"/>
      <c r="BT70" s="70"/>
      <c r="BU70" s="70"/>
      <c r="BV70" s="70"/>
      <c r="BW70" s="70"/>
      <c r="BX70" s="70"/>
      <c r="BY70" s="70"/>
      <c r="BZ70" s="71"/>
    </row>
    <row r="71" spans="1:78" ht="13.5" customHeight="1">
      <c r="A71" s="2"/>
      <c r="B71" s="17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9"/>
      <c r="BK71" s="2"/>
      <c r="BL71" s="69"/>
      <c r="BM71" s="70"/>
      <c r="BN71" s="70"/>
      <c r="BO71" s="70"/>
      <c r="BP71" s="70"/>
      <c r="BQ71" s="70"/>
      <c r="BR71" s="70"/>
      <c r="BS71" s="70"/>
      <c r="BT71" s="70"/>
      <c r="BU71" s="70"/>
      <c r="BV71" s="70"/>
      <c r="BW71" s="70"/>
      <c r="BX71" s="70"/>
      <c r="BY71" s="70"/>
      <c r="BZ71" s="71"/>
    </row>
    <row r="72" spans="1:78" ht="13.5" customHeight="1">
      <c r="A72" s="2"/>
      <c r="B72" s="17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9"/>
      <c r="BK72" s="2"/>
      <c r="BL72" s="69"/>
      <c r="BM72" s="70"/>
      <c r="BN72" s="70"/>
      <c r="BO72" s="70"/>
      <c r="BP72" s="70"/>
      <c r="BQ72" s="70"/>
      <c r="BR72" s="70"/>
      <c r="BS72" s="70"/>
      <c r="BT72" s="70"/>
      <c r="BU72" s="70"/>
      <c r="BV72" s="70"/>
      <c r="BW72" s="70"/>
      <c r="BX72" s="70"/>
      <c r="BY72" s="70"/>
      <c r="BZ72" s="71"/>
    </row>
    <row r="73" spans="1:78" ht="13.5" customHeight="1">
      <c r="A73" s="2"/>
      <c r="B73" s="17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9"/>
      <c r="BK73" s="2"/>
      <c r="BL73" s="69"/>
      <c r="BM73" s="70"/>
      <c r="BN73" s="70"/>
      <c r="BO73" s="70"/>
      <c r="BP73" s="70"/>
      <c r="BQ73" s="70"/>
      <c r="BR73" s="70"/>
      <c r="BS73" s="70"/>
      <c r="BT73" s="70"/>
      <c r="BU73" s="70"/>
      <c r="BV73" s="70"/>
      <c r="BW73" s="70"/>
      <c r="BX73" s="70"/>
      <c r="BY73" s="70"/>
      <c r="BZ73" s="71"/>
    </row>
    <row r="74" spans="1:78" ht="13.5" customHeight="1">
      <c r="A74" s="2"/>
      <c r="B74" s="17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9"/>
      <c r="BK74" s="2"/>
      <c r="BL74" s="69"/>
      <c r="BM74" s="70"/>
      <c r="BN74" s="70"/>
      <c r="BO74" s="70"/>
      <c r="BP74" s="70"/>
      <c r="BQ74" s="70"/>
      <c r="BR74" s="70"/>
      <c r="BS74" s="70"/>
      <c r="BT74" s="70"/>
      <c r="BU74" s="70"/>
      <c r="BV74" s="70"/>
      <c r="BW74" s="70"/>
      <c r="BX74" s="70"/>
      <c r="BY74" s="70"/>
      <c r="BZ74" s="71"/>
    </row>
    <row r="75" spans="1:78" ht="13.5" customHeight="1">
      <c r="A75" s="2"/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9"/>
      <c r="BK75" s="2"/>
      <c r="BL75" s="69"/>
      <c r="BM75" s="70"/>
      <c r="BN75" s="70"/>
      <c r="BO75" s="70"/>
      <c r="BP75" s="70"/>
      <c r="BQ75" s="70"/>
      <c r="BR75" s="70"/>
      <c r="BS75" s="70"/>
      <c r="BT75" s="70"/>
      <c r="BU75" s="70"/>
      <c r="BV75" s="70"/>
      <c r="BW75" s="70"/>
      <c r="BX75" s="70"/>
      <c r="BY75" s="70"/>
      <c r="BZ75" s="71"/>
    </row>
    <row r="76" spans="1:78" ht="13.5" customHeight="1">
      <c r="A76" s="2"/>
      <c r="B76" s="17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9"/>
      <c r="BK76" s="2"/>
      <c r="BL76" s="69"/>
      <c r="BM76" s="70"/>
      <c r="BN76" s="70"/>
      <c r="BO76" s="70"/>
      <c r="BP76" s="70"/>
      <c r="BQ76" s="70"/>
      <c r="BR76" s="70"/>
      <c r="BS76" s="70"/>
      <c r="BT76" s="70"/>
      <c r="BU76" s="70"/>
      <c r="BV76" s="70"/>
      <c r="BW76" s="70"/>
      <c r="BX76" s="70"/>
      <c r="BY76" s="70"/>
      <c r="BZ76" s="71"/>
    </row>
    <row r="77" spans="1:78" ht="13.5" customHeight="1">
      <c r="A77" s="2"/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9"/>
      <c r="BK77" s="2"/>
      <c r="BL77" s="69"/>
      <c r="BM77" s="70"/>
      <c r="BN77" s="70"/>
      <c r="BO77" s="70"/>
      <c r="BP77" s="70"/>
      <c r="BQ77" s="70"/>
      <c r="BR77" s="70"/>
      <c r="BS77" s="70"/>
      <c r="BT77" s="70"/>
      <c r="BU77" s="70"/>
      <c r="BV77" s="70"/>
      <c r="BW77" s="70"/>
      <c r="BX77" s="70"/>
      <c r="BY77" s="70"/>
      <c r="BZ77" s="71"/>
    </row>
    <row r="78" spans="1:78" ht="13.5" customHeight="1">
      <c r="A78" s="2"/>
      <c r="B78" s="17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9"/>
      <c r="BK78" s="2"/>
      <c r="BL78" s="69"/>
      <c r="BM78" s="70"/>
      <c r="BN78" s="70"/>
      <c r="BO78" s="70"/>
      <c r="BP78" s="70"/>
      <c r="BQ78" s="70"/>
      <c r="BR78" s="70"/>
      <c r="BS78" s="70"/>
      <c r="BT78" s="70"/>
      <c r="BU78" s="70"/>
      <c r="BV78" s="70"/>
      <c r="BW78" s="70"/>
      <c r="BX78" s="70"/>
      <c r="BY78" s="70"/>
      <c r="BZ78" s="71"/>
    </row>
    <row r="79" spans="1:78" ht="13.5" customHeight="1">
      <c r="A79" s="2"/>
      <c r="B79" s="17"/>
      <c r="C79" s="75" t="s">
        <v>38</v>
      </c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75"/>
      <c r="P79" s="75"/>
      <c r="Q79" s="75"/>
      <c r="R79" s="75"/>
      <c r="S79" s="75"/>
      <c r="T79" s="75"/>
      <c r="U79" s="20"/>
      <c r="V79" s="20"/>
      <c r="W79" s="75" t="s">
        <v>39</v>
      </c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75"/>
      <c r="AO79" s="20"/>
      <c r="AP79" s="20"/>
      <c r="AQ79" s="75" t="s">
        <v>40</v>
      </c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  <c r="BH79" s="75"/>
      <c r="BI79" s="18"/>
      <c r="BJ79" s="19"/>
      <c r="BK79" s="2"/>
      <c r="BL79" s="69"/>
      <c r="BM79" s="70"/>
      <c r="BN79" s="70"/>
      <c r="BO79" s="70"/>
      <c r="BP79" s="70"/>
      <c r="BQ79" s="70"/>
      <c r="BR79" s="70"/>
      <c r="BS79" s="70"/>
      <c r="BT79" s="70"/>
      <c r="BU79" s="70"/>
      <c r="BV79" s="70"/>
      <c r="BW79" s="70"/>
      <c r="BX79" s="70"/>
      <c r="BY79" s="70"/>
      <c r="BZ79" s="71"/>
    </row>
    <row r="80" spans="1:78" ht="13.5" customHeight="1">
      <c r="A80" s="2"/>
      <c r="B80" s="17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75"/>
      <c r="P80" s="75"/>
      <c r="Q80" s="75"/>
      <c r="R80" s="75"/>
      <c r="S80" s="75"/>
      <c r="T80" s="75"/>
      <c r="U80" s="20"/>
      <c r="V80" s="20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75"/>
      <c r="AO80" s="20"/>
      <c r="AP80" s="20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  <c r="BH80" s="75"/>
      <c r="BI80" s="18"/>
      <c r="BJ80" s="19"/>
      <c r="BK80" s="2"/>
      <c r="BL80" s="69"/>
      <c r="BM80" s="70"/>
      <c r="BN80" s="70"/>
      <c r="BO80" s="70"/>
      <c r="BP80" s="70"/>
      <c r="BQ80" s="70"/>
      <c r="BR80" s="70"/>
      <c r="BS80" s="70"/>
      <c r="BT80" s="70"/>
      <c r="BU80" s="70"/>
      <c r="BV80" s="70"/>
      <c r="BW80" s="70"/>
      <c r="BX80" s="70"/>
      <c r="BY80" s="70"/>
      <c r="BZ80" s="71"/>
    </row>
    <row r="81" spans="1:78" ht="13.5" customHeight="1">
      <c r="A81" s="2"/>
      <c r="B81" s="17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8"/>
      <c r="V81" s="18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8"/>
      <c r="AP81" s="18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8"/>
      <c r="BJ81" s="19"/>
      <c r="BK81" s="2"/>
      <c r="BL81" s="69"/>
      <c r="BM81" s="70"/>
      <c r="BN81" s="70"/>
      <c r="BO81" s="70"/>
      <c r="BP81" s="70"/>
      <c r="BQ81" s="70"/>
      <c r="BR81" s="70"/>
      <c r="BS81" s="70"/>
      <c r="BT81" s="70"/>
      <c r="BU81" s="70"/>
      <c r="BV81" s="70"/>
      <c r="BW81" s="70"/>
      <c r="BX81" s="70"/>
      <c r="BY81" s="70"/>
      <c r="BZ81" s="71"/>
    </row>
    <row r="82" spans="1:78" ht="13.5" customHeight="1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72"/>
      <c r="BM82" s="73"/>
      <c r="BN82" s="73"/>
      <c r="BO82" s="73"/>
      <c r="BP82" s="73"/>
      <c r="BQ82" s="73"/>
      <c r="BR82" s="73"/>
      <c r="BS82" s="73"/>
      <c r="BT82" s="73"/>
      <c r="BU82" s="73"/>
      <c r="BV82" s="73"/>
      <c r="BW82" s="73"/>
      <c r="BX82" s="73"/>
      <c r="BY82" s="73"/>
      <c r="BZ82" s="74"/>
    </row>
    <row r="83" spans="1:78">
      <c r="C83" s="2" t="s">
        <v>41</v>
      </c>
    </row>
    <row r="84" spans="1:78">
      <c r="C84" s="2" t="s">
        <v>42</v>
      </c>
    </row>
    <row r="85" spans="1:78" hidden="1">
      <c r="B85" s="26" t="s">
        <v>43</v>
      </c>
      <c r="C85" s="26"/>
      <c r="D85" s="26"/>
      <c r="E85" s="26" t="s">
        <v>44</v>
      </c>
      <c r="F85" s="26" t="s">
        <v>45</v>
      </c>
      <c r="G85" s="26" t="s">
        <v>46</v>
      </c>
      <c r="H85" s="26" t="s">
        <v>47</v>
      </c>
      <c r="I85" s="26" t="s">
        <v>48</v>
      </c>
      <c r="J85" s="26" t="s">
        <v>49</v>
      </c>
      <c r="K85" s="26" t="s">
        <v>50</v>
      </c>
      <c r="L85" s="26" t="s">
        <v>51</v>
      </c>
      <c r="M85" s="26" t="s">
        <v>52</v>
      </c>
      <c r="N85" s="26" t="s">
        <v>53</v>
      </c>
      <c r="O85" s="26" t="s">
        <v>54</v>
      </c>
    </row>
    <row r="86" spans="1:78" hidden="1">
      <c r="B86" s="26"/>
      <c r="C86" s="26"/>
      <c r="D86" s="26"/>
      <c r="E86" s="26" t="str">
        <f>データ!AI6</f>
        <v/>
      </c>
      <c r="F86" s="26" t="s">
        <v>55</v>
      </c>
      <c r="G86" s="26" t="s">
        <v>55</v>
      </c>
      <c r="H86" s="26" t="str">
        <f>データ!BP6</f>
        <v>【1,348.09】</v>
      </c>
      <c r="I86" s="26" t="str">
        <f>データ!CA6</f>
        <v>【69.80】</v>
      </c>
      <c r="J86" s="26" t="str">
        <f>データ!CL6</f>
        <v>【232.54】</v>
      </c>
      <c r="K86" s="26" t="str">
        <f>データ!CW6</f>
        <v>【42.17】</v>
      </c>
      <c r="L86" s="26" t="str">
        <f>データ!DH6</f>
        <v>【82.30】</v>
      </c>
      <c r="M86" s="26" t="s">
        <v>55</v>
      </c>
      <c r="N86" s="26" t="s">
        <v>55</v>
      </c>
      <c r="O86" s="26" t="str">
        <f>データ!EO6</f>
        <v>【0.09】</v>
      </c>
    </row>
  </sheetData>
  <sheetProtection password="B319" sheet="1" objects="1" scenarios="1" formatCells="0" formatColumns="0" formatRows="0"/>
  <mergeCells count="57">
    <mergeCell ref="BL64:BZ65"/>
    <mergeCell ref="BL66:BZ82"/>
    <mergeCell ref="C79:T80"/>
    <mergeCell ref="W79:AN80"/>
    <mergeCell ref="AQ79:BH80"/>
    <mergeCell ref="BL45:BZ46"/>
    <mergeCell ref="BL47:BZ63"/>
    <mergeCell ref="C56:P57"/>
    <mergeCell ref="R56:AE57"/>
    <mergeCell ref="AG56:AT57"/>
    <mergeCell ref="AV56:BI57"/>
    <mergeCell ref="B60:BJ61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0"/>
  <sheetViews>
    <sheetView showGridLines="0" workbookViewId="0"/>
  </sheetViews>
  <sheetFormatPr defaultRowHeight="13.5"/>
  <cols>
    <col min="1" max="1" width="9" style="3"/>
    <col min="2" max="144" width="11.875" style="3" customWidth="1"/>
    <col min="145" max="16384" width="9" style="3"/>
  </cols>
  <sheetData>
    <row r="1" spans="1:145">
      <c r="A1" s="3" t="s">
        <v>56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>
      <c r="A2" s="28" t="s">
        <v>57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>
      <c r="A3" s="28" t="s">
        <v>58</v>
      </c>
      <c r="B3" s="29" t="s">
        <v>59</v>
      </c>
      <c r="C3" s="29" t="s">
        <v>60</v>
      </c>
      <c r="D3" s="29" t="s">
        <v>61</v>
      </c>
      <c r="E3" s="29" t="s">
        <v>62</v>
      </c>
      <c r="F3" s="29" t="s">
        <v>63</v>
      </c>
      <c r="G3" s="29" t="s">
        <v>64</v>
      </c>
      <c r="H3" s="77" t="s">
        <v>65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9"/>
      <c r="Y3" s="83" t="s">
        <v>66</v>
      </c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 t="s">
        <v>67</v>
      </c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</row>
    <row r="4" spans="1:145">
      <c r="A4" s="28" t="s">
        <v>68</v>
      </c>
      <c r="B4" s="30"/>
      <c r="C4" s="30"/>
      <c r="D4" s="30"/>
      <c r="E4" s="30"/>
      <c r="F4" s="30"/>
      <c r="G4" s="30"/>
      <c r="H4" s="80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2"/>
      <c r="Y4" s="76" t="s">
        <v>69</v>
      </c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 t="s">
        <v>70</v>
      </c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 t="s">
        <v>71</v>
      </c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 t="s">
        <v>72</v>
      </c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 t="s">
        <v>73</v>
      </c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 t="s">
        <v>74</v>
      </c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 t="s">
        <v>75</v>
      </c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 t="s">
        <v>76</v>
      </c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 t="s">
        <v>77</v>
      </c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 t="s">
        <v>78</v>
      </c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 t="s">
        <v>79</v>
      </c>
      <c r="EF4" s="76"/>
      <c r="EG4" s="76"/>
      <c r="EH4" s="76"/>
      <c r="EI4" s="76"/>
      <c r="EJ4" s="76"/>
      <c r="EK4" s="76"/>
      <c r="EL4" s="76"/>
      <c r="EM4" s="76"/>
      <c r="EN4" s="76"/>
      <c r="EO4" s="76"/>
    </row>
    <row r="5" spans="1:145">
      <c r="A5" s="28" t="s">
        <v>80</v>
      </c>
      <c r="B5" s="31"/>
      <c r="C5" s="31"/>
      <c r="D5" s="31"/>
      <c r="E5" s="31"/>
      <c r="F5" s="31"/>
      <c r="G5" s="31"/>
      <c r="H5" s="32" t="s">
        <v>81</v>
      </c>
      <c r="I5" s="32" t="s">
        <v>82</v>
      </c>
      <c r="J5" s="32" t="s">
        <v>83</v>
      </c>
      <c r="K5" s="32" t="s">
        <v>84</v>
      </c>
      <c r="L5" s="32" t="s">
        <v>85</v>
      </c>
      <c r="M5" s="32" t="s">
        <v>5</v>
      </c>
      <c r="N5" s="32" t="s">
        <v>86</v>
      </c>
      <c r="O5" s="32" t="s">
        <v>87</v>
      </c>
      <c r="P5" s="32" t="s">
        <v>88</v>
      </c>
      <c r="Q5" s="32" t="s">
        <v>89</v>
      </c>
      <c r="R5" s="32" t="s">
        <v>90</v>
      </c>
      <c r="S5" s="32" t="s">
        <v>91</v>
      </c>
      <c r="T5" s="32" t="s">
        <v>92</v>
      </c>
      <c r="U5" s="32" t="s">
        <v>93</v>
      </c>
      <c r="V5" s="32" t="s">
        <v>94</v>
      </c>
      <c r="W5" s="32" t="s">
        <v>95</v>
      </c>
      <c r="X5" s="32" t="s">
        <v>96</v>
      </c>
      <c r="Y5" s="32" t="s">
        <v>97</v>
      </c>
      <c r="Z5" s="32" t="s">
        <v>98</v>
      </c>
      <c r="AA5" s="32" t="s">
        <v>99</v>
      </c>
      <c r="AB5" s="32" t="s">
        <v>100</v>
      </c>
      <c r="AC5" s="32" t="s">
        <v>101</v>
      </c>
      <c r="AD5" s="32" t="s">
        <v>102</v>
      </c>
      <c r="AE5" s="32" t="s">
        <v>103</v>
      </c>
      <c r="AF5" s="32" t="s">
        <v>104</v>
      </c>
      <c r="AG5" s="32" t="s">
        <v>105</v>
      </c>
      <c r="AH5" s="32" t="s">
        <v>106</v>
      </c>
      <c r="AI5" s="32" t="s">
        <v>43</v>
      </c>
      <c r="AJ5" s="32" t="s">
        <v>97</v>
      </c>
      <c r="AK5" s="32" t="s">
        <v>98</v>
      </c>
      <c r="AL5" s="32" t="s">
        <v>99</v>
      </c>
      <c r="AM5" s="32" t="s">
        <v>100</v>
      </c>
      <c r="AN5" s="32" t="s">
        <v>101</v>
      </c>
      <c r="AO5" s="32" t="s">
        <v>102</v>
      </c>
      <c r="AP5" s="32" t="s">
        <v>103</v>
      </c>
      <c r="AQ5" s="32" t="s">
        <v>104</v>
      </c>
      <c r="AR5" s="32" t="s">
        <v>105</v>
      </c>
      <c r="AS5" s="32" t="s">
        <v>106</v>
      </c>
      <c r="AT5" s="32" t="s">
        <v>107</v>
      </c>
      <c r="AU5" s="32" t="s">
        <v>97</v>
      </c>
      <c r="AV5" s="32" t="s">
        <v>98</v>
      </c>
      <c r="AW5" s="32" t="s">
        <v>99</v>
      </c>
      <c r="AX5" s="32" t="s">
        <v>100</v>
      </c>
      <c r="AY5" s="32" t="s">
        <v>101</v>
      </c>
      <c r="AZ5" s="32" t="s">
        <v>102</v>
      </c>
      <c r="BA5" s="32" t="s">
        <v>103</v>
      </c>
      <c r="BB5" s="32" t="s">
        <v>104</v>
      </c>
      <c r="BC5" s="32" t="s">
        <v>105</v>
      </c>
      <c r="BD5" s="32" t="s">
        <v>106</v>
      </c>
      <c r="BE5" s="32" t="s">
        <v>107</v>
      </c>
      <c r="BF5" s="32" t="s">
        <v>97</v>
      </c>
      <c r="BG5" s="32" t="s">
        <v>98</v>
      </c>
      <c r="BH5" s="32" t="s">
        <v>99</v>
      </c>
      <c r="BI5" s="32" t="s">
        <v>100</v>
      </c>
      <c r="BJ5" s="32" t="s">
        <v>101</v>
      </c>
      <c r="BK5" s="32" t="s">
        <v>102</v>
      </c>
      <c r="BL5" s="32" t="s">
        <v>103</v>
      </c>
      <c r="BM5" s="32" t="s">
        <v>104</v>
      </c>
      <c r="BN5" s="32" t="s">
        <v>105</v>
      </c>
      <c r="BO5" s="32" t="s">
        <v>106</v>
      </c>
      <c r="BP5" s="32" t="s">
        <v>107</v>
      </c>
      <c r="BQ5" s="32" t="s">
        <v>97</v>
      </c>
      <c r="BR5" s="32" t="s">
        <v>98</v>
      </c>
      <c r="BS5" s="32" t="s">
        <v>99</v>
      </c>
      <c r="BT5" s="32" t="s">
        <v>100</v>
      </c>
      <c r="BU5" s="32" t="s">
        <v>101</v>
      </c>
      <c r="BV5" s="32" t="s">
        <v>102</v>
      </c>
      <c r="BW5" s="32" t="s">
        <v>103</v>
      </c>
      <c r="BX5" s="32" t="s">
        <v>104</v>
      </c>
      <c r="BY5" s="32" t="s">
        <v>105</v>
      </c>
      <c r="BZ5" s="32" t="s">
        <v>106</v>
      </c>
      <c r="CA5" s="32" t="s">
        <v>107</v>
      </c>
      <c r="CB5" s="32" t="s">
        <v>97</v>
      </c>
      <c r="CC5" s="32" t="s">
        <v>98</v>
      </c>
      <c r="CD5" s="32" t="s">
        <v>99</v>
      </c>
      <c r="CE5" s="32" t="s">
        <v>100</v>
      </c>
      <c r="CF5" s="32" t="s">
        <v>101</v>
      </c>
      <c r="CG5" s="32" t="s">
        <v>102</v>
      </c>
      <c r="CH5" s="32" t="s">
        <v>103</v>
      </c>
      <c r="CI5" s="32" t="s">
        <v>104</v>
      </c>
      <c r="CJ5" s="32" t="s">
        <v>105</v>
      </c>
      <c r="CK5" s="32" t="s">
        <v>106</v>
      </c>
      <c r="CL5" s="32" t="s">
        <v>107</v>
      </c>
      <c r="CM5" s="32" t="s">
        <v>97</v>
      </c>
      <c r="CN5" s="32" t="s">
        <v>98</v>
      </c>
      <c r="CO5" s="32" t="s">
        <v>99</v>
      </c>
      <c r="CP5" s="32" t="s">
        <v>100</v>
      </c>
      <c r="CQ5" s="32" t="s">
        <v>101</v>
      </c>
      <c r="CR5" s="32" t="s">
        <v>102</v>
      </c>
      <c r="CS5" s="32" t="s">
        <v>103</v>
      </c>
      <c r="CT5" s="32" t="s">
        <v>104</v>
      </c>
      <c r="CU5" s="32" t="s">
        <v>105</v>
      </c>
      <c r="CV5" s="32" t="s">
        <v>106</v>
      </c>
      <c r="CW5" s="32" t="s">
        <v>107</v>
      </c>
      <c r="CX5" s="32" t="s">
        <v>97</v>
      </c>
      <c r="CY5" s="32" t="s">
        <v>98</v>
      </c>
      <c r="CZ5" s="32" t="s">
        <v>99</v>
      </c>
      <c r="DA5" s="32" t="s">
        <v>100</v>
      </c>
      <c r="DB5" s="32" t="s">
        <v>101</v>
      </c>
      <c r="DC5" s="32" t="s">
        <v>102</v>
      </c>
      <c r="DD5" s="32" t="s">
        <v>103</v>
      </c>
      <c r="DE5" s="32" t="s">
        <v>104</v>
      </c>
      <c r="DF5" s="32" t="s">
        <v>105</v>
      </c>
      <c r="DG5" s="32" t="s">
        <v>106</v>
      </c>
      <c r="DH5" s="32" t="s">
        <v>107</v>
      </c>
      <c r="DI5" s="32" t="s">
        <v>97</v>
      </c>
      <c r="DJ5" s="32" t="s">
        <v>98</v>
      </c>
      <c r="DK5" s="32" t="s">
        <v>99</v>
      </c>
      <c r="DL5" s="32" t="s">
        <v>100</v>
      </c>
      <c r="DM5" s="32" t="s">
        <v>101</v>
      </c>
      <c r="DN5" s="32" t="s">
        <v>102</v>
      </c>
      <c r="DO5" s="32" t="s">
        <v>103</v>
      </c>
      <c r="DP5" s="32" t="s">
        <v>104</v>
      </c>
      <c r="DQ5" s="32" t="s">
        <v>105</v>
      </c>
      <c r="DR5" s="32" t="s">
        <v>106</v>
      </c>
      <c r="DS5" s="32" t="s">
        <v>107</v>
      </c>
      <c r="DT5" s="32" t="s">
        <v>97</v>
      </c>
      <c r="DU5" s="32" t="s">
        <v>98</v>
      </c>
      <c r="DV5" s="32" t="s">
        <v>99</v>
      </c>
      <c r="DW5" s="32" t="s">
        <v>100</v>
      </c>
      <c r="DX5" s="32" t="s">
        <v>101</v>
      </c>
      <c r="DY5" s="32" t="s">
        <v>102</v>
      </c>
      <c r="DZ5" s="32" t="s">
        <v>103</v>
      </c>
      <c r="EA5" s="32" t="s">
        <v>104</v>
      </c>
      <c r="EB5" s="32" t="s">
        <v>105</v>
      </c>
      <c r="EC5" s="32" t="s">
        <v>106</v>
      </c>
      <c r="ED5" s="32" t="s">
        <v>107</v>
      </c>
      <c r="EE5" s="32" t="s">
        <v>97</v>
      </c>
      <c r="EF5" s="32" t="s">
        <v>98</v>
      </c>
      <c r="EG5" s="32" t="s">
        <v>99</v>
      </c>
      <c r="EH5" s="32" t="s">
        <v>100</v>
      </c>
      <c r="EI5" s="32" t="s">
        <v>101</v>
      </c>
      <c r="EJ5" s="32" t="s">
        <v>102</v>
      </c>
      <c r="EK5" s="32" t="s">
        <v>103</v>
      </c>
      <c r="EL5" s="32" t="s">
        <v>104</v>
      </c>
      <c r="EM5" s="32" t="s">
        <v>105</v>
      </c>
      <c r="EN5" s="32" t="s">
        <v>106</v>
      </c>
      <c r="EO5" s="32" t="s">
        <v>107</v>
      </c>
    </row>
    <row r="6" spans="1:145" s="36" customFormat="1">
      <c r="A6" s="28" t="s">
        <v>108</v>
      </c>
      <c r="B6" s="33">
        <f>B7</f>
        <v>2016</v>
      </c>
      <c r="C6" s="33">
        <f t="shared" ref="C6:X6" si="3">C7</f>
        <v>325058</v>
      </c>
      <c r="D6" s="33">
        <f t="shared" si="3"/>
        <v>47</v>
      </c>
      <c r="E6" s="33">
        <f t="shared" si="3"/>
        <v>17</v>
      </c>
      <c r="F6" s="33">
        <f t="shared" si="3"/>
        <v>4</v>
      </c>
      <c r="G6" s="33">
        <f t="shared" si="3"/>
        <v>0</v>
      </c>
      <c r="H6" s="33" t="str">
        <f t="shared" si="3"/>
        <v>島根県　吉賀町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特定環境保全公共下水道</v>
      </c>
      <c r="L6" s="33" t="str">
        <f t="shared" si="3"/>
        <v>D3</v>
      </c>
      <c r="M6" s="33">
        <f t="shared" si="3"/>
        <v>0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41.23</v>
      </c>
      <c r="Q6" s="34">
        <f t="shared" si="3"/>
        <v>100</v>
      </c>
      <c r="R6" s="34">
        <f t="shared" si="3"/>
        <v>3150</v>
      </c>
      <c r="S6" s="34">
        <f t="shared" si="3"/>
        <v>6398</v>
      </c>
      <c r="T6" s="34">
        <f t="shared" si="3"/>
        <v>336.5</v>
      </c>
      <c r="U6" s="34">
        <f t="shared" si="3"/>
        <v>19.010000000000002</v>
      </c>
      <c r="V6" s="34">
        <f t="shared" si="3"/>
        <v>2600</v>
      </c>
      <c r="W6" s="34">
        <f t="shared" si="3"/>
        <v>1.59</v>
      </c>
      <c r="X6" s="34">
        <f t="shared" si="3"/>
        <v>1635.22</v>
      </c>
      <c r="Y6" s="35">
        <f>IF(Y7="",NA(),Y7)</f>
        <v>50.59</v>
      </c>
      <c r="Z6" s="35">
        <f t="shared" ref="Z6:AH6" si="4">IF(Z7="",NA(),Z7)</f>
        <v>52.41</v>
      </c>
      <c r="AA6" s="35">
        <f t="shared" si="4"/>
        <v>59.84</v>
      </c>
      <c r="AB6" s="35">
        <f t="shared" si="4"/>
        <v>60.86</v>
      </c>
      <c r="AC6" s="35">
        <f t="shared" si="4"/>
        <v>81.400000000000006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5">
        <f>IF(BF7="",NA(),BF7)</f>
        <v>1923.68</v>
      </c>
      <c r="BG6" s="35">
        <f t="shared" ref="BG6:BO6" si="7">IF(BG7="",NA(),BG7)</f>
        <v>1472.44</v>
      </c>
      <c r="BH6" s="35">
        <f t="shared" si="7"/>
        <v>905.28</v>
      </c>
      <c r="BI6" s="35">
        <f t="shared" si="7"/>
        <v>904.21</v>
      </c>
      <c r="BJ6" s="35">
        <f t="shared" si="7"/>
        <v>608.54999999999995</v>
      </c>
      <c r="BK6" s="35">
        <f t="shared" si="7"/>
        <v>1716.82</v>
      </c>
      <c r="BL6" s="35">
        <f t="shared" si="7"/>
        <v>1554.05</v>
      </c>
      <c r="BM6" s="35">
        <f t="shared" si="7"/>
        <v>1671.86</v>
      </c>
      <c r="BN6" s="35">
        <f t="shared" si="7"/>
        <v>1673.47</v>
      </c>
      <c r="BO6" s="35">
        <f t="shared" si="7"/>
        <v>1592.72</v>
      </c>
      <c r="BP6" s="34" t="str">
        <f>IF(BP7="","",IF(BP7="-","【-】","【"&amp;SUBSTITUTE(TEXT(BP7,"#,##0.00"),"-","△")&amp;"】"))</f>
        <v>【1,348.09】</v>
      </c>
      <c r="BQ6" s="35">
        <f>IF(BQ7="",NA(),BQ7)</f>
        <v>58.75</v>
      </c>
      <c r="BR6" s="35">
        <f t="shared" ref="BR6:BZ6" si="8">IF(BR7="",NA(),BR7)</f>
        <v>61.29</v>
      </c>
      <c r="BS6" s="35">
        <f t="shared" si="8"/>
        <v>62.11</v>
      </c>
      <c r="BT6" s="35">
        <f t="shared" si="8"/>
        <v>51.67</v>
      </c>
      <c r="BU6" s="35">
        <f t="shared" si="8"/>
        <v>57</v>
      </c>
      <c r="BV6" s="35">
        <f t="shared" si="8"/>
        <v>51.73</v>
      </c>
      <c r="BW6" s="35">
        <f t="shared" si="8"/>
        <v>53.01</v>
      </c>
      <c r="BX6" s="35">
        <f t="shared" si="8"/>
        <v>50.54</v>
      </c>
      <c r="BY6" s="35">
        <f t="shared" si="8"/>
        <v>49.22</v>
      </c>
      <c r="BZ6" s="35">
        <f t="shared" si="8"/>
        <v>53.7</v>
      </c>
      <c r="CA6" s="34" t="str">
        <f>IF(CA7="","",IF(CA7="-","【-】","【"&amp;SUBSTITUTE(TEXT(CA7,"#,##0.00"),"-","△")&amp;"】"))</f>
        <v>【69.80】</v>
      </c>
      <c r="CB6" s="35">
        <f>IF(CB7="",NA(),CB7)</f>
        <v>205.62</v>
      </c>
      <c r="CC6" s="35">
        <f t="shared" ref="CC6:CK6" si="9">IF(CC7="",NA(),CC7)</f>
        <v>209.86</v>
      </c>
      <c r="CD6" s="35">
        <f t="shared" si="9"/>
        <v>211.5</v>
      </c>
      <c r="CE6" s="35">
        <f t="shared" si="9"/>
        <v>237.56</v>
      </c>
      <c r="CF6" s="35">
        <f t="shared" si="9"/>
        <v>210.5</v>
      </c>
      <c r="CG6" s="35">
        <f t="shared" si="9"/>
        <v>310.47000000000003</v>
      </c>
      <c r="CH6" s="35">
        <f t="shared" si="9"/>
        <v>299.39</v>
      </c>
      <c r="CI6" s="35">
        <f t="shared" si="9"/>
        <v>320.36</v>
      </c>
      <c r="CJ6" s="35">
        <f t="shared" si="9"/>
        <v>332.02</v>
      </c>
      <c r="CK6" s="35">
        <f t="shared" si="9"/>
        <v>300.35000000000002</v>
      </c>
      <c r="CL6" s="34" t="str">
        <f>IF(CL7="","",IF(CL7="-","【-】","【"&amp;SUBSTITUTE(TEXT(CL7,"#,##0.00"),"-","△")&amp;"】"))</f>
        <v>【232.54】</v>
      </c>
      <c r="CM6" s="35">
        <f>IF(CM7="",NA(),CM7)</f>
        <v>44.38</v>
      </c>
      <c r="CN6" s="35">
        <f t="shared" ref="CN6:CV6" si="10">IF(CN7="",NA(),CN7)</f>
        <v>43.06</v>
      </c>
      <c r="CO6" s="35">
        <f t="shared" si="10"/>
        <v>43.5</v>
      </c>
      <c r="CP6" s="35">
        <f t="shared" si="10"/>
        <v>47.5</v>
      </c>
      <c r="CQ6" s="35">
        <f t="shared" si="10"/>
        <v>50</v>
      </c>
      <c r="CR6" s="35">
        <f t="shared" si="10"/>
        <v>36.67</v>
      </c>
      <c r="CS6" s="35">
        <f t="shared" si="10"/>
        <v>36.200000000000003</v>
      </c>
      <c r="CT6" s="35">
        <f t="shared" si="10"/>
        <v>34.74</v>
      </c>
      <c r="CU6" s="35">
        <f t="shared" si="10"/>
        <v>36.65</v>
      </c>
      <c r="CV6" s="35">
        <f t="shared" si="10"/>
        <v>37.72</v>
      </c>
      <c r="CW6" s="34" t="str">
        <f>IF(CW7="","",IF(CW7="-","【-】","【"&amp;SUBSTITUTE(TEXT(CW7,"#,##0.00"),"-","△")&amp;"】"))</f>
        <v>【42.17】</v>
      </c>
      <c r="CX6" s="35">
        <f>IF(CX7="",NA(),CX7)</f>
        <v>70.790000000000006</v>
      </c>
      <c r="CY6" s="35">
        <f t="shared" ref="CY6:DG6" si="11">IF(CY7="",NA(),CY7)</f>
        <v>73.3</v>
      </c>
      <c r="CZ6" s="35">
        <f t="shared" si="11"/>
        <v>73.94</v>
      </c>
      <c r="DA6" s="35">
        <f t="shared" si="11"/>
        <v>63.8</v>
      </c>
      <c r="DB6" s="35">
        <f t="shared" si="11"/>
        <v>65.349999999999994</v>
      </c>
      <c r="DC6" s="35">
        <f t="shared" si="11"/>
        <v>71.239999999999995</v>
      </c>
      <c r="DD6" s="35">
        <f t="shared" si="11"/>
        <v>71.069999999999993</v>
      </c>
      <c r="DE6" s="35">
        <f t="shared" si="11"/>
        <v>70.14</v>
      </c>
      <c r="DF6" s="35">
        <f t="shared" si="11"/>
        <v>68.83</v>
      </c>
      <c r="DG6" s="35">
        <f t="shared" si="11"/>
        <v>68.459999999999994</v>
      </c>
      <c r="DH6" s="34" t="str">
        <f>IF(DH7="","",IF(DH7="-","【-】","【"&amp;SUBSTITUTE(TEXT(DH7,"#,##0.00"),"-","△")&amp;"】"))</f>
        <v>【82.30】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0.05</v>
      </c>
      <c r="EK6" s="35">
        <f t="shared" si="14"/>
        <v>7.0000000000000007E-2</v>
      </c>
      <c r="EL6" s="35">
        <f t="shared" si="14"/>
        <v>0.08</v>
      </c>
      <c r="EM6" s="35">
        <f t="shared" si="14"/>
        <v>0.26</v>
      </c>
      <c r="EN6" s="35">
        <f t="shared" si="14"/>
        <v>0.13</v>
      </c>
      <c r="EO6" s="34" t="str">
        <f>IF(EO7="","",IF(EO7="-","【-】","【"&amp;SUBSTITUTE(TEXT(EO7,"#,##0.00"),"-","△")&amp;"】"))</f>
        <v>【0.09】</v>
      </c>
    </row>
    <row r="7" spans="1:145" s="36" customFormat="1">
      <c r="A7" s="28"/>
      <c r="B7" s="37">
        <v>2016</v>
      </c>
      <c r="C7" s="37">
        <v>325058</v>
      </c>
      <c r="D7" s="37">
        <v>47</v>
      </c>
      <c r="E7" s="37">
        <v>17</v>
      </c>
      <c r="F7" s="37">
        <v>4</v>
      </c>
      <c r="G7" s="37">
        <v>0</v>
      </c>
      <c r="H7" s="37" t="s">
        <v>109</v>
      </c>
      <c r="I7" s="37" t="s">
        <v>110</v>
      </c>
      <c r="J7" s="37" t="s">
        <v>111</v>
      </c>
      <c r="K7" s="37" t="s">
        <v>112</v>
      </c>
      <c r="L7" s="37" t="s">
        <v>113</v>
      </c>
      <c r="M7" s="37"/>
      <c r="N7" s="38" t="s">
        <v>114</v>
      </c>
      <c r="O7" s="38" t="s">
        <v>115</v>
      </c>
      <c r="P7" s="38">
        <v>41.23</v>
      </c>
      <c r="Q7" s="38">
        <v>100</v>
      </c>
      <c r="R7" s="38">
        <v>3150</v>
      </c>
      <c r="S7" s="38">
        <v>6398</v>
      </c>
      <c r="T7" s="38">
        <v>336.5</v>
      </c>
      <c r="U7" s="38">
        <v>19.010000000000002</v>
      </c>
      <c r="V7" s="38">
        <v>2600</v>
      </c>
      <c r="W7" s="38">
        <v>1.59</v>
      </c>
      <c r="X7" s="38">
        <v>1635.22</v>
      </c>
      <c r="Y7" s="38">
        <v>50.59</v>
      </c>
      <c r="Z7" s="38">
        <v>52.41</v>
      </c>
      <c r="AA7" s="38">
        <v>59.84</v>
      </c>
      <c r="AB7" s="38">
        <v>60.86</v>
      </c>
      <c r="AC7" s="38">
        <v>81.400000000000006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1923.68</v>
      </c>
      <c r="BG7" s="38">
        <v>1472.44</v>
      </c>
      <c r="BH7" s="38">
        <v>905.28</v>
      </c>
      <c r="BI7" s="38">
        <v>904.21</v>
      </c>
      <c r="BJ7" s="38">
        <v>608.54999999999995</v>
      </c>
      <c r="BK7" s="38">
        <v>1716.82</v>
      </c>
      <c r="BL7" s="38">
        <v>1554.05</v>
      </c>
      <c r="BM7" s="38">
        <v>1671.86</v>
      </c>
      <c r="BN7" s="38">
        <v>1673.47</v>
      </c>
      <c r="BO7" s="38">
        <v>1592.72</v>
      </c>
      <c r="BP7" s="38">
        <v>1348.09</v>
      </c>
      <c r="BQ7" s="38">
        <v>58.75</v>
      </c>
      <c r="BR7" s="38">
        <v>61.29</v>
      </c>
      <c r="BS7" s="38">
        <v>62.11</v>
      </c>
      <c r="BT7" s="38">
        <v>51.67</v>
      </c>
      <c r="BU7" s="38">
        <v>57</v>
      </c>
      <c r="BV7" s="38">
        <v>51.73</v>
      </c>
      <c r="BW7" s="38">
        <v>53.01</v>
      </c>
      <c r="BX7" s="38">
        <v>50.54</v>
      </c>
      <c r="BY7" s="38">
        <v>49.22</v>
      </c>
      <c r="BZ7" s="38">
        <v>53.7</v>
      </c>
      <c r="CA7" s="38">
        <v>69.8</v>
      </c>
      <c r="CB7" s="38">
        <v>205.62</v>
      </c>
      <c r="CC7" s="38">
        <v>209.86</v>
      </c>
      <c r="CD7" s="38">
        <v>211.5</v>
      </c>
      <c r="CE7" s="38">
        <v>237.56</v>
      </c>
      <c r="CF7" s="38">
        <v>210.5</v>
      </c>
      <c r="CG7" s="38">
        <v>310.47000000000003</v>
      </c>
      <c r="CH7" s="38">
        <v>299.39</v>
      </c>
      <c r="CI7" s="38">
        <v>320.36</v>
      </c>
      <c r="CJ7" s="38">
        <v>332.02</v>
      </c>
      <c r="CK7" s="38">
        <v>300.35000000000002</v>
      </c>
      <c r="CL7" s="38">
        <v>232.54</v>
      </c>
      <c r="CM7" s="38">
        <v>44.38</v>
      </c>
      <c r="CN7" s="38">
        <v>43.06</v>
      </c>
      <c r="CO7" s="38">
        <v>43.5</v>
      </c>
      <c r="CP7" s="38">
        <v>47.5</v>
      </c>
      <c r="CQ7" s="38">
        <v>50</v>
      </c>
      <c r="CR7" s="38">
        <v>36.67</v>
      </c>
      <c r="CS7" s="38">
        <v>36.200000000000003</v>
      </c>
      <c r="CT7" s="38">
        <v>34.74</v>
      </c>
      <c r="CU7" s="38">
        <v>36.65</v>
      </c>
      <c r="CV7" s="38">
        <v>37.72</v>
      </c>
      <c r="CW7" s="38">
        <v>42.17</v>
      </c>
      <c r="CX7" s="38">
        <v>70.790000000000006</v>
      </c>
      <c r="CY7" s="38">
        <v>73.3</v>
      </c>
      <c r="CZ7" s="38">
        <v>73.94</v>
      </c>
      <c r="DA7" s="38">
        <v>63.8</v>
      </c>
      <c r="DB7" s="38">
        <v>65.349999999999994</v>
      </c>
      <c r="DC7" s="38">
        <v>71.239999999999995</v>
      </c>
      <c r="DD7" s="38">
        <v>71.069999999999993</v>
      </c>
      <c r="DE7" s="38">
        <v>70.14</v>
      </c>
      <c r="DF7" s="38">
        <v>68.83</v>
      </c>
      <c r="DG7" s="38">
        <v>68.459999999999994</v>
      </c>
      <c r="DH7" s="38">
        <v>82.3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0.05</v>
      </c>
      <c r="EK7" s="38">
        <v>7.0000000000000007E-2</v>
      </c>
      <c r="EL7" s="38">
        <v>0.08</v>
      </c>
      <c r="EM7" s="38">
        <v>0.26</v>
      </c>
      <c r="EN7" s="38">
        <v>0.13</v>
      </c>
      <c r="EO7" s="38">
        <v>0.09</v>
      </c>
    </row>
    <row r="8" spans="1:14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>
      <c r="A9" s="40"/>
      <c r="B9" s="40" t="s">
        <v>116</v>
      </c>
      <c r="C9" s="40" t="s">
        <v>117</v>
      </c>
      <c r="D9" s="40" t="s">
        <v>118</v>
      </c>
      <c r="E9" s="40" t="s">
        <v>119</v>
      </c>
      <c r="F9" s="40" t="s">
        <v>120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>
      <c r="A10" s="40" t="s">
        <v>59</v>
      </c>
      <c r="B10" s="41">
        <f>DATEVALUE($B$6-4&amp;"年1月1日")</f>
        <v>40909</v>
      </c>
      <c r="C10" s="41">
        <f>DATEVALUE($B$6-3&amp;"年1月1日")</f>
        <v>41275</v>
      </c>
      <c r="D10" s="41">
        <f>DATEVALUE($B$6-2&amp;"年1月1日")</f>
        <v>41640</v>
      </c>
      <c r="E10" s="41">
        <f>DATEVALUE($B$6-1&amp;"年1月1日")</f>
        <v>42005</v>
      </c>
      <c r="F10" s="41">
        <f>DATEVALUE($B$6&amp;"年1月1日")</f>
        <v>42370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 </cp:lastModifiedBy>
  <cp:lastPrinted>2018-02-13T14:18:57Z</cp:lastPrinted>
  <dcterms:created xsi:type="dcterms:W3CDTF">2017-12-25T02:21:43Z</dcterms:created>
  <dcterms:modified xsi:type="dcterms:W3CDTF">2018-02-13T23:16:03Z</dcterms:modified>
  <cp:category/>
</cp:coreProperties>
</file>