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5吉賀町\"/>
    </mc:Choice>
  </mc:AlternateContent>
  <workbookProtection workbookPassword="B319" lockStructure="1"/>
  <bookViews>
    <workbookView xWindow="0" yWindow="0" windowWidth="19200" windowHeight="1161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J16" i="4" s="1"/>
  <c r="AR6" i="5"/>
  <c r="H16" i="4" s="1"/>
  <c r="AQ6" i="5"/>
  <c r="F16" i="4" s="1"/>
  <c r="AP6" i="5"/>
  <c r="AO6" i="5"/>
  <c r="AN6" i="5"/>
  <c r="AM6" i="5"/>
  <c r="H15" i="4" s="1"/>
  <c r="AL6" i="5"/>
  <c r="AK6" i="5"/>
  <c r="N14" i="4" s="1"/>
  <c r="AJ6" i="5"/>
  <c r="L14" i="4" s="1"/>
  <c r="AI6" i="5"/>
  <c r="J14" i="4" s="1"/>
  <c r="AH6" i="5"/>
  <c r="AG6" i="5"/>
  <c r="AF6" i="5"/>
  <c r="AE6" i="5"/>
  <c r="L13" i="4" s="1"/>
  <c r="AD6" i="5"/>
  <c r="AC6" i="5"/>
  <c r="H13" i="4" s="1"/>
  <c r="AB6" i="5"/>
  <c r="F13" i="4" s="1"/>
  <c r="AA6" i="5"/>
  <c r="N12" i="4" s="1"/>
  <c r="Z6" i="5"/>
  <c r="Y6" i="5"/>
  <c r="X6" i="5"/>
  <c r="W6" i="5"/>
  <c r="V6" i="5"/>
  <c r="U6" i="5"/>
  <c r="T6" i="5"/>
  <c r="N7" i="4" s="1"/>
  <c r="S6" i="5"/>
  <c r="R6" i="5"/>
  <c r="Q6" i="5"/>
  <c r="B7" i="4" s="1"/>
  <c r="P6" i="5"/>
  <c r="O6" i="5"/>
  <c r="J5" i="4" s="1"/>
  <c r="N6" i="5"/>
  <c r="M6" i="5"/>
  <c r="FT8" i="5" s="1"/>
  <c r="L6" i="5"/>
  <c r="K6" i="5"/>
  <c r="J6" i="5"/>
  <c r="I6" i="5"/>
  <c r="B3" i="4" s="1"/>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N15" i="4"/>
  <c r="L15" i="4"/>
  <c r="J15" i="4"/>
  <c r="F15" i="4"/>
  <c r="H14" i="4"/>
  <c r="F14" i="4"/>
  <c r="N13" i="4"/>
  <c r="J13" i="4"/>
  <c r="L12" i="4"/>
  <c r="J12" i="4"/>
  <c r="H12" i="4"/>
  <c r="F12" i="4"/>
  <c r="F9" i="4"/>
  <c r="N5" i="4"/>
  <c r="F5" i="4"/>
  <c r="B5" i="4"/>
  <c r="N3" i="4"/>
  <c r="F3" i="4"/>
  <c r="B1" i="4"/>
  <c r="FJ8" i="5" l="1"/>
  <c r="FX18" i="5"/>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N11" i="4"/>
  <c r="LA10" i="5"/>
  <c r="JL10" i="5"/>
  <c r="HW10" i="5"/>
  <c r="GH10" i="5"/>
  <c r="ES10" i="5"/>
  <c r="DE10" i="5"/>
  <c r="BN10" i="5"/>
  <c r="KP10" i="5"/>
  <c r="JB10" i="5"/>
  <c r="HM10" i="5"/>
  <c r="FX10" i="5"/>
  <c r="EI10" i="5"/>
  <c r="CT10" i="5"/>
  <c r="BC10" i="5"/>
  <c r="KF10" i="5"/>
  <c r="IQ10" i="5"/>
  <c r="HC10" i="5"/>
  <c r="FN10" i="5"/>
  <c r="DY10" i="5"/>
  <c r="CJ10" i="5"/>
  <c r="GP18" i="5"/>
  <c r="GR12" i="5"/>
  <c r="GN12" i="5"/>
  <c r="GO18" i="5"/>
  <c r="GQ12" i="5"/>
  <c r="GR18" i="5"/>
  <c r="GN18" i="5"/>
  <c r="GP12" i="5"/>
  <c r="GQ18" i="5"/>
  <c r="GO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F11" i="4"/>
  <c r="KL10" i="5"/>
  <c r="IX10" i="5"/>
  <c r="HI10" i="5"/>
  <c r="FT10" i="5"/>
  <c r="EE10" i="5"/>
  <c r="CP10" i="5"/>
  <c r="AY10" i="5"/>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<sst xmlns="http://schemas.openxmlformats.org/spreadsheetml/2006/main" count="1004" uniqueCount="182">
  <si>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</si>
  <si>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</si>
  <si>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</si>
  <si>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</si>
  <si>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</si>
  <si>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</si>
  <si>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</si>
  <si>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</si>
  <si>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 xml:space="preserve">発電事業で生じた利益は、予算に定めるところにより一般会計への繰出し（１４０００千円）を行い、将来的な子育て支援事業（保育料無償化等）に活用する予定である。なお残額がある場合は、将来的な補修等に対応するために小水力発電事業基金積立金に充当することにしている。
・一般会計への繰出し　１４，０００千円（目的：子育て支援事業に活用）
・小水力発電基金への積立　３５，７０９千円（目的：将来的な補修に対応するため）
</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</si>
  <si>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</si>
  <si>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</si>
  <si>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</si>
  <si>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</si>
  <si>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</si>
  <si>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</si>
  <si>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</si>
  <si>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</si>
  <si>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</si>
  <si>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</si>
  <si>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</si>
  <si>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</si>
  <si>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</si>
  <si>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</si>
  <si>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</si>
  <si>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</si>
  <si>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</si>
  <si>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</si>
  <si>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</si>
  <si>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</si>
  <si>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</si>
  <si>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</si>
  <si>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</si>
  <si>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</si>
  <si>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</si>
  <si>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</si>
  <si>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</si>
  <si>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</si>
  <si>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</si>
  <si>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</si>
  <si>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</si>
  <si>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</si>
  <si>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</si>
  <si>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</si>
  <si>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</si>
  <si>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</si>
  <si>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</si>
  <si>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</si>
  <si>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</si>
  <si>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</si>
  <si>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</si>
  <si>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</si>
  <si>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</si>
  <si>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</si>
  <si>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</si>
  <si>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</si>
  <si>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</si>
  <si>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</si>
  <si>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</si>
  <si>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</si>
  <si>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</si>
  <si>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</si>
  <si>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</si>
  <si>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</si>
  <si>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</si>
  <si>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</si>
  <si>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</si>
  <si>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</si>
  <si>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</si>
  <si>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</si>
  <si>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</si>
  <si>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</si>
  <si>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</si>
  <si>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</si>
  <si>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</si>
  <si>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</si>
  <si>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</si>
  <si>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</si>
  <si>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</si>
  <si>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</si>
  <si>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</si>
  <si>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</si>
  <si>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</si>
  <si>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</si>
  <si>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</si>
  <si>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</si>
  <si>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</si>
  <si>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</si>
  <si>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</si>
  <si>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</si>
  <si>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</si>
  <si>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</si>
  <si>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</si>
  <si>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</si>
  <si>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</si>
  <si>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</si>
  <si>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</si>
  <si>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</si>
  <si>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</si>
  <si>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</si>
  <si>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</si>
  <si>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</si>
  <si>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</si>
  <si>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</si>
  <si>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</si>
  <si>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</si>
  <si>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</si>
  <si>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</si>
  <si>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</si>
  <si>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</si>
  <si>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</si>
  <si>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</si>
  <si>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</si>
  <si>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</si>
  <si>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</si>
  <si>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</si>
  <si>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</si>
  <si>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</si>
  <si>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325058</t>
  </si>
  <si>
    <t>47</t>
  </si>
  <si>
    <t>04</t>
  </si>
  <si>
    <t>0</t>
  </si>
  <si>
    <t>000</t>
  </si>
  <si>
    <t>島根県　吉賀町</t>
  </si>
  <si>
    <t>法非適用</t>
  </si>
  <si>
    <t>電気事業</t>
  </si>
  <si>
    <t/>
  </si>
  <si>
    <t>該当数値なし</t>
  </si>
  <si>
    <t>-</t>
  </si>
  <si>
    <t>平成47年5月31日　吉賀町小水力発電所</t>
  </si>
  <si>
    <t>無</t>
  </si>
  <si>
    <t>中国電力</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</si>
  <si>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</si>
  <si>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</si>
  <si>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</si>
  <si>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</si>
  <si>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</si>
  <si>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</si>
  <si>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</si>
  <si>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</si>
  <si>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</si>
  <si>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</si>
  <si>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</si>
  <si>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</si>
  <si>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</si>
  <si>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</si>
  <si>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</si>
  <si>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</si>
  <si>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</si>
  <si>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</si>
  <si>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</si>
  <si>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</si>
  <si>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</si>
  <si>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</si>
  <si>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</si>
  <si>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</si>
  <si>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</si>
  <si>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</si>
  <si>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</si>
  <si>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</si>
  <si>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</si>
  <si>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</si>
  <si>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</si>
  <si>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</si>
  <si>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</si>
  <si>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</si>
  <si>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</si>
  <si>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</si>
  <si>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</si>
  <si>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</si>
  <si>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</si>
  <si>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</si>
  <si>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</si>
  <si>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</si>
  <si>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</si>
  <si>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</si>
  <si>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</si>
  <si>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</si>
  <si>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</si>
  <si>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自治体職員</t>
    <rPh sb="0" eb="3">
      <t>ジチタイ</t>
    </rPh>
    <rPh sb="3" eb="5">
      <t>ショクイン</t>
    </rPh>
    <phoneticPr fontId="3"/>
  </si>
  <si>
    <t>平成３０年度に発電所放水路の改修工事が予定されているため、基金の切り崩しが予想される。平成２９年度の調査で改修工事の必要性が明らかになったため、工事に伴い、発電会計の財務推計の見直しが必要である。
かつ、売電収入の１００％がＦＩＴの買取であるため、調達期間終了後の運用体制の検討が必要である。</t>
    <rPh sb="0" eb="2">
      <t>ヘイセイ</t>
    </rPh>
    <rPh sb="4" eb="6">
      <t>ネンド</t>
    </rPh>
    <rPh sb="7" eb="9">
      <t>ハツデン</t>
    </rPh>
    <rPh sb="9" eb="10">
      <t>ショ</t>
    </rPh>
    <rPh sb="10" eb="11">
      <t>ホウ</t>
    </rPh>
    <rPh sb="11" eb="13">
      <t>スイロ</t>
    </rPh>
    <rPh sb="14" eb="16">
      <t>カイシュウ</t>
    </rPh>
    <rPh sb="16" eb="18">
      <t>コウジ</t>
    </rPh>
    <rPh sb="19" eb="21">
      <t>ヨテイ</t>
    </rPh>
    <rPh sb="29" eb="31">
      <t>キキン</t>
    </rPh>
    <rPh sb="32" eb="33">
      <t>キ</t>
    </rPh>
    <rPh sb="34" eb="35">
      <t>クズ</t>
    </rPh>
    <rPh sb="37" eb="39">
      <t>ヨソウ</t>
    </rPh>
    <rPh sb="43" eb="45">
      <t>ヘイセイ</t>
    </rPh>
    <rPh sb="47" eb="49">
      <t>ネンド</t>
    </rPh>
    <rPh sb="50" eb="52">
      <t>チョウサ</t>
    </rPh>
    <rPh sb="53" eb="55">
      <t>カイシュウ</t>
    </rPh>
    <rPh sb="55" eb="57">
      <t>コウジ</t>
    </rPh>
    <rPh sb="58" eb="60">
      <t>ヒツヨウ</t>
    </rPh>
    <rPh sb="60" eb="61">
      <t>セイ</t>
    </rPh>
    <rPh sb="62" eb="63">
      <t>アキ</t>
    </rPh>
    <rPh sb="72" eb="74">
      <t>コウジ</t>
    </rPh>
    <rPh sb="75" eb="76">
      <t>トモナ</t>
    </rPh>
    <rPh sb="78" eb="80">
      <t>ハツデン</t>
    </rPh>
    <rPh sb="80" eb="82">
      <t>カイケイ</t>
    </rPh>
    <rPh sb="83" eb="85">
      <t>ザイム</t>
    </rPh>
    <rPh sb="85" eb="87">
      <t>スイケイ</t>
    </rPh>
    <rPh sb="88" eb="90">
      <t>ミナオ</t>
    </rPh>
    <rPh sb="92" eb="94">
      <t>ヒツヨウ</t>
    </rPh>
    <rPh sb="102" eb="104">
      <t>バイデン</t>
    </rPh>
    <rPh sb="104" eb="106">
      <t>シュウニュウ</t>
    </rPh>
    <rPh sb="116" eb="118">
      <t>カイトリ</t>
    </rPh>
    <rPh sb="124" eb="126">
      <t>チョウタツ</t>
    </rPh>
    <rPh sb="126" eb="128">
      <t>キカン</t>
    </rPh>
    <rPh sb="128" eb="131">
      <t>シュウリョウゴ</t>
    </rPh>
    <rPh sb="132" eb="134">
      <t>ウンヨウ</t>
    </rPh>
    <rPh sb="134" eb="136">
      <t>タイセイ</t>
    </rPh>
    <rPh sb="137" eb="139">
      <t>ケントウ</t>
    </rPh>
    <rPh sb="140" eb="142">
      <t>ヒツヨウ</t>
    </rPh>
    <phoneticPr fontId="3"/>
  </si>
  <si>
    <t>設備利用率については、類似団体と比較しても高水準であり、経年比較しても上昇しており、効率的な施設運営が出来ている。
一方でＦＩＴの収入割合は１００％であるため、調達期間終了後の運営体制を検討する必要がある。</t>
    <rPh sb="0" eb="2">
      <t>セツビ</t>
    </rPh>
    <rPh sb="2" eb="5">
      <t>リヨウリツ</t>
    </rPh>
    <rPh sb="11" eb="13">
      <t>ルイジ</t>
    </rPh>
    <rPh sb="13" eb="15">
      <t>ダンタイ</t>
    </rPh>
    <rPh sb="16" eb="18">
      <t>ヒカク</t>
    </rPh>
    <rPh sb="21" eb="22">
      <t>コウ</t>
    </rPh>
    <rPh sb="22" eb="24">
      <t>スイジュン</t>
    </rPh>
    <rPh sb="28" eb="30">
      <t>ケイネン</t>
    </rPh>
    <rPh sb="30" eb="32">
      <t>ヒカク</t>
    </rPh>
    <rPh sb="35" eb="37">
      <t>ジョウショウ</t>
    </rPh>
    <rPh sb="42" eb="45">
      <t>コウリツテキ</t>
    </rPh>
    <rPh sb="46" eb="48">
      <t>シセツ</t>
    </rPh>
    <rPh sb="48" eb="50">
      <t>ウンエイ</t>
    </rPh>
    <rPh sb="51" eb="53">
      <t>デキ</t>
    </rPh>
    <rPh sb="58" eb="60">
      <t>イッポウ</t>
    </rPh>
    <rPh sb="65" eb="67">
      <t>シュウニュウ</t>
    </rPh>
    <rPh sb="67" eb="69">
      <t>ワリアイ</t>
    </rPh>
    <rPh sb="80" eb="82">
      <t>チョウタツ</t>
    </rPh>
    <rPh sb="82" eb="84">
      <t>キカン</t>
    </rPh>
    <rPh sb="84" eb="87">
      <t>シュウリョウゴ</t>
    </rPh>
    <rPh sb="88" eb="90">
      <t>ウンエイ</t>
    </rPh>
    <rPh sb="90" eb="92">
      <t>タイセイ</t>
    </rPh>
    <rPh sb="93" eb="95">
      <t>ケントウ</t>
    </rPh>
    <rPh sb="97" eb="99">
      <t>ヒツヨウ</t>
    </rPh>
    <phoneticPr fontId="3"/>
  </si>
  <si>
    <t>平成２７年に固定価格買取制度を導入し、同時に発電所改修工事が終了した。
収益的収支比率は１００％を大きく上回っているので、当該年度において、発電所の収益は黒字であり、収益によって人件費等の費用を補えている。また、当会計は一般会計への繰出しを行っており、その額を差し引いても収益的収支比率は１００％を上回っている。
営業収支比率についても１００％を大きく上回っているので、営業収支は黒字であり、発電所の売電料で発電所維持・管理に必要な人件費を補えている。また、将来的な補修に備えるための基金にも積立を行っている。尚、平成３０年度に発電所放水路の修繕工事を予定しており、基金の切り崩しが予想される。
供給原価については、類似団体と比較すると低コストで売電ができている。要因としては、当該年度は天候に恵まれ年度を通して効果的に発電が出来たことと、改修によって天候悪化の際、影響を受けづらくなったことが上げられる。</t>
    <rPh sb="0" eb="2">
      <t>ヘイセイ</t>
    </rPh>
    <rPh sb="4" eb="5">
      <t>ネン</t>
    </rPh>
    <rPh sb="6" eb="8">
      <t>コテイ</t>
    </rPh>
    <rPh sb="8" eb="10">
      <t>カカク</t>
    </rPh>
    <rPh sb="10" eb="12">
      <t>カイトリ</t>
    </rPh>
    <rPh sb="12" eb="14">
      <t>セイド</t>
    </rPh>
    <rPh sb="15" eb="17">
      <t>ドウニュウ</t>
    </rPh>
    <rPh sb="19" eb="21">
      <t>ドウジ</t>
    </rPh>
    <rPh sb="22" eb="24">
      <t>ハツデン</t>
    </rPh>
    <rPh sb="24" eb="25">
      <t>ショ</t>
    </rPh>
    <rPh sb="25" eb="27">
      <t>カイシュウ</t>
    </rPh>
    <rPh sb="27" eb="29">
      <t>コウジ</t>
    </rPh>
    <rPh sb="30" eb="32">
      <t>シュウリョウ</t>
    </rPh>
    <rPh sb="36" eb="39">
      <t>シュウエキテキ</t>
    </rPh>
    <rPh sb="39" eb="41">
      <t>シュウシ</t>
    </rPh>
    <rPh sb="41" eb="43">
      <t>ヒリツ</t>
    </rPh>
    <rPh sb="49" eb="50">
      <t>オオ</t>
    </rPh>
    <rPh sb="52" eb="54">
      <t>ウワマワ</t>
    </rPh>
    <rPh sb="77" eb="79">
      <t>クロジ</t>
    </rPh>
    <rPh sb="83" eb="85">
      <t>シュウエキ</t>
    </rPh>
    <rPh sb="94" eb="96">
      <t>ヒヨウ</t>
    </rPh>
    <rPh sb="185" eb="187">
      <t>エイギョウ</t>
    </rPh>
    <rPh sb="187" eb="189">
      <t>シュウシ</t>
    </rPh>
    <rPh sb="190" eb="192">
      <t>クロジ</t>
    </rPh>
    <rPh sb="196" eb="198">
      <t>ハツデン</t>
    </rPh>
    <rPh sb="198" eb="199">
      <t>ショ</t>
    </rPh>
    <rPh sb="200" eb="202">
      <t>バイデン</t>
    </rPh>
    <rPh sb="202" eb="203">
      <t>リョウ</t>
    </rPh>
    <rPh sb="204" eb="206">
      <t>ハツデン</t>
    </rPh>
    <rPh sb="206" eb="207">
      <t>ショ</t>
    </rPh>
    <rPh sb="207" eb="209">
      <t>イジ</t>
    </rPh>
    <rPh sb="210" eb="212">
      <t>カンリ</t>
    </rPh>
    <rPh sb="213" eb="215">
      <t>ヒツヨウ</t>
    </rPh>
    <rPh sb="216" eb="219">
      <t>ジンケンヒ</t>
    </rPh>
    <rPh sb="220" eb="221">
      <t>オギナ</t>
    </rPh>
    <rPh sb="229" eb="232">
      <t>ショウライテキ</t>
    </rPh>
    <rPh sb="233" eb="235">
      <t>ホシュウ</t>
    </rPh>
    <rPh sb="236" eb="237">
      <t>ソナ</t>
    </rPh>
    <rPh sb="242" eb="244">
      <t>キキン</t>
    </rPh>
    <rPh sb="246" eb="248">
      <t>ツミタテ</t>
    </rPh>
    <rPh sb="249" eb="250">
      <t>オコナ</t>
    </rPh>
    <rPh sb="255" eb="256">
      <t>ナオ</t>
    </rPh>
    <rPh sb="257" eb="259">
      <t>ヘイセイ</t>
    </rPh>
    <rPh sb="261" eb="263">
      <t>ネンド</t>
    </rPh>
    <rPh sb="264" eb="266">
      <t>ハツデン</t>
    </rPh>
    <rPh sb="266" eb="267">
      <t>ショ</t>
    </rPh>
    <rPh sb="267" eb="268">
      <t>ホウ</t>
    </rPh>
    <rPh sb="268" eb="270">
      <t>スイロ</t>
    </rPh>
    <rPh sb="271" eb="273">
      <t>シュウゼン</t>
    </rPh>
    <rPh sb="273" eb="275">
      <t>コウジ</t>
    </rPh>
    <rPh sb="276" eb="278">
      <t>ヨテイ</t>
    </rPh>
    <rPh sb="283" eb="285">
      <t>キキン</t>
    </rPh>
    <rPh sb="286" eb="287">
      <t>キ</t>
    </rPh>
    <rPh sb="288" eb="289">
      <t>クズ</t>
    </rPh>
    <rPh sb="291" eb="293">
      <t>ヨソウ</t>
    </rPh>
    <rPh sb="332" eb="334">
      <t>ヨウイン</t>
    </rPh>
    <rPh sb="339" eb="341">
      <t>トウガイ</t>
    </rPh>
    <rPh sb="341" eb="343">
      <t>ネンド</t>
    </rPh>
    <rPh sb="344" eb="346">
      <t>テンコウ</t>
    </rPh>
    <rPh sb="347" eb="348">
      <t>メグ</t>
    </rPh>
    <rPh sb="350" eb="352">
      <t>ネンド</t>
    </rPh>
    <rPh sb="353" eb="354">
      <t>トオ</t>
    </rPh>
    <rPh sb="356" eb="359">
      <t>コウカテキ</t>
    </rPh>
    <rPh sb="360" eb="362">
      <t>ハツデン</t>
    </rPh>
    <rPh sb="363" eb="365">
      <t>デキ</t>
    </rPh>
    <rPh sb="370" eb="372">
      <t>カイシュウ</t>
    </rPh>
    <rPh sb="376" eb="378">
      <t>テンコウ</t>
    </rPh>
    <rPh sb="378" eb="380">
      <t>アッカ</t>
    </rPh>
    <rPh sb="381" eb="382">
      <t>サイ</t>
    </rPh>
    <rPh sb="383" eb="385">
      <t>エイキョウ</t>
    </rPh>
    <rPh sb="386" eb="387">
      <t>ウ</t>
    </rPh>
    <rPh sb="397" eb="398">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</si>
</sst>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#N/A</c:v>
                </c:pt>
                <c:pt idx="3">
                  <c:v>100</c:v>
                </c:pt>
                <c:pt idx="4">
                  <c:v>753.2</c:v>
                </c:pt>
              </c:numCache>
            </c:numRef>
          </c:val>
          <c:extLst>
            <c:ext xmlns:c16="http://schemas.microsoft.com/office/drawing/2014/chart" uri="{C3380CC4-5D6E-409C-BE32-E72D297353CC}">
              <c16:uniqueId val="{00000000-8A75-4048-9BD1-35075961A110}"/>
            </c:ext>
          </c:extLst>
        </c:ser>
        <c:dLbls>
          <c:showLegendKey val="0"/>
          <c:showVal val="0"/>
          <c:showCatName val="0"/>
          <c:showSerName val="0"/>
          <c:showPercent val="0"/>
          <c:showBubbleSize val="0"/>
        </c:dLbls>
        <c:gapWidth val="180"/>
        <c:overlap val="-90"/>
        <c:axId val="112803784"/>
        <c:axId val="21178220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#N/A</c:v>
                </c:pt>
                <c:pt idx="3">
                  <c:v>118.8</c:v>
                </c:pt>
                <c:pt idx="4">
                  <c:v>88.8</c:v>
                </c:pt>
              </c:numCache>
            </c:numRef>
          </c:val>
          <c:smooth val="0"/>
          <c:extLst>
            <c:ext xmlns:c16="http://schemas.microsoft.com/office/drawing/2014/chart" uri="{C3380CC4-5D6E-409C-BE32-E72D297353CC}">
              <c16:uniqueId val="{00000001-8A75-4048-9BD1-35075961A11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A75-4048-9BD1-35075961A110}"/>
            </c:ext>
          </c:extLst>
        </c:ser>
        <c:dLbls>
          <c:showLegendKey val="0"/>
          <c:showVal val="0"/>
          <c:showCatName val="0"/>
          <c:showSerName val="0"/>
          <c:showPercent val="0"/>
          <c:showBubbleSize val="0"/>
        </c:dLbls>
        <c:marker val="1"/>
        <c:smooth val="0"/>
        <c:axId val="112803784"/>
        <c:axId val="211782200"/>
      </c:lineChart>
      <c:catAx>
        <c:axId val="112803784"/>
        <c:scaling>
          <c:orientation val="minMax"/>
        </c:scaling>
        <c:delete val="0"/>
        <c:axPos val="b"/>
        <c:numFmt formatCode="ge" sourceLinked="1"/>
        <c:majorTickMark val="none"/>
        <c:minorTickMark val="none"/>
        <c:tickLblPos val="none"/>
        <c:crossAx val="211782200"/>
        <c:crosses val="autoZero"/>
        <c:auto val="0"/>
        <c:lblAlgn val="ctr"/>
        <c:lblOffset val="100"/>
        <c:noMultiLvlLbl val="1"/>
      </c:catAx>
      <c:valAx>
        <c:axId val="211782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803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#N/A</c:v>
                </c:pt>
                <c:pt idx="3">
                  <c:v>103.4</c:v>
                </c:pt>
                <c:pt idx="4">
                  <c:v>884.7</c:v>
                </c:pt>
              </c:numCache>
            </c:numRef>
          </c:val>
          <c:extLst>
            <c:ext xmlns:c16="http://schemas.microsoft.com/office/drawing/2014/chart" uri="{C3380CC4-5D6E-409C-BE32-E72D297353CC}">
              <c16:uniqueId val="{00000000-535F-45A8-AA15-7A9F63F177C2}"/>
            </c:ext>
          </c:extLst>
        </c:ser>
        <c:dLbls>
          <c:showLegendKey val="0"/>
          <c:showVal val="0"/>
          <c:showCatName val="0"/>
          <c:showSerName val="0"/>
          <c:showPercent val="0"/>
          <c:showBubbleSize val="0"/>
        </c:dLbls>
        <c:gapWidth val="180"/>
        <c:overlap val="-90"/>
        <c:axId val="212691000"/>
        <c:axId val="21269138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#N/A</c:v>
                </c:pt>
                <c:pt idx="3">
                  <c:v>255.4</c:v>
                </c:pt>
                <c:pt idx="4">
                  <c:v>269.8</c:v>
                </c:pt>
              </c:numCache>
            </c:numRef>
          </c:val>
          <c:smooth val="0"/>
          <c:extLst>
            <c:ext xmlns:c16="http://schemas.microsoft.com/office/drawing/2014/chart" uri="{C3380CC4-5D6E-409C-BE32-E72D297353CC}">
              <c16:uniqueId val="{00000001-535F-45A8-AA15-7A9F63F177C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35F-45A8-AA15-7A9F63F177C2}"/>
            </c:ext>
          </c:extLst>
        </c:ser>
        <c:dLbls>
          <c:showLegendKey val="0"/>
          <c:showVal val="0"/>
          <c:showCatName val="0"/>
          <c:showSerName val="0"/>
          <c:showPercent val="0"/>
          <c:showBubbleSize val="0"/>
        </c:dLbls>
        <c:marker val="1"/>
        <c:smooth val="0"/>
        <c:axId val="212691000"/>
        <c:axId val="212691384"/>
      </c:lineChart>
      <c:catAx>
        <c:axId val="212691000"/>
        <c:scaling>
          <c:orientation val="minMax"/>
        </c:scaling>
        <c:delete val="0"/>
        <c:axPos val="b"/>
        <c:numFmt formatCode="ge" sourceLinked="1"/>
        <c:majorTickMark val="none"/>
        <c:minorTickMark val="none"/>
        <c:tickLblPos val="none"/>
        <c:crossAx val="212691384"/>
        <c:crosses val="autoZero"/>
        <c:auto val="0"/>
        <c:lblAlgn val="ctr"/>
        <c:lblOffset val="100"/>
        <c:noMultiLvlLbl val="1"/>
      </c:catAx>
      <c:valAx>
        <c:axId val="212691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691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F7-45B3-B5EE-9691D5FBB368}"/>
            </c:ext>
          </c:extLst>
        </c:ser>
        <c:dLbls>
          <c:showLegendKey val="0"/>
          <c:showVal val="0"/>
          <c:showCatName val="0"/>
          <c:showSerName val="0"/>
          <c:showPercent val="0"/>
          <c:showBubbleSize val="0"/>
        </c:dLbls>
        <c:gapWidth val="180"/>
        <c:overlap val="-90"/>
        <c:axId val="212655056"/>
        <c:axId val="21265544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F7-45B3-B5EE-9691D5FBB36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FCF7-45B3-B5EE-9691D5FBB368}"/>
            </c:ext>
          </c:extLst>
        </c:ser>
        <c:dLbls>
          <c:showLegendKey val="0"/>
          <c:showVal val="0"/>
          <c:showCatName val="0"/>
          <c:showSerName val="0"/>
          <c:showPercent val="0"/>
          <c:showBubbleSize val="0"/>
        </c:dLbls>
        <c:marker val="1"/>
        <c:smooth val="0"/>
        <c:axId val="212655056"/>
        <c:axId val="212655440"/>
      </c:lineChart>
      <c:catAx>
        <c:axId val="212655056"/>
        <c:scaling>
          <c:orientation val="minMax"/>
        </c:scaling>
        <c:delete val="0"/>
        <c:axPos val="b"/>
        <c:numFmt formatCode="ge" sourceLinked="1"/>
        <c:majorTickMark val="none"/>
        <c:minorTickMark val="none"/>
        <c:tickLblPos val="none"/>
        <c:crossAx val="212655440"/>
        <c:crosses val="autoZero"/>
        <c:auto val="0"/>
        <c:lblAlgn val="ctr"/>
        <c:lblOffset val="100"/>
        <c:noMultiLvlLbl val="1"/>
      </c:catAx>
      <c:valAx>
        <c:axId val="21265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655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#N/A</c:v>
                </c:pt>
                <c:pt idx="3">
                  <c:v>10365.799999999999</c:v>
                </c:pt>
                <c:pt idx="4">
                  <c:v>4875.1000000000004</c:v>
                </c:pt>
              </c:numCache>
            </c:numRef>
          </c:val>
          <c:extLst>
            <c:ext xmlns:c16="http://schemas.microsoft.com/office/drawing/2014/chart" uri="{C3380CC4-5D6E-409C-BE32-E72D297353CC}">
              <c16:uniqueId val="{00000000-BE64-40CB-8C38-ECE2AA1D597C}"/>
            </c:ext>
          </c:extLst>
        </c:ser>
        <c:dLbls>
          <c:showLegendKey val="0"/>
          <c:showVal val="0"/>
          <c:showCatName val="0"/>
          <c:showSerName val="0"/>
          <c:showPercent val="0"/>
          <c:showBubbleSize val="0"/>
        </c:dLbls>
        <c:gapWidth val="180"/>
        <c:overlap val="-90"/>
        <c:axId val="212763960"/>
        <c:axId val="21265777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18815.8</c:v>
                </c:pt>
                <c:pt idx="4">
                  <c:v>22847.9</c:v>
                </c:pt>
              </c:numCache>
            </c:numRef>
          </c:val>
          <c:smooth val="0"/>
          <c:extLst>
            <c:ext xmlns:c16="http://schemas.microsoft.com/office/drawing/2014/chart" uri="{C3380CC4-5D6E-409C-BE32-E72D297353CC}">
              <c16:uniqueId val="{00000001-BE64-40CB-8C38-ECE2AA1D597C}"/>
            </c:ext>
          </c:extLst>
        </c:ser>
        <c:dLbls>
          <c:showLegendKey val="0"/>
          <c:showVal val="0"/>
          <c:showCatName val="0"/>
          <c:showSerName val="0"/>
          <c:showPercent val="0"/>
          <c:showBubbleSize val="0"/>
        </c:dLbls>
        <c:marker val="1"/>
        <c:smooth val="0"/>
        <c:axId val="212763960"/>
        <c:axId val="212657776"/>
      </c:lineChart>
      <c:catAx>
        <c:axId val="212763960"/>
        <c:scaling>
          <c:orientation val="minMax"/>
        </c:scaling>
        <c:delete val="0"/>
        <c:axPos val="b"/>
        <c:numFmt formatCode="ge" sourceLinked="1"/>
        <c:majorTickMark val="none"/>
        <c:minorTickMark val="none"/>
        <c:tickLblPos val="none"/>
        <c:crossAx val="212657776"/>
        <c:crosses val="autoZero"/>
        <c:auto val="0"/>
        <c:lblAlgn val="ctr"/>
        <c:lblOffset val="100"/>
        <c:noMultiLvlLbl val="1"/>
      </c:catAx>
      <c:valAx>
        <c:axId val="21265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63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#N/A</c:v>
                </c:pt>
                <c:pt idx="3">
                  <c:v>#N/A</c:v>
                </c:pt>
                <c:pt idx="4">
                  <c:v>54325</c:v>
                </c:pt>
              </c:numCache>
            </c:numRef>
          </c:val>
          <c:extLst>
            <c:ext xmlns:c16="http://schemas.microsoft.com/office/drawing/2014/chart" uri="{C3380CC4-5D6E-409C-BE32-E72D297353CC}">
              <c16:uniqueId val="{00000000-95F6-48A8-B660-F04B6B77E91C}"/>
            </c:ext>
          </c:extLst>
        </c:ser>
        <c:dLbls>
          <c:showLegendKey val="0"/>
          <c:showVal val="0"/>
          <c:showCatName val="0"/>
          <c:showSerName val="0"/>
          <c:showPercent val="0"/>
          <c:showBubbleSize val="0"/>
        </c:dLbls>
        <c:gapWidth val="180"/>
        <c:overlap val="-90"/>
        <c:axId val="212762000"/>
        <c:axId val="21272673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37685</c:v>
                </c:pt>
                <c:pt idx="4">
                  <c:v>2390</c:v>
                </c:pt>
              </c:numCache>
            </c:numRef>
          </c:val>
          <c:smooth val="0"/>
          <c:extLst>
            <c:ext xmlns:c16="http://schemas.microsoft.com/office/drawing/2014/chart" uri="{C3380CC4-5D6E-409C-BE32-E72D297353CC}">
              <c16:uniqueId val="{00000001-95F6-48A8-B660-F04B6B77E91C}"/>
            </c:ext>
          </c:extLst>
        </c:ser>
        <c:dLbls>
          <c:showLegendKey val="0"/>
          <c:showVal val="0"/>
          <c:showCatName val="0"/>
          <c:showSerName val="0"/>
          <c:showPercent val="0"/>
          <c:showBubbleSize val="0"/>
        </c:dLbls>
        <c:marker val="1"/>
        <c:smooth val="0"/>
        <c:axId val="212762000"/>
        <c:axId val="212726736"/>
      </c:lineChart>
      <c:catAx>
        <c:axId val="212762000"/>
        <c:scaling>
          <c:orientation val="minMax"/>
        </c:scaling>
        <c:delete val="0"/>
        <c:axPos val="b"/>
        <c:numFmt formatCode="ge" sourceLinked="1"/>
        <c:majorTickMark val="none"/>
        <c:minorTickMark val="none"/>
        <c:tickLblPos val="none"/>
        <c:crossAx val="212726736"/>
        <c:crosses val="autoZero"/>
        <c:auto val="0"/>
        <c:lblAlgn val="ctr"/>
        <c:lblOffset val="100"/>
        <c:noMultiLvlLbl val="1"/>
      </c:catAx>
      <c:valAx>
        <c:axId val="2127267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6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#N/A</c:v>
                </c:pt>
                <c:pt idx="3">
                  <c:v>73.7</c:v>
                </c:pt>
                <c:pt idx="4">
                  <c:v>98.4</c:v>
                </c:pt>
              </c:numCache>
            </c:numRef>
          </c:val>
          <c:extLst>
            <c:ext xmlns:c16="http://schemas.microsoft.com/office/drawing/2014/chart" uri="{C3380CC4-5D6E-409C-BE32-E72D297353CC}">
              <c16:uniqueId val="{00000000-CAB5-4604-A35D-58A9175426C4}"/>
            </c:ext>
          </c:extLst>
        </c:ser>
        <c:dLbls>
          <c:showLegendKey val="0"/>
          <c:showVal val="0"/>
          <c:showCatName val="0"/>
          <c:showSerName val="0"/>
          <c:showPercent val="0"/>
          <c:showBubbleSize val="0"/>
        </c:dLbls>
        <c:gapWidth val="180"/>
        <c:overlap val="-90"/>
        <c:axId val="212169872"/>
        <c:axId val="21217026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#N/A</c:v>
                </c:pt>
                <c:pt idx="3">
                  <c:v>33.9</c:v>
                </c:pt>
                <c:pt idx="4">
                  <c:v>37.9</c:v>
                </c:pt>
              </c:numCache>
            </c:numRef>
          </c:val>
          <c:smooth val="0"/>
          <c:extLst>
            <c:ext xmlns:c16="http://schemas.microsoft.com/office/drawing/2014/chart" uri="{C3380CC4-5D6E-409C-BE32-E72D297353CC}">
              <c16:uniqueId val="{00000001-CAB5-4604-A35D-58A9175426C4}"/>
            </c:ext>
          </c:extLst>
        </c:ser>
        <c:dLbls>
          <c:showLegendKey val="0"/>
          <c:showVal val="0"/>
          <c:showCatName val="0"/>
          <c:showSerName val="0"/>
          <c:showPercent val="0"/>
          <c:showBubbleSize val="0"/>
        </c:dLbls>
        <c:marker val="1"/>
        <c:smooth val="0"/>
        <c:axId val="212169872"/>
        <c:axId val="212170264"/>
      </c:lineChart>
      <c:catAx>
        <c:axId val="212169872"/>
        <c:scaling>
          <c:orientation val="minMax"/>
        </c:scaling>
        <c:delete val="0"/>
        <c:axPos val="b"/>
        <c:numFmt formatCode="ge" sourceLinked="1"/>
        <c:majorTickMark val="none"/>
        <c:minorTickMark val="none"/>
        <c:tickLblPos val="none"/>
        <c:crossAx val="212170264"/>
        <c:crosses val="autoZero"/>
        <c:auto val="0"/>
        <c:lblAlgn val="ctr"/>
        <c:lblOffset val="100"/>
        <c:noMultiLvlLbl val="1"/>
      </c:catAx>
      <c:valAx>
        <c:axId val="212170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169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27A9-4FD3-B1F4-D6EDEBEC2419}"/>
            </c:ext>
          </c:extLst>
        </c:ser>
        <c:dLbls>
          <c:showLegendKey val="0"/>
          <c:showVal val="0"/>
          <c:showCatName val="0"/>
          <c:showSerName val="0"/>
          <c:showPercent val="0"/>
          <c:showBubbleSize val="0"/>
        </c:dLbls>
        <c:gapWidth val="180"/>
        <c:overlap val="-90"/>
        <c:axId val="212171048"/>
        <c:axId val="21217144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#N/A</c:v>
                </c:pt>
                <c:pt idx="3">
                  <c:v>16.3</c:v>
                </c:pt>
                <c:pt idx="4">
                  <c:v>14.2</c:v>
                </c:pt>
              </c:numCache>
            </c:numRef>
          </c:val>
          <c:smooth val="0"/>
          <c:extLst>
            <c:ext xmlns:c16="http://schemas.microsoft.com/office/drawing/2014/chart" uri="{C3380CC4-5D6E-409C-BE32-E72D297353CC}">
              <c16:uniqueId val="{00000001-27A9-4FD3-B1F4-D6EDEBEC2419}"/>
            </c:ext>
          </c:extLst>
        </c:ser>
        <c:dLbls>
          <c:showLegendKey val="0"/>
          <c:showVal val="0"/>
          <c:showCatName val="0"/>
          <c:showSerName val="0"/>
          <c:showPercent val="0"/>
          <c:showBubbleSize val="0"/>
        </c:dLbls>
        <c:marker val="1"/>
        <c:smooth val="0"/>
        <c:axId val="212171048"/>
        <c:axId val="212171440"/>
      </c:lineChart>
      <c:catAx>
        <c:axId val="212171048"/>
        <c:scaling>
          <c:orientation val="minMax"/>
        </c:scaling>
        <c:delete val="0"/>
        <c:axPos val="b"/>
        <c:numFmt formatCode="ge" sourceLinked="1"/>
        <c:majorTickMark val="none"/>
        <c:minorTickMark val="none"/>
        <c:tickLblPos val="none"/>
        <c:crossAx val="212171440"/>
        <c:crosses val="autoZero"/>
        <c:auto val="0"/>
        <c:lblAlgn val="ctr"/>
        <c:lblOffset val="100"/>
        <c:noMultiLvlLbl val="1"/>
      </c:catAx>
      <c:valAx>
        <c:axId val="212171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171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2C84-4A98-925A-47E10FBCB2F8}"/>
            </c:ext>
          </c:extLst>
        </c:ser>
        <c:dLbls>
          <c:showLegendKey val="0"/>
          <c:showVal val="0"/>
          <c:showCatName val="0"/>
          <c:showSerName val="0"/>
          <c:showPercent val="0"/>
          <c:showBubbleSize val="0"/>
        </c:dLbls>
        <c:gapWidth val="180"/>
        <c:overlap val="-90"/>
        <c:axId val="212172224"/>
        <c:axId val="21217261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#N/A</c:v>
                </c:pt>
                <c:pt idx="3">
                  <c:v>100.3</c:v>
                </c:pt>
                <c:pt idx="4">
                  <c:v>98.3</c:v>
                </c:pt>
              </c:numCache>
            </c:numRef>
          </c:val>
          <c:smooth val="0"/>
          <c:extLst>
            <c:ext xmlns:c16="http://schemas.microsoft.com/office/drawing/2014/chart" uri="{C3380CC4-5D6E-409C-BE32-E72D297353CC}">
              <c16:uniqueId val="{00000001-2C84-4A98-925A-47E10FBCB2F8}"/>
            </c:ext>
          </c:extLst>
        </c:ser>
        <c:dLbls>
          <c:showLegendKey val="0"/>
          <c:showVal val="0"/>
          <c:showCatName val="0"/>
          <c:showSerName val="0"/>
          <c:showPercent val="0"/>
          <c:showBubbleSize val="0"/>
        </c:dLbls>
        <c:marker val="1"/>
        <c:smooth val="0"/>
        <c:axId val="212172224"/>
        <c:axId val="212172616"/>
      </c:lineChart>
      <c:catAx>
        <c:axId val="212172224"/>
        <c:scaling>
          <c:orientation val="minMax"/>
        </c:scaling>
        <c:delete val="0"/>
        <c:axPos val="b"/>
        <c:numFmt formatCode="ge" sourceLinked="1"/>
        <c:majorTickMark val="none"/>
        <c:minorTickMark val="none"/>
        <c:tickLblPos val="none"/>
        <c:crossAx val="212172616"/>
        <c:crosses val="autoZero"/>
        <c:auto val="0"/>
        <c:lblAlgn val="ctr"/>
        <c:lblOffset val="100"/>
        <c:noMultiLvlLbl val="1"/>
      </c:catAx>
      <c:valAx>
        <c:axId val="212172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172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F0-4352-9662-616F974BA109}"/>
            </c:ext>
          </c:extLst>
        </c:ser>
        <c:dLbls>
          <c:showLegendKey val="0"/>
          <c:showVal val="0"/>
          <c:showCatName val="0"/>
          <c:showSerName val="0"/>
          <c:showPercent val="0"/>
          <c:showBubbleSize val="0"/>
        </c:dLbls>
        <c:gapWidth val="180"/>
        <c:overlap val="-90"/>
        <c:axId val="212173400"/>
        <c:axId val="21217379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F0-4352-9662-616F974BA109}"/>
            </c:ext>
          </c:extLst>
        </c:ser>
        <c:dLbls>
          <c:showLegendKey val="0"/>
          <c:showVal val="0"/>
          <c:showCatName val="0"/>
          <c:showSerName val="0"/>
          <c:showPercent val="0"/>
          <c:showBubbleSize val="0"/>
        </c:dLbls>
        <c:marker val="1"/>
        <c:smooth val="0"/>
        <c:axId val="212173400"/>
        <c:axId val="212173792"/>
      </c:lineChart>
      <c:catAx>
        <c:axId val="212173400"/>
        <c:scaling>
          <c:orientation val="minMax"/>
        </c:scaling>
        <c:delete val="0"/>
        <c:axPos val="b"/>
        <c:numFmt formatCode="ge" sourceLinked="1"/>
        <c:majorTickMark val="none"/>
        <c:minorTickMark val="none"/>
        <c:tickLblPos val="none"/>
        <c:crossAx val="212173792"/>
        <c:crosses val="autoZero"/>
        <c:auto val="0"/>
        <c:lblAlgn val="ctr"/>
        <c:lblOffset val="100"/>
        <c:noMultiLvlLbl val="1"/>
      </c:catAx>
      <c:valAx>
        <c:axId val="21217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21734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0F05-42CA-88E6-A38C623ECC83}"/>
            </c:ext>
          </c:extLst>
        </c:ser>
        <c:dLbls>
          <c:showLegendKey val="0"/>
          <c:showVal val="0"/>
          <c:showCatName val="0"/>
          <c:showSerName val="0"/>
          <c:showPercent val="0"/>
          <c:showBubbleSize val="0"/>
        </c:dLbls>
        <c:gapWidth val="180"/>
        <c:overlap val="-90"/>
        <c:axId val="212174576"/>
        <c:axId val="21217496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#N/A</c:v>
                </c:pt>
                <c:pt idx="3">
                  <c:v>73.099999999999994</c:v>
                </c:pt>
                <c:pt idx="4">
                  <c:v>74.8</c:v>
                </c:pt>
              </c:numCache>
            </c:numRef>
          </c:val>
          <c:smooth val="0"/>
          <c:extLst>
            <c:ext xmlns:c16="http://schemas.microsoft.com/office/drawing/2014/chart" uri="{C3380CC4-5D6E-409C-BE32-E72D297353CC}">
              <c16:uniqueId val="{00000001-0F05-42CA-88E6-A38C623ECC83}"/>
            </c:ext>
          </c:extLst>
        </c:ser>
        <c:dLbls>
          <c:showLegendKey val="0"/>
          <c:showVal val="0"/>
          <c:showCatName val="0"/>
          <c:showSerName val="0"/>
          <c:showPercent val="0"/>
          <c:showBubbleSize val="0"/>
        </c:dLbls>
        <c:marker val="1"/>
        <c:smooth val="0"/>
        <c:axId val="212174576"/>
        <c:axId val="212174968"/>
      </c:lineChart>
      <c:catAx>
        <c:axId val="212174576"/>
        <c:scaling>
          <c:orientation val="minMax"/>
        </c:scaling>
        <c:delete val="0"/>
        <c:axPos val="b"/>
        <c:numFmt formatCode="ge" sourceLinked="1"/>
        <c:majorTickMark val="none"/>
        <c:minorTickMark val="none"/>
        <c:tickLblPos val="none"/>
        <c:crossAx val="212174968"/>
        <c:crosses val="autoZero"/>
        <c:auto val="0"/>
        <c:lblAlgn val="ctr"/>
        <c:lblOffset val="100"/>
        <c:noMultiLvlLbl val="1"/>
      </c:catAx>
      <c:valAx>
        <c:axId val="212174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174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73.7</c:v>
                </c:pt>
                <c:pt idx="4">
                  <c:v>98.4</c:v>
                </c:pt>
              </c:numCache>
            </c:numRef>
          </c:val>
          <c:extLst>
            <c:ext xmlns:c16="http://schemas.microsoft.com/office/drawing/2014/chart" uri="{C3380CC4-5D6E-409C-BE32-E72D297353CC}">
              <c16:uniqueId val="{00000000-C5BD-4CD0-A33F-46799F84C5E6}"/>
            </c:ext>
          </c:extLst>
        </c:ser>
        <c:dLbls>
          <c:showLegendKey val="0"/>
          <c:showVal val="0"/>
          <c:showCatName val="0"/>
          <c:showSerName val="0"/>
          <c:showPercent val="0"/>
          <c:showBubbleSize val="0"/>
        </c:dLbls>
        <c:gapWidth val="180"/>
        <c:overlap val="-90"/>
        <c:axId val="212175752"/>
        <c:axId val="212176144"/>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61.8</c:v>
                </c:pt>
                <c:pt idx="4">
                  <c:v>61.6</c:v>
                </c:pt>
              </c:numCache>
            </c:numRef>
          </c:val>
          <c:smooth val="0"/>
          <c:extLst>
            <c:ext xmlns:c16="http://schemas.microsoft.com/office/drawing/2014/chart" uri="{C3380CC4-5D6E-409C-BE32-E72D297353CC}">
              <c16:uniqueId val="{00000001-C5BD-4CD0-A33F-46799F84C5E6}"/>
            </c:ext>
          </c:extLst>
        </c:ser>
        <c:dLbls>
          <c:showLegendKey val="0"/>
          <c:showVal val="0"/>
          <c:showCatName val="0"/>
          <c:showSerName val="0"/>
          <c:showPercent val="0"/>
          <c:showBubbleSize val="0"/>
        </c:dLbls>
        <c:marker val="1"/>
        <c:smooth val="0"/>
        <c:axId val="212175752"/>
        <c:axId val="212176144"/>
      </c:lineChart>
      <c:catAx>
        <c:axId val="212175752"/>
        <c:scaling>
          <c:orientation val="minMax"/>
        </c:scaling>
        <c:delete val="0"/>
        <c:axPos val="b"/>
        <c:numFmt formatCode="ge" sourceLinked="1"/>
        <c:majorTickMark val="none"/>
        <c:minorTickMark val="none"/>
        <c:tickLblPos val="none"/>
        <c:crossAx val="212176144"/>
        <c:crosses val="autoZero"/>
        <c:auto val="0"/>
        <c:lblAlgn val="ctr"/>
        <c:lblOffset val="100"/>
        <c:noMultiLvlLbl val="1"/>
      </c:catAx>
      <c:valAx>
        <c:axId val="212176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175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5DE1-40B2-AE92-2615C12D135F}"/>
            </c:ext>
          </c:extLst>
        </c:ser>
        <c:dLbls>
          <c:showLegendKey val="0"/>
          <c:showVal val="0"/>
          <c:showCatName val="0"/>
          <c:showSerName val="0"/>
          <c:showPercent val="0"/>
          <c:showBubbleSize val="0"/>
        </c:dLbls>
        <c:gapWidth val="180"/>
        <c:overlap val="-90"/>
        <c:axId val="212176928"/>
        <c:axId val="278052728"/>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8.6999999999999993</c:v>
                </c:pt>
                <c:pt idx="4">
                  <c:v>5.7</c:v>
                </c:pt>
              </c:numCache>
            </c:numRef>
          </c:val>
          <c:smooth val="0"/>
          <c:extLst>
            <c:ext xmlns:c16="http://schemas.microsoft.com/office/drawing/2014/chart" uri="{C3380CC4-5D6E-409C-BE32-E72D297353CC}">
              <c16:uniqueId val="{00000001-5DE1-40B2-AE92-2615C12D135F}"/>
            </c:ext>
          </c:extLst>
        </c:ser>
        <c:dLbls>
          <c:showLegendKey val="0"/>
          <c:showVal val="0"/>
          <c:showCatName val="0"/>
          <c:showSerName val="0"/>
          <c:showPercent val="0"/>
          <c:showBubbleSize val="0"/>
        </c:dLbls>
        <c:marker val="1"/>
        <c:smooth val="0"/>
        <c:axId val="212176928"/>
        <c:axId val="278052728"/>
      </c:lineChart>
      <c:catAx>
        <c:axId val="212176928"/>
        <c:scaling>
          <c:orientation val="minMax"/>
        </c:scaling>
        <c:delete val="0"/>
        <c:axPos val="b"/>
        <c:numFmt formatCode="ge" sourceLinked="1"/>
        <c:majorTickMark val="none"/>
        <c:minorTickMark val="none"/>
        <c:tickLblPos val="none"/>
        <c:crossAx val="278052728"/>
        <c:crosses val="autoZero"/>
        <c:auto val="0"/>
        <c:lblAlgn val="ctr"/>
        <c:lblOffset val="100"/>
        <c:noMultiLvlLbl val="1"/>
      </c:catAx>
      <c:valAx>
        <c:axId val="278052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176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6805-468A-9448-C361A077BE59}"/>
            </c:ext>
          </c:extLst>
        </c:ser>
        <c:dLbls>
          <c:showLegendKey val="0"/>
          <c:showVal val="0"/>
          <c:showCatName val="0"/>
          <c:showSerName val="0"/>
          <c:showPercent val="0"/>
          <c:showBubbleSize val="0"/>
        </c:dLbls>
        <c:gapWidth val="180"/>
        <c:overlap val="-90"/>
        <c:axId val="278053512"/>
        <c:axId val="27805390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351.4</c:v>
                </c:pt>
                <c:pt idx="4">
                  <c:v>390.3</c:v>
                </c:pt>
              </c:numCache>
            </c:numRef>
          </c:val>
          <c:smooth val="0"/>
          <c:extLst>
            <c:ext xmlns:c16="http://schemas.microsoft.com/office/drawing/2014/chart" uri="{C3380CC4-5D6E-409C-BE32-E72D297353CC}">
              <c16:uniqueId val="{00000001-6805-468A-9448-C361A077BE59}"/>
            </c:ext>
          </c:extLst>
        </c:ser>
        <c:dLbls>
          <c:showLegendKey val="0"/>
          <c:showVal val="0"/>
          <c:showCatName val="0"/>
          <c:showSerName val="0"/>
          <c:showPercent val="0"/>
          <c:showBubbleSize val="0"/>
        </c:dLbls>
        <c:marker val="1"/>
        <c:smooth val="0"/>
        <c:axId val="278053512"/>
        <c:axId val="278053904"/>
      </c:lineChart>
      <c:catAx>
        <c:axId val="278053512"/>
        <c:scaling>
          <c:orientation val="minMax"/>
        </c:scaling>
        <c:delete val="0"/>
        <c:axPos val="b"/>
        <c:numFmt formatCode="ge" sourceLinked="1"/>
        <c:majorTickMark val="none"/>
        <c:minorTickMark val="none"/>
        <c:tickLblPos val="none"/>
        <c:crossAx val="278053904"/>
        <c:crosses val="autoZero"/>
        <c:auto val="0"/>
        <c:lblAlgn val="ctr"/>
        <c:lblOffset val="100"/>
        <c:noMultiLvlLbl val="1"/>
      </c:catAx>
      <c:valAx>
        <c:axId val="278053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780535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7F-4C77-919E-B8A9288C8DDF}"/>
            </c:ext>
          </c:extLst>
        </c:ser>
        <c:dLbls>
          <c:showLegendKey val="0"/>
          <c:showVal val="0"/>
          <c:showCatName val="0"/>
          <c:showSerName val="0"/>
          <c:showPercent val="0"/>
          <c:showBubbleSize val="0"/>
        </c:dLbls>
        <c:gapWidth val="180"/>
        <c:overlap val="-90"/>
        <c:axId val="278054688"/>
        <c:axId val="27805508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7F-4C77-919E-B8A9288C8DDF}"/>
            </c:ext>
          </c:extLst>
        </c:ser>
        <c:dLbls>
          <c:showLegendKey val="0"/>
          <c:showVal val="0"/>
          <c:showCatName val="0"/>
          <c:showSerName val="0"/>
          <c:showPercent val="0"/>
          <c:showBubbleSize val="0"/>
        </c:dLbls>
        <c:marker val="1"/>
        <c:smooth val="0"/>
        <c:axId val="278054688"/>
        <c:axId val="278055080"/>
      </c:lineChart>
      <c:catAx>
        <c:axId val="278054688"/>
        <c:scaling>
          <c:orientation val="minMax"/>
        </c:scaling>
        <c:delete val="0"/>
        <c:axPos val="b"/>
        <c:numFmt formatCode="ge" sourceLinked="1"/>
        <c:majorTickMark val="none"/>
        <c:minorTickMark val="none"/>
        <c:tickLblPos val="none"/>
        <c:crossAx val="278055080"/>
        <c:crosses val="autoZero"/>
        <c:auto val="0"/>
        <c:lblAlgn val="ctr"/>
        <c:lblOffset val="100"/>
        <c:noMultiLvlLbl val="1"/>
      </c:catAx>
      <c:valAx>
        <c:axId val="278055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054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18A1-4A46-A8B5-8FB0DE1F6BAB}"/>
            </c:ext>
          </c:extLst>
        </c:ser>
        <c:dLbls>
          <c:showLegendKey val="0"/>
          <c:showVal val="0"/>
          <c:showCatName val="0"/>
          <c:showSerName val="0"/>
          <c:showPercent val="0"/>
          <c:showBubbleSize val="0"/>
        </c:dLbls>
        <c:gapWidth val="180"/>
        <c:overlap val="-90"/>
        <c:axId val="278055864"/>
        <c:axId val="27805625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80.599999999999994</c:v>
                </c:pt>
                <c:pt idx="4">
                  <c:v>85.6</c:v>
                </c:pt>
              </c:numCache>
            </c:numRef>
          </c:val>
          <c:smooth val="0"/>
          <c:extLst>
            <c:ext xmlns:c16="http://schemas.microsoft.com/office/drawing/2014/chart" uri="{C3380CC4-5D6E-409C-BE32-E72D297353CC}">
              <c16:uniqueId val="{00000001-18A1-4A46-A8B5-8FB0DE1F6BAB}"/>
            </c:ext>
          </c:extLst>
        </c:ser>
        <c:dLbls>
          <c:showLegendKey val="0"/>
          <c:showVal val="0"/>
          <c:showCatName val="0"/>
          <c:showSerName val="0"/>
          <c:showPercent val="0"/>
          <c:showBubbleSize val="0"/>
        </c:dLbls>
        <c:marker val="1"/>
        <c:smooth val="0"/>
        <c:axId val="278055864"/>
        <c:axId val="278056256"/>
      </c:lineChart>
      <c:catAx>
        <c:axId val="278055864"/>
        <c:scaling>
          <c:orientation val="minMax"/>
        </c:scaling>
        <c:delete val="0"/>
        <c:axPos val="b"/>
        <c:numFmt formatCode="ge" sourceLinked="1"/>
        <c:majorTickMark val="none"/>
        <c:minorTickMark val="none"/>
        <c:tickLblPos val="none"/>
        <c:crossAx val="278056256"/>
        <c:crosses val="autoZero"/>
        <c:auto val="0"/>
        <c:lblAlgn val="ctr"/>
        <c:lblOffset val="100"/>
        <c:noMultiLvlLbl val="1"/>
      </c:catAx>
      <c:valAx>
        <c:axId val="278056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055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A24-4002-8DAF-091FCE8CC8D7}"/>
            </c:ext>
          </c:extLst>
        </c:ser>
        <c:dLbls>
          <c:showLegendKey val="0"/>
          <c:showVal val="0"/>
          <c:showCatName val="0"/>
          <c:showSerName val="0"/>
          <c:showPercent val="0"/>
          <c:showBubbleSize val="0"/>
        </c:dLbls>
        <c:gapWidth val="180"/>
        <c:overlap val="-90"/>
        <c:axId val="278057040"/>
        <c:axId val="27805743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24-4002-8DAF-091FCE8CC8D7}"/>
            </c:ext>
          </c:extLst>
        </c:ser>
        <c:dLbls>
          <c:showLegendKey val="0"/>
          <c:showVal val="0"/>
          <c:showCatName val="0"/>
          <c:showSerName val="0"/>
          <c:showPercent val="0"/>
          <c:showBubbleSize val="0"/>
        </c:dLbls>
        <c:marker val="1"/>
        <c:smooth val="0"/>
        <c:axId val="278057040"/>
        <c:axId val="278057432"/>
      </c:lineChart>
      <c:catAx>
        <c:axId val="278057040"/>
        <c:scaling>
          <c:orientation val="minMax"/>
        </c:scaling>
        <c:delete val="0"/>
        <c:axPos val="b"/>
        <c:numFmt formatCode="ge" sourceLinked="1"/>
        <c:majorTickMark val="none"/>
        <c:minorTickMark val="none"/>
        <c:tickLblPos val="none"/>
        <c:crossAx val="278057432"/>
        <c:crosses val="autoZero"/>
        <c:auto val="0"/>
        <c:lblAlgn val="ctr"/>
        <c:lblOffset val="100"/>
        <c:noMultiLvlLbl val="1"/>
      </c:catAx>
      <c:valAx>
        <c:axId val="278057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057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73-44A8-91E7-A228893D436E}"/>
            </c:ext>
          </c:extLst>
        </c:ser>
        <c:dLbls>
          <c:showLegendKey val="0"/>
          <c:showVal val="0"/>
          <c:showCatName val="0"/>
          <c:showSerName val="0"/>
          <c:showPercent val="0"/>
          <c:showBubbleSize val="0"/>
        </c:dLbls>
        <c:gapWidth val="180"/>
        <c:overlap val="-90"/>
        <c:axId val="278058216"/>
        <c:axId val="27805860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73-44A8-91E7-A228893D436E}"/>
            </c:ext>
          </c:extLst>
        </c:ser>
        <c:dLbls>
          <c:showLegendKey val="0"/>
          <c:showVal val="0"/>
          <c:showCatName val="0"/>
          <c:showSerName val="0"/>
          <c:showPercent val="0"/>
          <c:showBubbleSize val="0"/>
        </c:dLbls>
        <c:marker val="1"/>
        <c:smooth val="0"/>
        <c:axId val="278058216"/>
        <c:axId val="278058608"/>
      </c:lineChart>
      <c:catAx>
        <c:axId val="278058216"/>
        <c:scaling>
          <c:orientation val="minMax"/>
        </c:scaling>
        <c:delete val="0"/>
        <c:axPos val="b"/>
        <c:numFmt formatCode="ge" sourceLinked="1"/>
        <c:majorTickMark val="none"/>
        <c:minorTickMark val="none"/>
        <c:tickLblPos val="none"/>
        <c:crossAx val="278058608"/>
        <c:crosses val="autoZero"/>
        <c:auto val="0"/>
        <c:lblAlgn val="ctr"/>
        <c:lblOffset val="100"/>
        <c:noMultiLvlLbl val="1"/>
      </c:catAx>
      <c:valAx>
        <c:axId val="278058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058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4E-4ECE-91A9-6C32711FCA36}"/>
            </c:ext>
          </c:extLst>
        </c:ser>
        <c:dLbls>
          <c:showLegendKey val="0"/>
          <c:showVal val="0"/>
          <c:showCatName val="0"/>
          <c:showSerName val="0"/>
          <c:showPercent val="0"/>
          <c:showBubbleSize val="0"/>
        </c:dLbls>
        <c:gapWidth val="180"/>
        <c:overlap val="-90"/>
        <c:axId val="278059392"/>
        <c:axId val="27805978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4E-4ECE-91A9-6C32711FCA36}"/>
            </c:ext>
          </c:extLst>
        </c:ser>
        <c:dLbls>
          <c:showLegendKey val="0"/>
          <c:showVal val="0"/>
          <c:showCatName val="0"/>
          <c:showSerName val="0"/>
          <c:showPercent val="0"/>
          <c:showBubbleSize val="0"/>
        </c:dLbls>
        <c:marker val="1"/>
        <c:smooth val="0"/>
        <c:axId val="278059392"/>
        <c:axId val="278059784"/>
      </c:lineChart>
      <c:catAx>
        <c:axId val="278059392"/>
        <c:scaling>
          <c:orientation val="minMax"/>
        </c:scaling>
        <c:delete val="0"/>
        <c:axPos val="b"/>
        <c:numFmt formatCode="ge" sourceLinked="1"/>
        <c:majorTickMark val="none"/>
        <c:minorTickMark val="none"/>
        <c:tickLblPos val="none"/>
        <c:crossAx val="278059784"/>
        <c:crosses val="autoZero"/>
        <c:auto val="0"/>
        <c:lblAlgn val="ctr"/>
        <c:lblOffset val="100"/>
        <c:noMultiLvlLbl val="1"/>
      </c:catAx>
      <c:valAx>
        <c:axId val="278059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059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C2-4C99-AF50-6457594A9233}"/>
            </c:ext>
          </c:extLst>
        </c:ser>
        <c:dLbls>
          <c:showLegendKey val="0"/>
          <c:showVal val="0"/>
          <c:showCatName val="0"/>
          <c:showSerName val="0"/>
          <c:showPercent val="0"/>
          <c:showBubbleSize val="0"/>
        </c:dLbls>
        <c:gapWidth val="180"/>
        <c:overlap val="-90"/>
        <c:axId val="278593384"/>
        <c:axId val="27859377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2-4C99-AF50-6457594A9233}"/>
            </c:ext>
          </c:extLst>
        </c:ser>
        <c:dLbls>
          <c:showLegendKey val="0"/>
          <c:showVal val="0"/>
          <c:showCatName val="0"/>
          <c:showSerName val="0"/>
          <c:showPercent val="0"/>
          <c:showBubbleSize val="0"/>
        </c:dLbls>
        <c:marker val="1"/>
        <c:smooth val="0"/>
        <c:axId val="278593384"/>
        <c:axId val="278593776"/>
      </c:lineChart>
      <c:catAx>
        <c:axId val="278593384"/>
        <c:scaling>
          <c:orientation val="minMax"/>
        </c:scaling>
        <c:delete val="0"/>
        <c:axPos val="b"/>
        <c:numFmt formatCode="ge" sourceLinked="1"/>
        <c:majorTickMark val="none"/>
        <c:minorTickMark val="none"/>
        <c:tickLblPos val="none"/>
        <c:crossAx val="278593776"/>
        <c:crosses val="autoZero"/>
        <c:auto val="0"/>
        <c:lblAlgn val="ctr"/>
        <c:lblOffset val="100"/>
        <c:noMultiLvlLbl val="1"/>
      </c:catAx>
      <c:valAx>
        <c:axId val="278593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593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76-4AD6-BEFF-0F18E5C6EAEE}"/>
            </c:ext>
          </c:extLst>
        </c:ser>
        <c:dLbls>
          <c:showLegendKey val="0"/>
          <c:showVal val="0"/>
          <c:showCatName val="0"/>
          <c:showSerName val="0"/>
          <c:showPercent val="0"/>
          <c:showBubbleSize val="0"/>
        </c:dLbls>
        <c:gapWidth val="180"/>
        <c:overlap val="-90"/>
        <c:axId val="278594560"/>
        <c:axId val="27859495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76-4AD6-BEFF-0F18E5C6EAEE}"/>
            </c:ext>
          </c:extLst>
        </c:ser>
        <c:dLbls>
          <c:showLegendKey val="0"/>
          <c:showVal val="0"/>
          <c:showCatName val="0"/>
          <c:showSerName val="0"/>
          <c:showPercent val="0"/>
          <c:showBubbleSize val="0"/>
        </c:dLbls>
        <c:marker val="1"/>
        <c:smooth val="0"/>
        <c:axId val="278594560"/>
        <c:axId val="278594952"/>
      </c:lineChart>
      <c:catAx>
        <c:axId val="278594560"/>
        <c:scaling>
          <c:orientation val="minMax"/>
        </c:scaling>
        <c:delete val="0"/>
        <c:axPos val="b"/>
        <c:numFmt formatCode="ge" sourceLinked="1"/>
        <c:majorTickMark val="none"/>
        <c:minorTickMark val="none"/>
        <c:tickLblPos val="none"/>
        <c:crossAx val="278594952"/>
        <c:crosses val="autoZero"/>
        <c:auto val="0"/>
        <c:lblAlgn val="ctr"/>
        <c:lblOffset val="100"/>
        <c:noMultiLvlLbl val="1"/>
      </c:catAx>
      <c:valAx>
        <c:axId val="278594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59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3C8-4AFE-B4A2-E66C358D4F0B}"/>
            </c:ext>
          </c:extLst>
        </c:ser>
        <c:dLbls>
          <c:showLegendKey val="0"/>
          <c:showVal val="0"/>
          <c:showCatName val="0"/>
          <c:showSerName val="0"/>
          <c:showPercent val="0"/>
          <c:showBubbleSize val="0"/>
        </c:dLbls>
        <c:gapWidth val="180"/>
        <c:overlap val="-90"/>
        <c:axId val="278595736"/>
        <c:axId val="27859612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C8-4AFE-B4A2-E66C358D4F0B}"/>
            </c:ext>
          </c:extLst>
        </c:ser>
        <c:dLbls>
          <c:showLegendKey val="0"/>
          <c:showVal val="0"/>
          <c:showCatName val="0"/>
          <c:showSerName val="0"/>
          <c:showPercent val="0"/>
          <c:showBubbleSize val="0"/>
        </c:dLbls>
        <c:marker val="1"/>
        <c:smooth val="0"/>
        <c:axId val="278595736"/>
        <c:axId val="278596128"/>
      </c:lineChart>
      <c:catAx>
        <c:axId val="278595736"/>
        <c:scaling>
          <c:orientation val="minMax"/>
        </c:scaling>
        <c:delete val="0"/>
        <c:axPos val="b"/>
        <c:numFmt formatCode="ge" sourceLinked="1"/>
        <c:majorTickMark val="none"/>
        <c:minorTickMark val="none"/>
        <c:tickLblPos val="none"/>
        <c:crossAx val="278596128"/>
        <c:crosses val="autoZero"/>
        <c:auto val="0"/>
        <c:lblAlgn val="ctr"/>
        <c:lblOffset val="100"/>
        <c:noMultiLvlLbl val="1"/>
      </c:catAx>
      <c:valAx>
        <c:axId val="278596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595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9F-4AC3-BE4D-2AB3498289F9}"/>
            </c:ext>
          </c:extLst>
        </c:ser>
        <c:dLbls>
          <c:showLegendKey val="0"/>
          <c:showVal val="0"/>
          <c:showCatName val="0"/>
          <c:showSerName val="0"/>
          <c:showPercent val="0"/>
          <c:showBubbleSize val="0"/>
        </c:dLbls>
        <c:gapWidth val="180"/>
        <c:overlap val="-90"/>
        <c:axId val="278596912"/>
        <c:axId val="278597304"/>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9F-4AC3-BE4D-2AB3498289F9}"/>
            </c:ext>
          </c:extLst>
        </c:ser>
        <c:dLbls>
          <c:showLegendKey val="0"/>
          <c:showVal val="0"/>
          <c:showCatName val="0"/>
          <c:showSerName val="0"/>
          <c:showPercent val="0"/>
          <c:showBubbleSize val="0"/>
        </c:dLbls>
        <c:marker val="1"/>
        <c:smooth val="0"/>
        <c:axId val="278596912"/>
        <c:axId val="278597304"/>
      </c:lineChart>
      <c:catAx>
        <c:axId val="278596912"/>
        <c:scaling>
          <c:orientation val="minMax"/>
        </c:scaling>
        <c:delete val="0"/>
        <c:axPos val="b"/>
        <c:numFmt formatCode="ge" sourceLinked="1"/>
        <c:majorTickMark val="none"/>
        <c:minorTickMark val="none"/>
        <c:tickLblPos val="none"/>
        <c:crossAx val="278597304"/>
        <c:crosses val="autoZero"/>
        <c:auto val="0"/>
        <c:lblAlgn val="ctr"/>
        <c:lblOffset val="100"/>
        <c:noMultiLvlLbl val="1"/>
      </c:catAx>
      <c:valAx>
        <c:axId val="27859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596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BF2-46F2-A1F4-1AE3892407D5}"/>
            </c:ext>
          </c:extLst>
        </c:ser>
        <c:dLbls>
          <c:showLegendKey val="0"/>
          <c:showVal val="0"/>
          <c:showCatName val="0"/>
          <c:showSerName val="0"/>
          <c:showPercent val="0"/>
          <c:showBubbleSize val="0"/>
        </c:dLbls>
        <c:gapWidth val="180"/>
        <c:overlap val="-90"/>
        <c:axId val="278598088"/>
        <c:axId val="27859848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F2-46F2-A1F4-1AE3892407D5}"/>
            </c:ext>
          </c:extLst>
        </c:ser>
        <c:dLbls>
          <c:showLegendKey val="0"/>
          <c:showVal val="0"/>
          <c:showCatName val="0"/>
          <c:showSerName val="0"/>
          <c:showPercent val="0"/>
          <c:showBubbleSize val="0"/>
        </c:dLbls>
        <c:marker val="1"/>
        <c:smooth val="0"/>
        <c:axId val="278598088"/>
        <c:axId val="278598480"/>
      </c:lineChart>
      <c:catAx>
        <c:axId val="278598088"/>
        <c:scaling>
          <c:orientation val="minMax"/>
        </c:scaling>
        <c:delete val="0"/>
        <c:axPos val="b"/>
        <c:numFmt formatCode="ge" sourceLinked="1"/>
        <c:majorTickMark val="none"/>
        <c:minorTickMark val="none"/>
        <c:tickLblPos val="none"/>
        <c:crossAx val="278598480"/>
        <c:crosses val="autoZero"/>
        <c:auto val="0"/>
        <c:lblAlgn val="ctr"/>
        <c:lblOffset val="100"/>
        <c:noMultiLvlLbl val="1"/>
      </c:catAx>
      <c:valAx>
        <c:axId val="278598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598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E2-464A-BEE4-8C4CAE33CF0A}"/>
            </c:ext>
          </c:extLst>
        </c:ser>
        <c:dLbls>
          <c:showLegendKey val="0"/>
          <c:showVal val="0"/>
          <c:showCatName val="0"/>
          <c:showSerName val="0"/>
          <c:showPercent val="0"/>
          <c:showBubbleSize val="0"/>
        </c:dLbls>
        <c:gapWidth val="180"/>
        <c:overlap val="-90"/>
        <c:axId val="278599264"/>
        <c:axId val="27859965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E2-464A-BEE4-8C4CAE33CF0A}"/>
            </c:ext>
          </c:extLst>
        </c:ser>
        <c:dLbls>
          <c:showLegendKey val="0"/>
          <c:showVal val="0"/>
          <c:showCatName val="0"/>
          <c:showSerName val="0"/>
          <c:showPercent val="0"/>
          <c:showBubbleSize val="0"/>
        </c:dLbls>
        <c:marker val="1"/>
        <c:smooth val="0"/>
        <c:axId val="278599264"/>
        <c:axId val="278599656"/>
      </c:lineChart>
      <c:catAx>
        <c:axId val="278599264"/>
        <c:scaling>
          <c:orientation val="minMax"/>
        </c:scaling>
        <c:delete val="0"/>
        <c:axPos val="b"/>
        <c:numFmt formatCode="ge" sourceLinked="1"/>
        <c:majorTickMark val="none"/>
        <c:minorTickMark val="none"/>
        <c:tickLblPos val="none"/>
        <c:crossAx val="278599656"/>
        <c:crosses val="autoZero"/>
        <c:auto val="0"/>
        <c:lblAlgn val="ctr"/>
        <c:lblOffset val="100"/>
        <c:noMultiLvlLbl val="1"/>
      </c:catAx>
      <c:valAx>
        <c:axId val="278599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5992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F0-4D96-B2A4-4F615EF35B99}"/>
            </c:ext>
          </c:extLst>
        </c:ser>
        <c:dLbls>
          <c:showLegendKey val="0"/>
          <c:showVal val="0"/>
          <c:showCatName val="0"/>
          <c:showSerName val="0"/>
          <c:showPercent val="0"/>
          <c:showBubbleSize val="0"/>
        </c:dLbls>
        <c:gapWidth val="180"/>
        <c:overlap val="-90"/>
        <c:axId val="278600440"/>
        <c:axId val="27860083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F0-4D96-B2A4-4F615EF35B99}"/>
            </c:ext>
          </c:extLst>
        </c:ser>
        <c:dLbls>
          <c:showLegendKey val="0"/>
          <c:showVal val="0"/>
          <c:showCatName val="0"/>
          <c:showSerName val="0"/>
          <c:showPercent val="0"/>
          <c:showBubbleSize val="0"/>
        </c:dLbls>
        <c:marker val="1"/>
        <c:smooth val="0"/>
        <c:axId val="278600440"/>
        <c:axId val="278600832"/>
      </c:lineChart>
      <c:catAx>
        <c:axId val="278600440"/>
        <c:scaling>
          <c:orientation val="minMax"/>
        </c:scaling>
        <c:delete val="0"/>
        <c:axPos val="b"/>
        <c:numFmt formatCode="ge" sourceLinked="1"/>
        <c:majorTickMark val="none"/>
        <c:minorTickMark val="none"/>
        <c:tickLblPos val="none"/>
        <c:crossAx val="278600832"/>
        <c:crosses val="autoZero"/>
        <c:auto val="0"/>
        <c:lblAlgn val="ctr"/>
        <c:lblOffset val="100"/>
        <c:noMultiLvlLbl val="1"/>
      </c:catAx>
      <c:valAx>
        <c:axId val="27860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600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20-4029-A628-6EBA9D9C0C05}"/>
            </c:ext>
          </c:extLst>
        </c:ser>
        <c:dLbls>
          <c:showLegendKey val="0"/>
          <c:showVal val="0"/>
          <c:showCatName val="0"/>
          <c:showSerName val="0"/>
          <c:showPercent val="0"/>
          <c:showBubbleSize val="0"/>
        </c:dLbls>
        <c:gapWidth val="180"/>
        <c:overlap val="-90"/>
        <c:axId val="278847760"/>
        <c:axId val="27884815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20-4029-A628-6EBA9D9C0C05}"/>
            </c:ext>
          </c:extLst>
        </c:ser>
        <c:dLbls>
          <c:showLegendKey val="0"/>
          <c:showVal val="0"/>
          <c:showCatName val="0"/>
          <c:showSerName val="0"/>
          <c:showPercent val="0"/>
          <c:showBubbleSize val="0"/>
        </c:dLbls>
        <c:marker val="1"/>
        <c:smooth val="0"/>
        <c:axId val="278847760"/>
        <c:axId val="278848152"/>
      </c:lineChart>
      <c:catAx>
        <c:axId val="278847760"/>
        <c:scaling>
          <c:orientation val="minMax"/>
        </c:scaling>
        <c:delete val="0"/>
        <c:axPos val="b"/>
        <c:numFmt formatCode="ge" sourceLinked="1"/>
        <c:majorTickMark val="none"/>
        <c:minorTickMark val="none"/>
        <c:tickLblPos val="none"/>
        <c:crossAx val="278848152"/>
        <c:crosses val="autoZero"/>
        <c:auto val="0"/>
        <c:lblAlgn val="ctr"/>
        <c:lblOffset val="100"/>
        <c:noMultiLvlLbl val="1"/>
      </c:catAx>
      <c:valAx>
        <c:axId val="278848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847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1-43D7-A12A-2BE189999BC4}"/>
            </c:ext>
          </c:extLst>
        </c:ser>
        <c:dLbls>
          <c:showLegendKey val="0"/>
          <c:showVal val="0"/>
          <c:showCatName val="0"/>
          <c:showSerName val="0"/>
          <c:showPercent val="0"/>
          <c:showBubbleSize val="0"/>
        </c:dLbls>
        <c:gapWidth val="180"/>
        <c:overlap val="-90"/>
        <c:axId val="278848936"/>
        <c:axId val="27884932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1-43D7-A12A-2BE189999BC4}"/>
            </c:ext>
          </c:extLst>
        </c:ser>
        <c:dLbls>
          <c:showLegendKey val="0"/>
          <c:showVal val="0"/>
          <c:showCatName val="0"/>
          <c:showSerName val="0"/>
          <c:showPercent val="0"/>
          <c:showBubbleSize val="0"/>
        </c:dLbls>
        <c:marker val="1"/>
        <c:smooth val="0"/>
        <c:axId val="278848936"/>
        <c:axId val="278849328"/>
      </c:lineChart>
      <c:catAx>
        <c:axId val="278848936"/>
        <c:scaling>
          <c:orientation val="minMax"/>
        </c:scaling>
        <c:delete val="0"/>
        <c:axPos val="b"/>
        <c:numFmt formatCode="ge" sourceLinked="1"/>
        <c:majorTickMark val="none"/>
        <c:minorTickMark val="none"/>
        <c:tickLblPos val="none"/>
        <c:crossAx val="278849328"/>
        <c:crosses val="autoZero"/>
        <c:auto val="0"/>
        <c:lblAlgn val="ctr"/>
        <c:lblOffset val="100"/>
        <c:noMultiLvlLbl val="1"/>
      </c:catAx>
      <c:valAx>
        <c:axId val="278849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848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34-4899-9F0C-0E096705CB6D}"/>
            </c:ext>
          </c:extLst>
        </c:ser>
        <c:dLbls>
          <c:showLegendKey val="0"/>
          <c:showVal val="0"/>
          <c:showCatName val="0"/>
          <c:showSerName val="0"/>
          <c:showPercent val="0"/>
          <c:showBubbleSize val="0"/>
        </c:dLbls>
        <c:gapWidth val="180"/>
        <c:overlap val="-90"/>
        <c:axId val="278850112"/>
        <c:axId val="27885050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34-4899-9F0C-0E096705CB6D}"/>
            </c:ext>
          </c:extLst>
        </c:ser>
        <c:dLbls>
          <c:showLegendKey val="0"/>
          <c:showVal val="0"/>
          <c:showCatName val="0"/>
          <c:showSerName val="0"/>
          <c:showPercent val="0"/>
          <c:showBubbleSize val="0"/>
        </c:dLbls>
        <c:marker val="1"/>
        <c:smooth val="0"/>
        <c:axId val="278850112"/>
        <c:axId val="278850504"/>
      </c:lineChart>
      <c:catAx>
        <c:axId val="278850112"/>
        <c:scaling>
          <c:orientation val="minMax"/>
        </c:scaling>
        <c:delete val="0"/>
        <c:axPos val="b"/>
        <c:numFmt formatCode="ge" sourceLinked="1"/>
        <c:majorTickMark val="none"/>
        <c:minorTickMark val="none"/>
        <c:tickLblPos val="none"/>
        <c:crossAx val="278850504"/>
        <c:crosses val="autoZero"/>
        <c:auto val="0"/>
        <c:lblAlgn val="ctr"/>
        <c:lblOffset val="100"/>
        <c:noMultiLvlLbl val="1"/>
      </c:catAx>
      <c:valAx>
        <c:axId val="278850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8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35-4CAD-B3BE-3C3781F27582}"/>
            </c:ext>
          </c:extLst>
        </c:ser>
        <c:dLbls>
          <c:showLegendKey val="0"/>
          <c:showVal val="0"/>
          <c:showCatName val="0"/>
          <c:showSerName val="0"/>
          <c:showPercent val="0"/>
          <c:showBubbleSize val="0"/>
        </c:dLbls>
        <c:gapWidth val="180"/>
        <c:overlap val="-90"/>
        <c:axId val="278851288"/>
        <c:axId val="27885168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35-4CAD-B3BE-3C3781F27582}"/>
            </c:ext>
          </c:extLst>
        </c:ser>
        <c:dLbls>
          <c:showLegendKey val="0"/>
          <c:showVal val="0"/>
          <c:showCatName val="0"/>
          <c:showSerName val="0"/>
          <c:showPercent val="0"/>
          <c:showBubbleSize val="0"/>
        </c:dLbls>
        <c:marker val="1"/>
        <c:smooth val="0"/>
        <c:axId val="278851288"/>
        <c:axId val="278851680"/>
      </c:lineChart>
      <c:catAx>
        <c:axId val="278851288"/>
        <c:scaling>
          <c:orientation val="minMax"/>
        </c:scaling>
        <c:delete val="0"/>
        <c:axPos val="b"/>
        <c:numFmt formatCode="ge" sourceLinked="1"/>
        <c:majorTickMark val="none"/>
        <c:minorTickMark val="none"/>
        <c:tickLblPos val="none"/>
        <c:crossAx val="278851680"/>
        <c:crosses val="autoZero"/>
        <c:auto val="0"/>
        <c:lblAlgn val="ctr"/>
        <c:lblOffset val="100"/>
        <c:noMultiLvlLbl val="1"/>
      </c:catAx>
      <c:valAx>
        <c:axId val="278851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851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40-4F55-9BF6-B71C1A50005D}"/>
            </c:ext>
          </c:extLst>
        </c:ser>
        <c:dLbls>
          <c:showLegendKey val="0"/>
          <c:showVal val="0"/>
          <c:showCatName val="0"/>
          <c:showSerName val="0"/>
          <c:showPercent val="0"/>
          <c:showBubbleSize val="0"/>
        </c:dLbls>
        <c:gapWidth val="180"/>
        <c:overlap val="-90"/>
        <c:axId val="278852464"/>
        <c:axId val="27885285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0-4F55-9BF6-B71C1A50005D}"/>
            </c:ext>
          </c:extLst>
        </c:ser>
        <c:dLbls>
          <c:showLegendKey val="0"/>
          <c:showVal val="0"/>
          <c:showCatName val="0"/>
          <c:showSerName val="0"/>
          <c:showPercent val="0"/>
          <c:showBubbleSize val="0"/>
        </c:dLbls>
        <c:marker val="1"/>
        <c:smooth val="0"/>
        <c:axId val="278852464"/>
        <c:axId val="278852856"/>
      </c:lineChart>
      <c:catAx>
        <c:axId val="278852464"/>
        <c:scaling>
          <c:orientation val="minMax"/>
        </c:scaling>
        <c:delete val="0"/>
        <c:axPos val="b"/>
        <c:numFmt formatCode="ge" sourceLinked="1"/>
        <c:majorTickMark val="none"/>
        <c:minorTickMark val="none"/>
        <c:tickLblPos val="none"/>
        <c:crossAx val="278852856"/>
        <c:crosses val="autoZero"/>
        <c:auto val="0"/>
        <c:lblAlgn val="ctr"/>
        <c:lblOffset val="100"/>
        <c:noMultiLvlLbl val="1"/>
      </c:catAx>
      <c:valAx>
        <c:axId val="278852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852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xdr:cNvSpPr/>
      </xdr:nvSpPr>
      <xdr:spPr>
        <a:xfrm>
          <a:off x="2793280" y="11690640"/>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681461</xdr:colOff>
      <xdr:row>41</xdr:row>
      <xdr:rowOff>117765</xdr:rowOff>
    </xdr:from>
    <xdr:ext cx="2608406" cy="392415"/>
    <xdr:sp macro="" textlink="データ!EX9">
      <xdr:nvSpPr>
        <xdr:cNvPr id="21" name="正方形/長方形 20"/>
        <xdr:cNvSpPr/>
      </xdr:nvSpPr>
      <xdr:spPr>
        <a:xfrm>
          <a:off x="9168236" y="11690640"/>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31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31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31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31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31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31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31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31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31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31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31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311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311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311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311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312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3121"/>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3122"/>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3123"/>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3124"/>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3125"/>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3126"/>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3127"/>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3128"/>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3129"/>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3130"/>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3131"/>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3132"/>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3133"/>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313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3135"/>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3136"/>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3137"/>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3138"/>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313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3140"/>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3141"/>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3142"/>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3143"/>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314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3145"/>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3146"/>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3147"/>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3148"/>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3149"/>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3150"/>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315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315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1" zoomScale="70" zoomScaleNormal="70" workbookViewId="0">
      <selection activeCell="AK3" sqref="AK3:AQ38"/>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吉賀町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x14ac:dyDescent="0.15">
      <c r="A3" s="1"/>
      <c r="B3" s="175" t="str">
        <f>データ!I6</f>
        <v>法非適用</v>
      </c>
      <c r="C3" s="176"/>
      <c r="D3" s="176"/>
      <c r="E3" s="176"/>
      <c r="F3" s="176" t="str">
        <f>データ!J6</f>
        <v>電気事業</v>
      </c>
      <c r="G3" s="176"/>
      <c r="H3" s="176"/>
      <c r="I3" s="176"/>
      <c r="J3" s="177" t="s">
        <v>178</v>
      </c>
      <c r="K3" s="177"/>
      <c r="L3" s="177"/>
      <c r="M3" s="177"/>
      <c r="N3" s="178" t="str">
        <f>データ!L6</f>
        <v>該当数値なし</v>
      </c>
      <c r="O3" s="178"/>
      <c r="P3" s="178"/>
      <c r="Q3" s="179"/>
      <c r="R3" s="1"/>
      <c r="S3" s="180" t="s">
        <v>8</v>
      </c>
      <c r="T3" s="181"/>
      <c r="U3" s="181"/>
      <c r="V3" s="181"/>
      <c r="W3" s="181"/>
      <c r="X3" s="181"/>
      <c r="Y3" s="181"/>
      <c r="Z3" s="181"/>
      <c r="AA3" s="181"/>
      <c r="AB3" s="181"/>
      <c r="AC3" s="181"/>
      <c r="AD3" s="181"/>
      <c r="AE3" s="181"/>
      <c r="AF3" s="181"/>
      <c r="AG3" s="181"/>
      <c r="AH3" s="182"/>
      <c r="AI3" s="1"/>
      <c r="AJ3" s="1"/>
      <c r="AK3" s="113" t="s">
        <v>181</v>
      </c>
      <c r="AL3" s="114"/>
      <c r="AM3" s="114"/>
      <c r="AN3" s="114"/>
      <c r="AO3" s="114"/>
      <c r="AP3" s="114"/>
      <c r="AQ3" s="115"/>
    </row>
    <row r="4" spans="1:43" ht="23.1" customHeight="1" x14ac:dyDescent="0.15">
      <c r="A4" s="1"/>
      <c r="B4" s="155" t="s">
        <v>9</v>
      </c>
      <c r="C4" s="156"/>
      <c r="D4" s="156"/>
      <c r="E4" s="156"/>
      <c r="F4" s="156" t="s">
        <v>10</v>
      </c>
      <c r="G4" s="156"/>
      <c r="H4" s="156"/>
      <c r="I4" s="156"/>
      <c r="J4" s="156" t="s">
        <v>11</v>
      </c>
      <c r="K4" s="156"/>
      <c r="L4" s="156"/>
      <c r="M4" s="156"/>
      <c r="N4" s="156" t="s">
        <v>12</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x14ac:dyDescent="0.15">
      <c r="A5" s="1"/>
      <c r="B5" s="189">
        <f>データ!M6</f>
        <v>1</v>
      </c>
      <c r="C5" s="190"/>
      <c r="D5" s="190"/>
      <c r="E5" s="190"/>
      <c r="F5" s="169" t="str">
        <f>データ!N6</f>
        <v>-</v>
      </c>
      <c r="G5" s="169"/>
      <c r="H5" s="169"/>
      <c r="I5" s="169"/>
      <c r="J5" s="169" t="str">
        <f>データ!O6</f>
        <v>-</v>
      </c>
      <c r="K5" s="169"/>
      <c r="L5" s="169"/>
      <c r="M5" s="169"/>
      <c r="N5" s="169" t="str">
        <f>データ!P6</f>
        <v>-</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x14ac:dyDescent="0.15">
      <c r="A6" s="1"/>
      <c r="B6" s="155" t="s">
        <v>13</v>
      </c>
      <c r="C6" s="156"/>
      <c r="D6" s="156"/>
      <c r="E6" s="156"/>
      <c r="F6" s="156" t="s">
        <v>14</v>
      </c>
      <c r="G6" s="156"/>
      <c r="H6" s="156"/>
      <c r="I6" s="156"/>
      <c r="J6" s="156" t="s">
        <v>15</v>
      </c>
      <c r="K6" s="156"/>
      <c r="L6" s="156"/>
      <c r="M6" s="156"/>
      <c r="N6" s="156" t="s">
        <v>16</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22.5" customHeight="1" x14ac:dyDescent="0.15">
      <c r="A7" s="1"/>
      <c r="B7" s="168" t="str">
        <f>データ!Q6</f>
        <v>-</v>
      </c>
      <c r="C7" s="169"/>
      <c r="D7" s="169"/>
      <c r="E7" s="169"/>
      <c r="F7" s="170" t="s">
        <v>128</v>
      </c>
      <c r="G7" s="171"/>
      <c r="H7" s="171"/>
      <c r="I7" s="171"/>
      <c r="J7" s="172" t="s">
        <v>128</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x14ac:dyDescent="0.15">
      <c r="A8" s="1"/>
      <c r="B8" s="155" t="s">
        <v>17</v>
      </c>
      <c r="C8" s="156"/>
      <c r="D8" s="156"/>
      <c r="E8" s="156"/>
      <c r="F8" s="156" t="s">
        <v>18</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23.1" customHeight="1" thickBot="1" x14ac:dyDescent="0.2">
      <c r="A9" s="1"/>
      <c r="B9" s="158" t="s">
        <v>130</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x14ac:dyDescent="0.2">
      <c r="A10" s="1"/>
      <c r="B10" s="6" t="s">
        <v>19</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x14ac:dyDescent="0.15">
      <c r="A11" s="1"/>
      <c r="B11" s="164" t="s">
        <v>20</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x14ac:dyDescent="0.15">
      <c r="A12" s="1"/>
      <c r="B12" s="155" t="s">
        <v>22</v>
      </c>
      <c r="C12" s="156"/>
      <c r="D12" s="156"/>
      <c r="E12" s="156"/>
      <c r="F12" s="151" t="str">
        <f>データ!W6</f>
        <v>-</v>
      </c>
      <c r="G12" s="152"/>
      <c r="H12" s="151" t="str">
        <f>データ!X6</f>
        <v>-</v>
      </c>
      <c r="I12" s="152"/>
      <c r="J12" s="151" t="str">
        <f>データ!Y6</f>
        <v>-</v>
      </c>
      <c r="K12" s="152"/>
      <c r="L12" s="151">
        <f>データ!Z6</f>
        <v>1282</v>
      </c>
      <c r="M12" s="152"/>
      <c r="N12" s="153">
        <f>データ!AA6</f>
        <v>1706</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x14ac:dyDescent="0.15">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x14ac:dyDescent="0.15">
      <c r="A14" s="1"/>
      <c r="B14" s="148" t="s">
        <v>24</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x14ac:dyDescent="0.15">
      <c r="A15" s="1"/>
      <c r="B15" s="141" t="s">
        <v>25</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x14ac:dyDescent="0.2">
      <c r="A16" s="1"/>
      <c r="B16" s="134" t="s">
        <v>26</v>
      </c>
      <c r="C16" s="135"/>
      <c r="D16" s="135"/>
      <c r="E16" s="136"/>
      <c r="F16" s="147" t="str">
        <f>データ!AQ6</f>
        <v>-</v>
      </c>
      <c r="G16" s="147"/>
      <c r="H16" s="147" t="str">
        <f>データ!AR6</f>
        <v>-</v>
      </c>
      <c r="I16" s="147"/>
      <c r="J16" s="147" t="str">
        <f>データ!AS6</f>
        <v>-</v>
      </c>
      <c r="K16" s="147"/>
      <c r="L16" s="147">
        <f>データ!AT6</f>
        <v>1282</v>
      </c>
      <c r="M16" s="147"/>
      <c r="N16" s="139">
        <f>データ!AU6</f>
        <v>1706</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x14ac:dyDescent="0.2">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x14ac:dyDescent="0.15">
      <c r="A18" s="1"/>
      <c r="B18" s="130"/>
      <c r="C18" s="131"/>
      <c r="D18" s="131"/>
      <c r="E18" s="131"/>
      <c r="F18" s="132" t="s">
        <v>27</v>
      </c>
      <c r="G18" s="132"/>
      <c r="H18" s="132"/>
      <c r="I18" s="132" t="s">
        <v>28</v>
      </c>
      <c r="J18" s="132"/>
      <c r="K18" s="132"/>
      <c r="L18" s="132" t="s">
        <v>26</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x14ac:dyDescent="0.2">
      <c r="A19" s="1"/>
      <c r="B19" s="134" t="s">
        <v>29</v>
      </c>
      <c r="C19" s="135"/>
      <c r="D19" s="135"/>
      <c r="E19" s="136"/>
      <c r="F19" s="137" t="str">
        <f>データ!AV6</f>
        <v>-</v>
      </c>
      <c r="G19" s="137"/>
      <c r="H19" s="137"/>
      <c r="I19" s="137">
        <f>データ!AW6</f>
        <v>62628</v>
      </c>
      <c r="J19" s="137"/>
      <c r="K19" s="137"/>
      <c r="L19" s="137">
        <f>データ!AX6</f>
        <v>62628</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6"/>
      <c r="AL38" s="117"/>
      <c r="AM38" s="117"/>
      <c r="AN38" s="117"/>
      <c r="AO38" s="117"/>
      <c r="AP38" s="117"/>
      <c r="AQ38" s="118"/>
    </row>
    <row r="39" spans="1:43" ht="29.45" customHeight="1" x14ac:dyDescent="0.15">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32</v>
      </c>
      <c r="AL39" s="111"/>
      <c r="AM39" s="111"/>
      <c r="AN39" s="111"/>
      <c r="AO39" s="111"/>
      <c r="AP39" s="111"/>
      <c r="AQ39" s="112"/>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180</v>
      </c>
      <c r="AL40" s="114"/>
      <c r="AM40" s="114"/>
      <c r="AN40" s="114"/>
      <c r="AO40" s="114"/>
      <c r="AP40" s="114"/>
      <c r="AQ40" s="115"/>
    </row>
    <row r="41" spans="1:43" ht="29.45" customHeight="1" x14ac:dyDescent="0.15">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x14ac:dyDescent="0.15">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35</v>
      </c>
      <c r="AL97" s="111"/>
      <c r="AM97" s="111"/>
      <c r="AN97" s="111"/>
      <c r="AO97" s="111"/>
      <c r="AP97" s="111"/>
      <c r="AQ97" s="112"/>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4" t="s">
        <v>179</v>
      </c>
      <c r="AL99" s="125"/>
      <c r="AM99" s="125"/>
      <c r="AN99" s="125"/>
      <c r="AO99" s="125"/>
      <c r="AP99" s="125"/>
      <c r="AQ99" s="126"/>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4"/>
      <c r="AL100" s="125"/>
      <c r="AM100" s="125"/>
      <c r="AN100" s="125"/>
      <c r="AO100" s="125"/>
      <c r="AP100" s="125"/>
      <c r="AQ100" s="126"/>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4"/>
      <c r="AL101" s="125"/>
      <c r="AM101" s="125"/>
      <c r="AN101" s="125"/>
      <c r="AO101" s="125"/>
      <c r="AP101" s="125"/>
      <c r="AQ101" s="126"/>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4"/>
      <c r="AL102" s="125"/>
      <c r="AM102" s="125"/>
      <c r="AN102" s="125"/>
      <c r="AO102" s="125"/>
      <c r="AP102" s="125"/>
      <c r="AQ102" s="126"/>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4"/>
      <c r="AL103" s="125"/>
      <c r="AM103" s="125"/>
      <c r="AN103" s="125"/>
      <c r="AO103" s="125"/>
      <c r="AP103" s="125"/>
      <c r="AQ103" s="126"/>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4"/>
      <c r="AL104" s="125"/>
      <c r="AM104" s="125"/>
      <c r="AN104" s="125"/>
      <c r="AO104" s="125"/>
      <c r="AP104" s="125"/>
      <c r="AQ104" s="126"/>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4"/>
      <c r="AL105" s="125"/>
      <c r="AM105" s="125"/>
      <c r="AN105" s="125"/>
      <c r="AO105" s="125"/>
      <c r="AP105" s="125"/>
      <c r="AQ105" s="126"/>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4"/>
      <c r="AL106" s="125"/>
      <c r="AM106" s="125"/>
      <c r="AN106" s="125"/>
      <c r="AO106" s="125"/>
      <c r="AP106" s="125"/>
      <c r="AQ106" s="126"/>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4"/>
      <c r="AL107" s="125"/>
      <c r="AM107" s="125"/>
      <c r="AN107" s="125"/>
      <c r="AO107" s="125"/>
      <c r="AP107" s="125"/>
      <c r="AQ107" s="126"/>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4"/>
      <c r="AL108" s="125"/>
      <c r="AM108" s="125"/>
      <c r="AN108" s="125"/>
      <c r="AO108" s="125"/>
      <c r="AP108" s="125"/>
      <c r="AQ108" s="126"/>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4"/>
      <c r="AL109" s="125"/>
      <c r="AM109" s="125"/>
      <c r="AN109" s="125"/>
      <c r="AO109" s="125"/>
      <c r="AP109" s="125"/>
      <c r="AQ109" s="126"/>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4"/>
      <c r="AL110" s="125"/>
      <c r="AM110" s="125"/>
      <c r="AN110" s="125"/>
      <c r="AO110" s="125"/>
      <c r="AP110" s="125"/>
      <c r="AQ110" s="126"/>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4"/>
      <c r="AL111" s="125"/>
      <c r="AM111" s="125"/>
      <c r="AN111" s="125"/>
      <c r="AO111" s="125"/>
      <c r="AP111" s="125"/>
      <c r="AQ111" s="126"/>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4"/>
      <c r="AL112" s="125"/>
      <c r="AM112" s="125"/>
      <c r="AN112" s="125"/>
      <c r="AO112" s="125"/>
      <c r="AP112" s="125"/>
      <c r="AQ112" s="126"/>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4"/>
      <c r="AL113" s="125"/>
      <c r="AM113" s="125"/>
      <c r="AN113" s="125"/>
      <c r="AO113" s="125"/>
      <c r="AP113" s="125"/>
      <c r="AQ113" s="126"/>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4"/>
      <c r="AL114" s="125"/>
      <c r="AM114" s="125"/>
      <c r="AN114" s="125"/>
      <c r="AO114" s="125"/>
      <c r="AP114" s="125"/>
      <c r="AQ114" s="126"/>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4"/>
      <c r="AL115" s="125"/>
      <c r="AM115" s="125"/>
      <c r="AN115" s="125"/>
      <c r="AO115" s="125"/>
      <c r="AP115" s="125"/>
      <c r="AQ115" s="126"/>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4"/>
      <c r="AL116" s="125"/>
      <c r="AM116" s="125"/>
      <c r="AN116" s="125"/>
      <c r="AO116" s="125"/>
      <c r="AP116" s="125"/>
      <c r="AQ116" s="126"/>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7"/>
      <c r="AL117" s="128"/>
      <c r="AM117" s="128"/>
      <c r="AN117" s="128"/>
      <c r="AO117" s="128"/>
      <c r="AP117" s="128"/>
      <c r="AQ117" s="129"/>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x14ac:dyDescent="0.15">
      <c r="A6" s="50" t="s">
        <v>115</v>
      </c>
      <c r="B6" s="68" t="str">
        <f>B7</f>
        <v>2016</v>
      </c>
      <c r="C6" s="68" t="str">
        <f t="shared" ref="C6:AX6" si="6">C7</f>
        <v>325058</v>
      </c>
      <c r="D6" s="68" t="str">
        <f t="shared" si="6"/>
        <v>47</v>
      </c>
      <c r="E6" s="68" t="str">
        <f t="shared" si="6"/>
        <v>04</v>
      </c>
      <c r="F6" s="68" t="str">
        <f t="shared" si="6"/>
        <v>0</v>
      </c>
      <c r="G6" s="68" t="str">
        <f t="shared" si="6"/>
        <v>000</v>
      </c>
      <c r="H6" s="68" t="str">
        <f t="shared" si="6"/>
        <v>島根県　吉賀町</v>
      </c>
      <c r="I6" s="68" t="str">
        <f t="shared" si="6"/>
        <v>法非適用</v>
      </c>
      <c r="J6" s="68" t="str">
        <f t="shared" si="6"/>
        <v>電気事業</v>
      </c>
      <c r="K6" s="68" t="str">
        <f t="shared" si="6"/>
        <v/>
      </c>
      <c r="L6" s="69" t="str">
        <f t="shared" si="6"/>
        <v>該当数値なし</v>
      </c>
      <c r="M6" s="70">
        <f t="shared" si="6"/>
        <v>1</v>
      </c>
      <c r="N6" s="70" t="str">
        <f t="shared" si="6"/>
        <v>-</v>
      </c>
      <c r="O6" s="70" t="str">
        <f t="shared" si="6"/>
        <v>-</v>
      </c>
      <c r="P6" s="70" t="str">
        <f t="shared" si="6"/>
        <v>-</v>
      </c>
      <c r="Q6" s="70" t="str">
        <f t="shared" si="6"/>
        <v>-</v>
      </c>
      <c r="R6" s="71" t="str">
        <f>R7</f>
        <v>平成47年5月31日　吉賀町小水力発電所</v>
      </c>
      <c r="S6" s="72" t="str">
        <f t="shared" si="6"/>
        <v>平成47年5月31日　吉賀町小水力発電所</v>
      </c>
      <c r="T6" s="68" t="str">
        <f t="shared" si="6"/>
        <v>無</v>
      </c>
      <c r="U6" s="72" t="str">
        <f t="shared" si="6"/>
        <v>中国電力</v>
      </c>
      <c r="V6" s="69" t="str">
        <f t="shared" si="6"/>
        <v>-</v>
      </c>
      <c r="W6" s="70" t="str">
        <f>W7</f>
        <v>-</v>
      </c>
      <c r="X6" s="70" t="str">
        <f t="shared" si="6"/>
        <v>-</v>
      </c>
      <c r="Y6" s="70" t="str">
        <f t="shared" si="6"/>
        <v>-</v>
      </c>
      <c r="Z6" s="70">
        <f t="shared" si="6"/>
        <v>1282</v>
      </c>
      <c r="AA6" s="70">
        <f t="shared" si="6"/>
        <v>1706</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t="str">
        <f t="shared" si="6"/>
        <v>-</v>
      </c>
      <c r="AR6" s="70" t="str">
        <f t="shared" si="6"/>
        <v>-</v>
      </c>
      <c r="AS6" s="70" t="str">
        <f t="shared" si="6"/>
        <v>-</v>
      </c>
      <c r="AT6" s="70">
        <f t="shared" si="6"/>
        <v>1282</v>
      </c>
      <c r="AU6" s="70">
        <f t="shared" si="6"/>
        <v>1706</v>
      </c>
      <c r="AV6" s="70" t="str">
        <f t="shared" si="6"/>
        <v>-</v>
      </c>
      <c r="AW6" s="70">
        <f t="shared" si="6"/>
        <v>62628</v>
      </c>
      <c r="AX6" s="70">
        <f t="shared" si="6"/>
        <v>62628</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x14ac:dyDescent="0.15">
      <c r="A7" s="50"/>
      <c r="B7" s="78" t="s">
        <v>116</v>
      </c>
      <c r="C7" s="78" t="s">
        <v>117</v>
      </c>
      <c r="D7" s="78" t="s">
        <v>118</v>
      </c>
      <c r="E7" s="78" t="s">
        <v>119</v>
      </c>
      <c r="F7" s="78" t="s">
        <v>120</v>
      </c>
      <c r="G7" s="78" t="s">
        <v>121</v>
      </c>
      <c r="H7" s="78" t="s">
        <v>122</v>
      </c>
      <c r="I7" s="78" t="s">
        <v>123</v>
      </c>
      <c r="J7" s="78" t="s">
        <v>124</v>
      </c>
      <c r="K7" s="78" t="s">
        <v>125</v>
      </c>
      <c r="L7" s="79" t="s">
        <v>126</v>
      </c>
      <c r="M7" s="80">
        <v>1</v>
      </c>
      <c r="N7" s="80" t="s">
        <v>127</v>
      </c>
      <c r="O7" s="81" t="s">
        <v>127</v>
      </c>
      <c r="P7" s="81" t="s">
        <v>127</v>
      </c>
      <c r="Q7" s="81" t="s">
        <v>127</v>
      </c>
      <c r="R7" s="82" t="s">
        <v>128</v>
      </c>
      <c r="S7" s="82" t="s">
        <v>128</v>
      </c>
      <c r="T7" s="83" t="s">
        <v>129</v>
      </c>
      <c r="U7" s="82" t="s">
        <v>130</v>
      </c>
      <c r="V7" s="79" t="s">
        <v>127</v>
      </c>
      <c r="W7" s="81" t="s">
        <v>127</v>
      </c>
      <c r="X7" s="81" t="s">
        <v>127</v>
      </c>
      <c r="Y7" s="81" t="s">
        <v>127</v>
      </c>
      <c r="Z7" s="81">
        <v>1282</v>
      </c>
      <c r="AA7" s="81">
        <v>1706</v>
      </c>
      <c r="AB7" s="81" t="s">
        <v>127</v>
      </c>
      <c r="AC7" s="81" t="s">
        <v>127</v>
      </c>
      <c r="AD7" s="81" t="s">
        <v>127</v>
      </c>
      <c r="AE7" s="81" t="s">
        <v>127</v>
      </c>
      <c r="AF7" s="81" t="s">
        <v>127</v>
      </c>
      <c r="AG7" s="81" t="s">
        <v>127</v>
      </c>
      <c r="AH7" s="81" t="s">
        <v>127</v>
      </c>
      <c r="AI7" s="81" t="s">
        <v>127</v>
      </c>
      <c r="AJ7" s="81" t="s">
        <v>127</v>
      </c>
      <c r="AK7" s="81" t="s">
        <v>127</v>
      </c>
      <c r="AL7" s="81" t="s">
        <v>127</v>
      </c>
      <c r="AM7" s="81" t="s">
        <v>127</v>
      </c>
      <c r="AN7" s="81" t="s">
        <v>127</v>
      </c>
      <c r="AO7" s="81" t="s">
        <v>127</v>
      </c>
      <c r="AP7" s="81" t="s">
        <v>127</v>
      </c>
      <c r="AQ7" s="81" t="s">
        <v>127</v>
      </c>
      <c r="AR7" s="81" t="s">
        <v>127</v>
      </c>
      <c r="AS7" s="81" t="s">
        <v>127</v>
      </c>
      <c r="AT7" s="81">
        <v>1282</v>
      </c>
      <c r="AU7" s="81">
        <v>1706</v>
      </c>
      <c r="AV7" s="81" t="s">
        <v>127</v>
      </c>
      <c r="AW7" s="81">
        <v>62628</v>
      </c>
      <c r="AX7" s="81">
        <v>62628</v>
      </c>
      <c r="AY7" s="84" t="s">
        <v>127</v>
      </c>
      <c r="AZ7" s="84" t="s">
        <v>127</v>
      </c>
      <c r="BA7" s="84" t="s">
        <v>127</v>
      </c>
      <c r="BB7" s="84">
        <v>100</v>
      </c>
      <c r="BC7" s="84">
        <v>753.2</v>
      </c>
      <c r="BD7" s="84" t="s">
        <v>127</v>
      </c>
      <c r="BE7" s="84" t="s">
        <v>127</v>
      </c>
      <c r="BF7" s="84" t="s">
        <v>127</v>
      </c>
      <c r="BG7" s="84">
        <v>118.8</v>
      </c>
      <c r="BH7" s="84">
        <v>88.8</v>
      </c>
      <c r="BI7" s="84">
        <v>100</v>
      </c>
      <c r="BJ7" s="84" t="s">
        <v>127</v>
      </c>
      <c r="BK7" s="84" t="s">
        <v>127</v>
      </c>
      <c r="BL7" s="84" t="s">
        <v>127</v>
      </c>
      <c r="BM7" s="84">
        <v>103.4</v>
      </c>
      <c r="BN7" s="84">
        <v>884.7</v>
      </c>
      <c r="BO7" s="84" t="s">
        <v>127</v>
      </c>
      <c r="BP7" s="84" t="s">
        <v>127</v>
      </c>
      <c r="BQ7" s="84" t="s">
        <v>127</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t="s">
        <v>127</v>
      </c>
      <c r="CH7" s="84" t="s">
        <v>127</v>
      </c>
      <c r="CI7" s="84">
        <v>10365.799999999999</v>
      </c>
      <c r="CJ7" s="84">
        <v>4875.1000000000004</v>
      </c>
      <c r="CK7" s="84" t="s">
        <v>127</v>
      </c>
      <c r="CL7" s="84" t="s">
        <v>127</v>
      </c>
      <c r="CM7" s="84" t="s">
        <v>127</v>
      </c>
      <c r="CN7" s="84">
        <v>18815.8</v>
      </c>
      <c r="CO7" s="84">
        <v>22847.9</v>
      </c>
      <c r="CP7" s="81" t="s">
        <v>127</v>
      </c>
      <c r="CQ7" s="81" t="s">
        <v>127</v>
      </c>
      <c r="CR7" s="81" t="s">
        <v>127</v>
      </c>
      <c r="CS7" s="81" t="s">
        <v>127</v>
      </c>
      <c r="CT7" s="81">
        <v>54325</v>
      </c>
      <c r="CU7" s="81" t="s">
        <v>127</v>
      </c>
      <c r="CV7" s="81" t="s">
        <v>127</v>
      </c>
      <c r="CW7" s="81" t="s">
        <v>127</v>
      </c>
      <c r="CX7" s="81">
        <v>37685</v>
      </c>
      <c r="CY7" s="81">
        <v>2390</v>
      </c>
      <c r="CZ7" s="81">
        <v>198</v>
      </c>
      <c r="DA7" s="84" t="s">
        <v>127</v>
      </c>
      <c r="DB7" s="84" t="s">
        <v>127</v>
      </c>
      <c r="DC7" s="84" t="s">
        <v>127</v>
      </c>
      <c r="DD7" s="84">
        <v>73.7</v>
      </c>
      <c r="DE7" s="84">
        <v>98.4</v>
      </c>
      <c r="DF7" s="84" t="s">
        <v>127</v>
      </c>
      <c r="DG7" s="84" t="s">
        <v>127</v>
      </c>
      <c r="DH7" s="84" t="s">
        <v>127</v>
      </c>
      <c r="DI7" s="84">
        <v>33.9</v>
      </c>
      <c r="DJ7" s="84">
        <v>37.9</v>
      </c>
      <c r="DK7" s="84" t="s">
        <v>127</v>
      </c>
      <c r="DL7" s="84" t="s">
        <v>127</v>
      </c>
      <c r="DM7" s="84" t="s">
        <v>127</v>
      </c>
      <c r="DN7" s="84">
        <v>0</v>
      </c>
      <c r="DO7" s="84">
        <v>0</v>
      </c>
      <c r="DP7" s="84" t="s">
        <v>127</v>
      </c>
      <c r="DQ7" s="84" t="s">
        <v>127</v>
      </c>
      <c r="DR7" s="84" t="s">
        <v>127</v>
      </c>
      <c r="DS7" s="84">
        <v>16.3</v>
      </c>
      <c r="DT7" s="84">
        <v>14.2</v>
      </c>
      <c r="DU7" s="84" t="s">
        <v>127</v>
      </c>
      <c r="DV7" s="84" t="s">
        <v>127</v>
      </c>
      <c r="DW7" s="84" t="s">
        <v>127</v>
      </c>
      <c r="DX7" s="84">
        <v>0</v>
      </c>
      <c r="DY7" s="84">
        <v>0</v>
      </c>
      <c r="DZ7" s="84" t="s">
        <v>127</v>
      </c>
      <c r="EA7" s="84" t="s">
        <v>127</v>
      </c>
      <c r="EB7" s="84" t="s">
        <v>127</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t="s">
        <v>127</v>
      </c>
      <c r="EQ7" s="84" t="s">
        <v>127</v>
      </c>
      <c r="ER7" s="84">
        <v>100</v>
      </c>
      <c r="ES7" s="84">
        <v>100</v>
      </c>
      <c r="ET7" s="84" t="s">
        <v>127</v>
      </c>
      <c r="EU7" s="84" t="s">
        <v>127</v>
      </c>
      <c r="EV7" s="84" t="s">
        <v>127</v>
      </c>
      <c r="EW7" s="84">
        <v>73.099999999999994</v>
      </c>
      <c r="EX7" s="84">
        <v>74.8</v>
      </c>
      <c r="EY7" s="81">
        <v>198</v>
      </c>
      <c r="EZ7" s="84" t="s">
        <v>127</v>
      </c>
      <c r="FA7" s="84" t="s">
        <v>127</v>
      </c>
      <c r="FB7" s="84" t="s">
        <v>127</v>
      </c>
      <c r="FC7" s="84">
        <v>73.7</v>
      </c>
      <c r="FD7" s="84">
        <v>98.4</v>
      </c>
      <c r="FE7" s="84" t="s">
        <v>127</v>
      </c>
      <c r="FF7" s="84" t="s">
        <v>127</v>
      </c>
      <c r="FG7" s="84" t="s">
        <v>127</v>
      </c>
      <c r="FH7" s="84">
        <v>61.8</v>
      </c>
      <c r="FI7" s="84">
        <v>61.6</v>
      </c>
      <c r="FJ7" s="84" t="s">
        <v>127</v>
      </c>
      <c r="FK7" s="84" t="s">
        <v>127</v>
      </c>
      <c r="FL7" s="84" t="s">
        <v>127</v>
      </c>
      <c r="FM7" s="84">
        <v>0</v>
      </c>
      <c r="FN7" s="84">
        <v>0</v>
      </c>
      <c r="FO7" s="84" t="s">
        <v>127</v>
      </c>
      <c r="FP7" s="84" t="s">
        <v>127</v>
      </c>
      <c r="FQ7" s="84" t="s">
        <v>127</v>
      </c>
      <c r="FR7" s="84">
        <v>8.6999999999999993</v>
      </c>
      <c r="FS7" s="84">
        <v>5.7</v>
      </c>
      <c r="FT7" s="84" t="s">
        <v>127</v>
      </c>
      <c r="FU7" s="84" t="s">
        <v>127</v>
      </c>
      <c r="FV7" s="84" t="s">
        <v>127</v>
      </c>
      <c r="FW7" s="84">
        <v>0</v>
      </c>
      <c r="FX7" s="84">
        <v>0</v>
      </c>
      <c r="FY7" s="84" t="s">
        <v>127</v>
      </c>
      <c r="FZ7" s="84" t="s">
        <v>127</v>
      </c>
      <c r="GA7" s="84" t="s">
        <v>127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v>100</v>
      </c>
      <c r="GR7" s="84">
        <v>100</v>
      </c>
      <c r="GS7" s="84" t="s">
        <v>127</v>
      </c>
      <c r="GT7" s="84" t="s">
        <v>127</v>
      </c>
      <c r="GU7" s="84" t="s">
        <v>127</v>
      </c>
      <c r="GV7" s="84">
        <v>80.599999999999994</v>
      </c>
      <c r="GW7" s="84">
        <v>85.6</v>
      </c>
      <c r="GX7" s="81" t="s">
        <v>127</v>
      </c>
      <c r="GY7" s="84" t="s">
        <v>127</v>
      </c>
      <c r="GZ7" s="84" t="s">
        <v>127</v>
      </c>
      <c r="HA7" s="84" t="s">
        <v>127</v>
      </c>
      <c r="HB7" s="84" t="s">
        <v>127</v>
      </c>
      <c r="HC7" s="84" t="s">
        <v>127</v>
      </c>
      <c r="HD7" s="84" t="s">
        <v>127</v>
      </c>
      <c r="HE7" s="84" t="s">
        <v>127</v>
      </c>
      <c r="HF7" s="84" t="s">
        <v>127</v>
      </c>
      <c r="HG7" s="84">
        <v>47.9</v>
      </c>
      <c r="HH7" s="84">
        <v>54</v>
      </c>
      <c r="HI7" s="84" t="s">
        <v>127</v>
      </c>
      <c r="HJ7" s="84" t="s">
        <v>127</v>
      </c>
      <c r="HK7" s="84" t="s">
        <v>127</v>
      </c>
      <c r="HL7" s="84" t="s">
        <v>127</v>
      </c>
      <c r="HM7" s="84" t="s">
        <v>127</v>
      </c>
      <c r="HN7" s="84" t="s">
        <v>127</v>
      </c>
      <c r="HO7" s="84" t="s">
        <v>127</v>
      </c>
      <c r="HP7" s="84" t="s">
        <v>127</v>
      </c>
      <c r="HQ7" s="84">
        <v>13</v>
      </c>
      <c r="HR7" s="84">
        <v>8.9</v>
      </c>
      <c r="HS7" s="84" t="s">
        <v>127</v>
      </c>
      <c r="HT7" s="84" t="s">
        <v>127</v>
      </c>
      <c r="HU7" s="84" t="s">
        <v>127</v>
      </c>
      <c r="HV7" s="84" t="s">
        <v>127</v>
      </c>
      <c r="HW7" s="84" t="s">
        <v>127</v>
      </c>
      <c r="HX7" s="84" t="s">
        <v>127</v>
      </c>
      <c r="HY7" s="84" t="s">
        <v>127</v>
      </c>
      <c r="HZ7" s="84" t="s">
        <v>127</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t="s">
        <v>127</v>
      </c>
      <c r="IT7" s="84" t="s">
        <v>127</v>
      </c>
      <c r="IU7" s="84">
        <v>52.8</v>
      </c>
      <c r="IV7" s="84">
        <v>51.2</v>
      </c>
      <c r="IW7" s="81" t="s">
        <v>127</v>
      </c>
      <c r="IX7" s="84" t="s">
        <v>127</v>
      </c>
      <c r="IY7" s="84" t="s">
        <v>127</v>
      </c>
      <c r="IZ7" s="84" t="s">
        <v>127</v>
      </c>
      <c r="JA7" s="84" t="s">
        <v>127</v>
      </c>
      <c r="JB7" s="84" t="s">
        <v>127</v>
      </c>
      <c r="JC7" s="84" t="s">
        <v>127</v>
      </c>
      <c r="JD7" s="84" t="s">
        <v>127</v>
      </c>
      <c r="JE7" s="84" t="s">
        <v>127</v>
      </c>
      <c r="JF7" s="84">
        <v>16.100000000000001</v>
      </c>
      <c r="JG7" s="84">
        <v>19.600000000000001</v>
      </c>
      <c r="JH7" s="84" t="s">
        <v>127</v>
      </c>
      <c r="JI7" s="84" t="s">
        <v>127</v>
      </c>
      <c r="JJ7" s="84" t="s">
        <v>127</v>
      </c>
      <c r="JK7" s="84" t="s">
        <v>127</v>
      </c>
      <c r="JL7" s="84" t="s">
        <v>127</v>
      </c>
      <c r="JM7" s="84" t="s">
        <v>127</v>
      </c>
      <c r="JN7" s="84" t="s">
        <v>127</v>
      </c>
      <c r="JO7" s="84" t="s">
        <v>127</v>
      </c>
      <c r="JP7" s="84">
        <v>45.4</v>
      </c>
      <c r="JQ7" s="84">
        <v>48.2</v>
      </c>
      <c r="JR7" s="84" t="s">
        <v>127</v>
      </c>
      <c r="JS7" s="84" t="s">
        <v>127</v>
      </c>
      <c r="JT7" s="84" t="s">
        <v>127</v>
      </c>
      <c r="JU7" s="84" t="s">
        <v>127</v>
      </c>
      <c r="JV7" s="84" t="s">
        <v>127</v>
      </c>
      <c r="JW7" s="84" t="s">
        <v>127</v>
      </c>
      <c r="JX7" s="84" t="s">
        <v>127</v>
      </c>
      <c r="JY7" s="84" t="s">
        <v>127</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t="s">
        <v>127</v>
      </c>
      <c r="KS7" s="84" t="s">
        <v>127</v>
      </c>
      <c r="KT7" s="84">
        <v>98.4</v>
      </c>
      <c r="KU7" s="84">
        <v>99.1</v>
      </c>
      <c r="KV7" s="81" t="s">
        <v>127</v>
      </c>
      <c r="KW7" s="84" t="s">
        <v>127</v>
      </c>
      <c r="KX7" s="84" t="s">
        <v>127</v>
      </c>
      <c r="KY7" s="84" t="s">
        <v>127</v>
      </c>
      <c r="KZ7" s="84" t="s">
        <v>127</v>
      </c>
      <c r="LA7" s="84" t="s">
        <v>127</v>
      </c>
      <c r="LB7" s="84" t="s">
        <v>127</v>
      </c>
      <c r="LC7" s="84" t="s">
        <v>127</v>
      </c>
      <c r="LD7" s="84" t="s">
        <v>127</v>
      </c>
      <c r="LE7" s="84">
        <v>12</v>
      </c>
      <c r="LF7" s="84">
        <v>14.5</v>
      </c>
      <c r="LG7" s="84" t="s">
        <v>127</v>
      </c>
      <c r="LH7" s="84" t="s">
        <v>127</v>
      </c>
      <c r="LI7" s="84" t="s">
        <v>127</v>
      </c>
      <c r="LJ7" s="84" t="s">
        <v>127</v>
      </c>
      <c r="LK7" s="84" t="s">
        <v>127</v>
      </c>
      <c r="LL7" s="84" t="s">
        <v>127</v>
      </c>
      <c r="LM7" s="84" t="s">
        <v>127</v>
      </c>
      <c r="LN7" s="84" t="s">
        <v>127</v>
      </c>
      <c r="LO7" s="84">
        <v>0.6</v>
      </c>
      <c r="LP7" s="84">
        <v>0.3</v>
      </c>
      <c r="LQ7" s="84" t="s">
        <v>127</v>
      </c>
      <c r="LR7" s="84" t="s">
        <v>127</v>
      </c>
      <c r="LS7" s="84" t="s">
        <v>127</v>
      </c>
      <c r="LT7" s="84" t="s">
        <v>127</v>
      </c>
      <c r="LU7" s="84" t="s">
        <v>127</v>
      </c>
      <c r="LV7" s="84" t="s">
        <v>127</v>
      </c>
      <c r="LW7" s="84" t="s">
        <v>127</v>
      </c>
      <c r="LX7" s="84" t="s">
        <v>127</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t="s">
        <v>127</v>
      </c>
      <c r="MQ7" s="84" t="s">
        <v>127</v>
      </c>
      <c r="MR7" s="84" t="s">
        <v>127</v>
      </c>
      <c r="MS7" s="84">
        <v>98.2</v>
      </c>
      <c r="MT7" s="84">
        <v>93.8</v>
      </c>
      <c r="MU7" s="84" t="s">
        <v>127</v>
      </c>
      <c r="MV7" s="84" t="s">
        <v>127</v>
      </c>
      <c r="MW7" s="84" t="s">
        <v>127</v>
      </c>
      <c r="MX7" s="84">
        <v>1</v>
      </c>
      <c r="MY7" s="84" t="s">
        <v>127</v>
      </c>
      <c r="MZ7" s="84" t="s">
        <v>127</v>
      </c>
      <c r="NA7" s="84" t="s">
        <v>127</v>
      </c>
      <c r="NB7" s="84" t="s">
        <v>127</v>
      </c>
      <c r="NC7" s="84" t="s">
        <v>127</v>
      </c>
      <c r="ND7" s="84" t="s">
        <v>127</v>
      </c>
      <c r="NE7" s="84" t="s">
        <v>127</v>
      </c>
      <c r="NF7" s="84" t="s">
        <v>127</v>
      </c>
      <c r="NG7" s="84" t="s">
        <v>127</v>
      </c>
      <c r="NH7" s="84" t="s">
        <v>127</v>
      </c>
      <c r="NI7" s="84" t="s">
        <v>127</v>
      </c>
      <c r="NJ7" s="84" t="s">
        <v>127</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（最大出力合計198kW）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（最大出力合計198kW）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t="str">
        <f>AY7</f>
        <v>-</v>
      </c>
      <c r="AZ11" s="96" t="str">
        <f>AZ7</f>
        <v>-</v>
      </c>
      <c r="BA11" s="96" t="str">
        <f>BA7</f>
        <v>-</v>
      </c>
      <c r="BB11" s="96">
        <f>BB7</f>
        <v>100</v>
      </c>
      <c r="BC11" s="96">
        <f>BC7</f>
        <v>753.2</v>
      </c>
      <c r="BD11" s="85"/>
      <c r="BE11" s="85"/>
      <c r="BF11" s="85"/>
      <c r="BG11" s="85"/>
      <c r="BH11" s="85"/>
      <c r="BI11" s="95" t="s">
        <v>140</v>
      </c>
      <c r="BJ11" s="96" t="str">
        <f>BJ7</f>
        <v>-</v>
      </c>
      <c r="BK11" s="96" t="str">
        <f>BK7</f>
        <v>-</v>
      </c>
      <c r="BL11" s="96" t="str">
        <f>BL7</f>
        <v>-</v>
      </c>
      <c r="BM11" s="96">
        <f>BM7</f>
        <v>103.4</v>
      </c>
      <c r="BN11" s="96">
        <f>BN7</f>
        <v>884.7</v>
      </c>
      <c r="BO11" s="85"/>
      <c r="BP11" s="85"/>
      <c r="BQ11" s="85"/>
      <c r="BR11" s="85"/>
      <c r="BS11" s="85"/>
      <c r="BT11" s="95" t="s">
        <v>140</v>
      </c>
      <c r="BU11" s="96" t="str">
        <f>BU7</f>
        <v>-</v>
      </c>
      <c r="BV11" s="96" t="str">
        <f>BV7</f>
        <v>-</v>
      </c>
      <c r="BW11" s="96" t="str">
        <f>BW7</f>
        <v>-</v>
      </c>
      <c r="BX11" s="96" t="str">
        <f>BX7</f>
        <v>-</v>
      </c>
      <c r="BY11" s="96" t="str">
        <f>BY7</f>
        <v>-</v>
      </c>
      <c r="BZ11" s="85"/>
      <c r="CA11" s="85"/>
      <c r="CB11" s="85"/>
      <c r="CC11" s="85"/>
      <c r="CD11" s="85"/>
      <c r="CE11" s="95" t="s">
        <v>140</v>
      </c>
      <c r="CF11" s="96" t="str">
        <f>CF7</f>
        <v>-</v>
      </c>
      <c r="CG11" s="96" t="str">
        <f>CG7</f>
        <v>-</v>
      </c>
      <c r="CH11" s="96" t="str">
        <f>CH7</f>
        <v>-</v>
      </c>
      <c r="CI11" s="96">
        <f>CI7</f>
        <v>10365.799999999999</v>
      </c>
      <c r="CJ11" s="96">
        <f>CJ7</f>
        <v>4875.1000000000004</v>
      </c>
      <c r="CK11" s="85"/>
      <c r="CL11" s="85"/>
      <c r="CM11" s="85"/>
      <c r="CN11" s="85"/>
      <c r="CO11" s="95" t="s">
        <v>140</v>
      </c>
      <c r="CP11" s="97" t="str">
        <f>CP7</f>
        <v>-</v>
      </c>
      <c r="CQ11" s="97" t="str">
        <f>CQ7</f>
        <v>-</v>
      </c>
      <c r="CR11" s="97" t="str">
        <f>CR7</f>
        <v>-</v>
      </c>
      <c r="CS11" s="97" t="str">
        <f>CS7</f>
        <v>-</v>
      </c>
      <c r="CT11" s="97">
        <f>CT7</f>
        <v>54325</v>
      </c>
      <c r="CU11" s="85"/>
      <c r="CV11" s="85"/>
      <c r="CW11" s="85"/>
      <c r="CX11" s="85"/>
      <c r="CY11" s="85"/>
      <c r="CZ11" s="95" t="s">
        <v>140</v>
      </c>
      <c r="DA11" s="96" t="str">
        <f>DA7</f>
        <v>-</v>
      </c>
      <c r="DB11" s="96" t="str">
        <f>DB7</f>
        <v>-</v>
      </c>
      <c r="DC11" s="96" t="str">
        <f>DC7</f>
        <v>-</v>
      </c>
      <c r="DD11" s="96">
        <f>DD7</f>
        <v>73.7</v>
      </c>
      <c r="DE11" s="96">
        <f>DE7</f>
        <v>98.4</v>
      </c>
      <c r="DF11" s="85"/>
      <c r="DG11" s="85"/>
      <c r="DH11" s="85"/>
      <c r="DI11" s="85"/>
      <c r="DJ11" s="95" t="s">
        <v>140</v>
      </c>
      <c r="DK11" s="96" t="str">
        <f>DK7</f>
        <v>-</v>
      </c>
      <c r="DL11" s="96" t="str">
        <f>DL7</f>
        <v>-</v>
      </c>
      <c r="DM11" s="96" t="str">
        <f>DM7</f>
        <v>-</v>
      </c>
      <c r="DN11" s="96">
        <f>DN7</f>
        <v>0</v>
      </c>
      <c r="DO11" s="96">
        <f>DO7</f>
        <v>0</v>
      </c>
      <c r="DP11" s="85"/>
      <c r="DQ11" s="85"/>
      <c r="DR11" s="85"/>
      <c r="DS11" s="85"/>
      <c r="DT11" s="95" t="s">
        <v>140</v>
      </c>
      <c r="DU11" s="96" t="str">
        <f>DU7</f>
        <v>-</v>
      </c>
      <c r="DV11" s="96" t="str">
        <f>DV7</f>
        <v>-</v>
      </c>
      <c r="DW11" s="96" t="str">
        <f>DW7</f>
        <v>-</v>
      </c>
      <c r="DX11" s="96">
        <f>DX7</f>
        <v>0</v>
      </c>
      <c r="DY11" s="96">
        <f>DY7</f>
        <v>0</v>
      </c>
      <c r="DZ11" s="85"/>
      <c r="EA11" s="85"/>
      <c r="EB11" s="85"/>
      <c r="EC11" s="85"/>
      <c r="ED11" s="95" t="s">
        <v>140</v>
      </c>
      <c r="EE11" s="96" t="str">
        <f>EE7</f>
        <v>-</v>
      </c>
      <c r="EF11" s="96" t="str">
        <f>EF7</f>
        <v>-</v>
      </c>
      <c r="EG11" s="96" t="str">
        <f>EG7</f>
        <v>-</v>
      </c>
      <c r="EH11" s="96" t="str">
        <f>EH7</f>
        <v>-</v>
      </c>
      <c r="EI11" s="96" t="str">
        <f>EI7</f>
        <v>-</v>
      </c>
      <c r="EJ11" s="85"/>
      <c r="EK11" s="85"/>
      <c r="EL11" s="85"/>
      <c r="EM11" s="85"/>
      <c r="EN11" s="95" t="s">
        <v>140</v>
      </c>
      <c r="EO11" s="96" t="str">
        <f>EO7</f>
        <v>-</v>
      </c>
      <c r="EP11" s="96" t="str">
        <f>EP7</f>
        <v>-</v>
      </c>
      <c r="EQ11" s="96" t="str">
        <f>EQ7</f>
        <v>-</v>
      </c>
      <c r="ER11" s="96">
        <f>ER7</f>
        <v>100</v>
      </c>
      <c r="ES11" s="96">
        <f>ES7</f>
        <v>100</v>
      </c>
      <c r="ET11" s="85"/>
      <c r="EU11" s="85"/>
      <c r="EV11" s="85"/>
      <c r="EW11" s="85"/>
      <c r="EX11" s="85"/>
      <c r="EY11" s="95" t="s">
        <v>140</v>
      </c>
      <c r="EZ11" s="96" t="str">
        <f>EZ7</f>
        <v>-</v>
      </c>
      <c r="FA11" s="96" t="str">
        <f>FA7</f>
        <v>-</v>
      </c>
      <c r="FB11" s="96" t="str">
        <f>FB7</f>
        <v>-</v>
      </c>
      <c r="FC11" s="96">
        <f>FC7</f>
        <v>73.7</v>
      </c>
      <c r="FD11" s="96">
        <f>FD7</f>
        <v>98.4</v>
      </c>
      <c r="FE11" s="85"/>
      <c r="FF11" s="85"/>
      <c r="FG11" s="85"/>
      <c r="FH11" s="85"/>
      <c r="FI11" s="95" t="s">
        <v>140</v>
      </c>
      <c r="FJ11" s="96" t="str">
        <f>FJ7</f>
        <v>-</v>
      </c>
      <c r="FK11" s="96" t="str">
        <f>FK7</f>
        <v>-</v>
      </c>
      <c r="FL11" s="96" t="str">
        <f>FL7</f>
        <v>-</v>
      </c>
      <c r="FM11" s="96">
        <f>FM7</f>
        <v>0</v>
      </c>
      <c r="FN11" s="96">
        <f>FN7</f>
        <v>0</v>
      </c>
      <c r="FO11" s="85"/>
      <c r="FP11" s="85"/>
      <c r="FQ11" s="85"/>
      <c r="FR11" s="85"/>
      <c r="FS11" s="95" t="s">
        <v>140</v>
      </c>
      <c r="FT11" s="96" t="str">
        <f>FT7</f>
        <v>-</v>
      </c>
      <c r="FU11" s="96" t="str">
        <f>FU7</f>
        <v>-</v>
      </c>
      <c r="FV11" s="96" t="str">
        <f>FV7</f>
        <v>-</v>
      </c>
      <c r="FW11" s="96">
        <f>FW7</f>
        <v>0</v>
      </c>
      <c r="FX11" s="96">
        <f>FX7</f>
        <v>0</v>
      </c>
      <c r="FY11" s="85"/>
      <c r="FZ11" s="85"/>
      <c r="GA11" s="85"/>
      <c r="GB11" s="85"/>
      <c r="GC11" s="95" t="s">
        <v>140</v>
      </c>
      <c r="GD11" s="96" t="str">
        <f>GD7</f>
        <v>-</v>
      </c>
      <c r="GE11" s="96" t="str">
        <f>GE7</f>
        <v>-</v>
      </c>
      <c r="GF11" s="96" t="str">
        <f>GF7</f>
        <v>-</v>
      </c>
      <c r="GG11" s="96" t="str">
        <f>GG7</f>
        <v>-</v>
      </c>
      <c r="GH11" s="96" t="str">
        <f>GH7</f>
        <v>-</v>
      </c>
      <c r="GI11" s="85"/>
      <c r="GJ11" s="85"/>
      <c r="GK11" s="85"/>
      <c r="GL11" s="85"/>
      <c r="GM11" s="95" t="s">
        <v>140</v>
      </c>
      <c r="GN11" s="96" t="str">
        <f>GN7</f>
        <v>-</v>
      </c>
      <c r="GO11" s="96" t="str">
        <f>GO7</f>
        <v>-</v>
      </c>
      <c r="GP11" s="96" t="str">
        <f>GP7</f>
        <v>-</v>
      </c>
      <c r="GQ11" s="96">
        <f>GQ7</f>
        <v>100</v>
      </c>
      <c r="GR11" s="96">
        <f>GR7</f>
        <v>100</v>
      </c>
      <c r="GS11" s="85"/>
      <c r="GT11" s="85"/>
      <c r="GU11" s="85"/>
      <c r="GV11" s="85"/>
      <c r="GW11" s="85"/>
      <c r="GX11" s="95" t="s">
        <v>140</v>
      </c>
      <c r="GY11" s="96" t="str">
        <f>GY7</f>
        <v>-</v>
      </c>
      <c r="GZ11" s="96" t="str">
        <f>GZ7</f>
        <v>-</v>
      </c>
      <c r="HA11" s="96" t="str">
        <f>HA7</f>
        <v>-</v>
      </c>
      <c r="HB11" s="96" t="str">
        <f>HB7</f>
        <v>-</v>
      </c>
      <c r="HC11" s="96" t="str">
        <f>HC7</f>
        <v>-</v>
      </c>
      <c r="HD11" s="85"/>
      <c r="HE11" s="85"/>
      <c r="HF11" s="85"/>
      <c r="HG11" s="85"/>
      <c r="HH11" s="95" t="s">
        <v>141</v>
      </c>
      <c r="HI11" s="96" t="str">
        <f>HI7</f>
        <v>-</v>
      </c>
      <c r="HJ11" s="96" t="str">
        <f>HJ7</f>
        <v>-</v>
      </c>
      <c r="HK11" s="96" t="str">
        <f>HK7</f>
        <v>-</v>
      </c>
      <c r="HL11" s="96" t="str">
        <f>HL7</f>
        <v>-</v>
      </c>
      <c r="HM11" s="96" t="str">
        <f>HM7</f>
        <v>-</v>
      </c>
      <c r="HN11" s="85"/>
      <c r="HO11" s="85"/>
      <c r="HP11" s="85"/>
      <c r="HQ11" s="85"/>
      <c r="HR11" s="95" t="s">
        <v>142</v>
      </c>
      <c r="HS11" s="96" t="str">
        <f>HS7</f>
        <v>-</v>
      </c>
      <c r="HT11" s="96" t="str">
        <f>HT7</f>
        <v>-</v>
      </c>
      <c r="HU11" s="96" t="str">
        <f>HU7</f>
        <v>-</v>
      </c>
      <c r="HV11" s="96" t="str">
        <f>HV7</f>
        <v>-</v>
      </c>
      <c r="HW11" s="96" t="str">
        <f>HW7</f>
        <v>-</v>
      </c>
      <c r="HX11" s="85"/>
      <c r="HY11" s="85"/>
      <c r="HZ11" s="85"/>
      <c r="IA11" s="85"/>
      <c r="IB11" s="95" t="s">
        <v>143</v>
      </c>
      <c r="IC11" s="96" t="str">
        <f>IC7</f>
        <v>-</v>
      </c>
      <c r="ID11" s="96" t="str">
        <f>ID7</f>
        <v>-</v>
      </c>
      <c r="IE11" s="96" t="str">
        <f>IE7</f>
        <v>-</v>
      </c>
      <c r="IF11" s="96" t="str">
        <f>IF7</f>
        <v>-</v>
      </c>
      <c r="IG11" s="96" t="str">
        <f>IG7</f>
        <v>-</v>
      </c>
      <c r="IH11" s="85"/>
      <c r="II11" s="85"/>
      <c r="IJ11" s="85"/>
      <c r="IK11" s="85"/>
      <c r="IL11" s="95" t="s">
        <v>140</v>
      </c>
      <c r="IM11" s="96" t="str">
        <f>IM7</f>
        <v>-</v>
      </c>
      <c r="IN11" s="96" t="str">
        <f>IN7</f>
        <v>-</v>
      </c>
      <c r="IO11" s="96" t="str">
        <f>IO7</f>
        <v>-</v>
      </c>
      <c r="IP11" s="96" t="str">
        <f>IP7</f>
        <v>-</v>
      </c>
      <c r="IQ11" s="96" t="str">
        <f>IQ7</f>
        <v>-</v>
      </c>
      <c r="IR11" s="85"/>
      <c r="IS11" s="85"/>
      <c r="IT11" s="85"/>
      <c r="IU11" s="85"/>
      <c r="IV11" s="85"/>
      <c r="IW11" s="95" t="s">
        <v>140</v>
      </c>
      <c r="IX11" s="96" t="str">
        <f>IX7</f>
        <v>-</v>
      </c>
      <c r="IY11" s="96" t="str">
        <f>IY7</f>
        <v>-</v>
      </c>
      <c r="IZ11" s="96" t="str">
        <f>IZ7</f>
        <v>-</v>
      </c>
      <c r="JA11" s="96" t="str">
        <f>JA7</f>
        <v>-</v>
      </c>
      <c r="JB11" s="96" t="str">
        <f>JB7</f>
        <v>-</v>
      </c>
      <c r="JC11" s="85"/>
      <c r="JD11" s="85"/>
      <c r="JE11" s="85"/>
      <c r="JF11" s="85"/>
      <c r="JG11" s="95" t="s">
        <v>140</v>
      </c>
      <c r="JH11" s="96" t="str">
        <f>JH7</f>
        <v>-</v>
      </c>
      <c r="JI11" s="96" t="str">
        <f>JI7</f>
        <v>-</v>
      </c>
      <c r="JJ11" s="96" t="str">
        <f>JJ7</f>
        <v>-</v>
      </c>
      <c r="JK11" s="96" t="str">
        <f>JK7</f>
        <v>-</v>
      </c>
      <c r="JL11" s="96" t="str">
        <f>JL7</f>
        <v>-</v>
      </c>
      <c r="JM11" s="85"/>
      <c r="JN11" s="85"/>
      <c r="JO11" s="85"/>
      <c r="JP11" s="85"/>
      <c r="JQ11" s="95" t="s">
        <v>140</v>
      </c>
      <c r="JR11" s="96" t="str">
        <f>JR7</f>
        <v>-</v>
      </c>
      <c r="JS11" s="96" t="str">
        <f>JS7</f>
        <v>-</v>
      </c>
      <c r="JT11" s="96" t="str">
        <f>JT7</f>
        <v>-</v>
      </c>
      <c r="JU11" s="96" t="str">
        <f>JU7</f>
        <v>-</v>
      </c>
      <c r="JV11" s="96" t="str">
        <f>JV7</f>
        <v>-</v>
      </c>
      <c r="JW11" s="85"/>
      <c r="JX11" s="85"/>
      <c r="JY11" s="85"/>
      <c r="JZ11" s="85"/>
      <c r="KA11" s="95" t="s">
        <v>140</v>
      </c>
      <c r="KB11" s="96" t="str">
        <f>KB7</f>
        <v>-</v>
      </c>
      <c r="KC11" s="96" t="str">
        <f>KC7</f>
        <v>-</v>
      </c>
      <c r="KD11" s="96" t="str">
        <f>KD7</f>
        <v>-</v>
      </c>
      <c r="KE11" s="96" t="str">
        <f>KE7</f>
        <v>-</v>
      </c>
      <c r="KF11" s="96" t="str">
        <f>KF7</f>
        <v>-</v>
      </c>
      <c r="KG11" s="85"/>
      <c r="KH11" s="85"/>
      <c r="KI11" s="85"/>
      <c r="KJ11" s="85"/>
      <c r="KK11" s="95" t="s">
        <v>140</v>
      </c>
      <c r="KL11" s="96" t="str">
        <f>KL7</f>
        <v>-</v>
      </c>
      <c r="KM11" s="96" t="str">
        <f>KM7</f>
        <v>-</v>
      </c>
      <c r="KN11" s="96" t="str">
        <f>KN7</f>
        <v>-</v>
      </c>
      <c r="KO11" s="96" t="str">
        <f>KO7</f>
        <v>-</v>
      </c>
      <c r="KP11" s="96" t="str">
        <f>KP7</f>
        <v>-</v>
      </c>
      <c r="KQ11" s="85"/>
      <c r="KR11" s="85"/>
      <c r="KS11" s="85"/>
      <c r="KT11" s="85"/>
      <c r="KU11" s="85"/>
      <c r="KV11" s="95" t="s">
        <v>140</v>
      </c>
      <c r="KW11" s="96" t="str">
        <f>KW7</f>
        <v>-</v>
      </c>
      <c r="KX11" s="96" t="str">
        <f>KX7</f>
        <v>-</v>
      </c>
      <c r="KY11" s="96" t="str">
        <f>KY7</f>
        <v>-</v>
      </c>
      <c r="KZ11" s="96" t="str">
        <f>KZ7</f>
        <v>-</v>
      </c>
      <c r="LA11" s="96" t="str">
        <f>LA7</f>
        <v>-</v>
      </c>
      <c r="LB11" s="85"/>
      <c r="LC11" s="85"/>
      <c r="LD11" s="85"/>
      <c r="LE11" s="85"/>
      <c r="LF11" s="95" t="s">
        <v>140</v>
      </c>
      <c r="LG11" s="96" t="str">
        <f>LG7</f>
        <v>-</v>
      </c>
      <c r="LH11" s="96" t="str">
        <f>LH7</f>
        <v>-</v>
      </c>
      <c r="LI11" s="96" t="str">
        <f>LI7</f>
        <v>-</v>
      </c>
      <c r="LJ11" s="96" t="str">
        <f>LJ7</f>
        <v>-</v>
      </c>
      <c r="LK11" s="96" t="str">
        <f>LK7</f>
        <v>-</v>
      </c>
      <c r="LL11" s="85"/>
      <c r="LM11" s="85"/>
      <c r="LN11" s="85"/>
      <c r="LO11" s="85"/>
      <c r="LP11" s="95" t="s">
        <v>140</v>
      </c>
      <c r="LQ11" s="96" t="str">
        <f>LQ7</f>
        <v>-</v>
      </c>
      <c r="LR11" s="96" t="str">
        <f>LR7</f>
        <v>-</v>
      </c>
      <c r="LS11" s="96" t="str">
        <f>LS7</f>
        <v>-</v>
      </c>
      <c r="LT11" s="96" t="str">
        <f>LT7</f>
        <v>-</v>
      </c>
      <c r="LU11" s="96" t="str">
        <f>LU7</f>
        <v>-</v>
      </c>
      <c r="LV11" s="85"/>
      <c r="LW11" s="85"/>
      <c r="LX11" s="85"/>
      <c r="LY11" s="85"/>
      <c r="LZ11" s="95" t="s">
        <v>140</v>
      </c>
      <c r="MA11" s="96" t="str">
        <f>MA7</f>
        <v>-</v>
      </c>
      <c r="MB11" s="96" t="str">
        <f>MB7</f>
        <v>-</v>
      </c>
      <c r="MC11" s="96" t="str">
        <f>MC7</f>
        <v>-</v>
      </c>
      <c r="MD11" s="96" t="str">
        <f>MD7</f>
        <v>-</v>
      </c>
      <c r="ME11" s="96" t="str">
        <f>ME7</f>
        <v>-</v>
      </c>
      <c r="MF11" s="85"/>
      <c r="MG11" s="85"/>
      <c r="MH11" s="85"/>
      <c r="MI11" s="85"/>
      <c r="MJ11" s="95" t="s">
        <v>140</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t="str">
        <f>BD7</f>
        <v>-</v>
      </c>
      <c r="AZ12" s="96" t="str">
        <f>BE7</f>
        <v>-</v>
      </c>
      <c r="BA12" s="96" t="str">
        <f>BF7</f>
        <v>-</v>
      </c>
      <c r="BB12" s="96">
        <f>BG7</f>
        <v>118.8</v>
      </c>
      <c r="BC12" s="96">
        <f>BH7</f>
        <v>88.8</v>
      </c>
      <c r="BD12" s="85"/>
      <c r="BE12" s="85"/>
      <c r="BF12" s="85"/>
      <c r="BG12" s="85"/>
      <c r="BH12" s="85"/>
      <c r="BI12" s="95" t="s">
        <v>144</v>
      </c>
      <c r="BJ12" s="96" t="str">
        <f>BO7</f>
        <v>-</v>
      </c>
      <c r="BK12" s="96" t="str">
        <f>BP7</f>
        <v>-</v>
      </c>
      <c r="BL12" s="96" t="str">
        <f>BQ7</f>
        <v>-</v>
      </c>
      <c r="BM12" s="96">
        <f>BR7</f>
        <v>255.4</v>
      </c>
      <c r="BN12" s="96">
        <f>BS7</f>
        <v>269.8</v>
      </c>
      <c r="BO12" s="85"/>
      <c r="BP12" s="85"/>
      <c r="BQ12" s="85"/>
      <c r="BR12" s="85"/>
      <c r="BS12" s="85"/>
      <c r="BT12" s="95" t="s">
        <v>144</v>
      </c>
      <c r="BU12" s="96" t="str">
        <f>BZ7</f>
        <v>-</v>
      </c>
      <c r="BV12" s="96" t="str">
        <f>CA7</f>
        <v>-</v>
      </c>
      <c r="BW12" s="96" t="str">
        <f>CB7</f>
        <v>-</v>
      </c>
      <c r="BX12" s="96" t="str">
        <f>CC7</f>
        <v>-</v>
      </c>
      <c r="BY12" s="96" t="str">
        <f>CD7</f>
        <v>-</v>
      </c>
      <c r="BZ12" s="85"/>
      <c r="CA12" s="85"/>
      <c r="CB12" s="85"/>
      <c r="CC12" s="85"/>
      <c r="CD12" s="85"/>
      <c r="CE12" s="95" t="s">
        <v>144</v>
      </c>
      <c r="CF12" s="96" t="str">
        <f>CK7</f>
        <v>-</v>
      </c>
      <c r="CG12" s="96" t="str">
        <f>CL7</f>
        <v>-</v>
      </c>
      <c r="CH12" s="96" t="str">
        <f>CM7</f>
        <v>-</v>
      </c>
      <c r="CI12" s="96">
        <f>CN7</f>
        <v>18815.8</v>
      </c>
      <c r="CJ12" s="96">
        <f>CO7</f>
        <v>22847.9</v>
      </c>
      <c r="CK12" s="85"/>
      <c r="CL12" s="85"/>
      <c r="CM12" s="85"/>
      <c r="CN12" s="85"/>
      <c r="CO12" s="95" t="s">
        <v>144</v>
      </c>
      <c r="CP12" s="97" t="str">
        <f>CU7</f>
        <v>-</v>
      </c>
      <c r="CQ12" s="97" t="str">
        <f>CV7</f>
        <v>-</v>
      </c>
      <c r="CR12" s="97" t="str">
        <f>CW7</f>
        <v>-</v>
      </c>
      <c r="CS12" s="97">
        <f>CX7</f>
        <v>37685</v>
      </c>
      <c r="CT12" s="97">
        <f>CY7</f>
        <v>2390</v>
      </c>
      <c r="CU12" s="85"/>
      <c r="CV12" s="85"/>
      <c r="CW12" s="85"/>
      <c r="CX12" s="85"/>
      <c r="CY12" s="85"/>
      <c r="CZ12" s="95" t="s">
        <v>144</v>
      </c>
      <c r="DA12" s="96" t="str">
        <f>DF7</f>
        <v>-</v>
      </c>
      <c r="DB12" s="96" t="str">
        <f>DG7</f>
        <v>-</v>
      </c>
      <c r="DC12" s="96" t="str">
        <f>DH7</f>
        <v>-</v>
      </c>
      <c r="DD12" s="96">
        <f>DI7</f>
        <v>33.9</v>
      </c>
      <c r="DE12" s="96">
        <f>DJ7</f>
        <v>37.9</v>
      </c>
      <c r="DF12" s="85"/>
      <c r="DG12" s="85"/>
      <c r="DH12" s="85"/>
      <c r="DI12" s="85"/>
      <c r="DJ12" s="95" t="s">
        <v>144</v>
      </c>
      <c r="DK12" s="96" t="str">
        <f>DP7</f>
        <v>-</v>
      </c>
      <c r="DL12" s="96" t="str">
        <f>DQ7</f>
        <v>-</v>
      </c>
      <c r="DM12" s="96" t="str">
        <f>DR7</f>
        <v>-</v>
      </c>
      <c r="DN12" s="96">
        <f>DS7</f>
        <v>16.3</v>
      </c>
      <c r="DO12" s="96">
        <f>DT7</f>
        <v>14.2</v>
      </c>
      <c r="DP12" s="85"/>
      <c r="DQ12" s="85"/>
      <c r="DR12" s="85"/>
      <c r="DS12" s="85"/>
      <c r="DT12" s="95" t="s">
        <v>144</v>
      </c>
      <c r="DU12" s="96" t="str">
        <f>DZ7</f>
        <v>-</v>
      </c>
      <c r="DV12" s="96" t="str">
        <f>EA7</f>
        <v>-</v>
      </c>
      <c r="DW12" s="96" t="str">
        <f>EB7</f>
        <v>-</v>
      </c>
      <c r="DX12" s="96">
        <f>EC7</f>
        <v>100.3</v>
      </c>
      <c r="DY12" s="96">
        <f>ED7</f>
        <v>98.3</v>
      </c>
      <c r="DZ12" s="85"/>
      <c r="EA12" s="85"/>
      <c r="EB12" s="85"/>
      <c r="EC12" s="85"/>
      <c r="ED12" s="95" t="s">
        <v>144</v>
      </c>
      <c r="EE12" s="96" t="str">
        <f>EJ7</f>
        <v>-</v>
      </c>
      <c r="EF12" s="96" t="str">
        <f>EK7</f>
        <v>-</v>
      </c>
      <c r="EG12" s="96" t="str">
        <f>EL7</f>
        <v>-</v>
      </c>
      <c r="EH12" s="96" t="str">
        <f>EM7</f>
        <v>-</v>
      </c>
      <c r="EI12" s="96" t="str">
        <f>EN7</f>
        <v>-</v>
      </c>
      <c r="EJ12" s="85"/>
      <c r="EK12" s="85"/>
      <c r="EL12" s="85"/>
      <c r="EM12" s="85"/>
      <c r="EN12" s="95" t="s">
        <v>144</v>
      </c>
      <c r="EO12" s="96" t="str">
        <f>ET7</f>
        <v>-</v>
      </c>
      <c r="EP12" s="96" t="str">
        <f>EU7</f>
        <v>-</v>
      </c>
      <c r="EQ12" s="96" t="str">
        <f>EV7</f>
        <v>-</v>
      </c>
      <c r="ER12" s="96">
        <f>EW7</f>
        <v>73.099999999999994</v>
      </c>
      <c r="ES12" s="96">
        <f>EX7</f>
        <v>74.8</v>
      </c>
      <c r="ET12" s="85"/>
      <c r="EU12" s="85"/>
      <c r="EV12" s="85"/>
      <c r="EW12" s="85"/>
      <c r="EX12" s="85"/>
      <c r="EY12" s="95" t="s">
        <v>144</v>
      </c>
      <c r="EZ12" s="96" t="str">
        <f>IF($EZ$8,FE7,"-")</f>
        <v>-</v>
      </c>
      <c r="FA12" s="96" t="str">
        <f>IF($EZ$8,FF7,"-")</f>
        <v>-</v>
      </c>
      <c r="FB12" s="96" t="str">
        <f>IF($EZ$8,FG7,"-")</f>
        <v>-</v>
      </c>
      <c r="FC12" s="96">
        <f>IF($EZ$8,FH7,"-")</f>
        <v>61.8</v>
      </c>
      <c r="FD12" s="96">
        <f>IF($EZ$8,FI7,"-")</f>
        <v>61.6</v>
      </c>
      <c r="FE12" s="85"/>
      <c r="FF12" s="85"/>
      <c r="FG12" s="85"/>
      <c r="FH12" s="85"/>
      <c r="FI12" s="95" t="s">
        <v>144</v>
      </c>
      <c r="FJ12" s="96" t="str">
        <f>IF($FJ$8,FO7,"-")</f>
        <v>-</v>
      </c>
      <c r="FK12" s="96" t="str">
        <f>IF($FJ$8,FP7,"-")</f>
        <v>-</v>
      </c>
      <c r="FL12" s="96" t="str">
        <f>IF($FJ$8,FQ7,"-")</f>
        <v>-</v>
      </c>
      <c r="FM12" s="96">
        <f>IF($FJ$8,FR7,"-")</f>
        <v>8.6999999999999993</v>
      </c>
      <c r="FN12" s="96">
        <f>IF($FJ$8,FS7,"-")</f>
        <v>5.7</v>
      </c>
      <c r="FO12" s="85"/>
      <c r="FP12" s="85"/>
      <c r="FQ12" s="85"/>
      <c r="FR12" s="85"/>
      <c r="FS12" s="95" t="s">
        <v>144</v>
      </c>
      <c r="FT12" s="96" t="str">
        <f>IF($FT$8,FY7,"-")</f>
        <v>-</v>
      </c>
      <c r="FU12" s="96" t="str">
        <f>IF($FT$8,FZ7,"-")</f>
        <v>-</v>
      </c>
      <c r="FV12" s="96" t="str">
        <f>IF($FT$8,GA7,"-")</f>
        <v>-</v>
      </c>
      <c r="FW12" s="96">
        <f>IF($FT$8,GB7,"-")</f>
        <v>351.4</v>
      </c>
      <c r="FX12" s="96">
        <f>IF($FT$8,GC7,"-")</f>
        <v>390.3</v>
      </c>
      <c r="FY12" s="85"/>
      <c r="FZ12" s="85"/>
      <c r="GA12" s="85"/>
      <c r="GB12" s="85"/>
      <c r="GC12" s="95" t="s">
        <v>144</v>
      </c>
      <c r="GD12" s="96" t="str">
        <f>IF($GD$8,GI7,"-")</f>
        <v>-</v>
      </c>
      <c r="GE12" s="96" t="str">
        <f>IF($GD$8,GJ7,"-")</f>
        <v>-</v>
      </c>
      <c r="GF12" s="96" t="str">
        <f>IF($GD$8,GK7,"-")</f>
        <v>-</v>
      </c>
      <c r="GG12" s="96" t="str">
        <f>IF($GD$8,GL7,"-")</f>
        <v>-</v>
      </c>
      <c r="GH12" s="96" t="str">
        <f>IF($GD$8,GM7,"-")</f>
        <v>-</v>
      </c>
      <c r="GI12" s="85"/>
      <c r="GJ12" s="85"/>
      <c r="GK12" s="85"/>
      <c r="GL12" s="85"/>
      <c r="GM12" s="95" t="s">
        <v>144</v>
      </c>
      <c r="GN12" s="96" t="str">
        <f>IF($GN$8,GS7,"-")</f>
        <v>-</v>
      </c>
      <c r="GO12" s="96" t="str">
        <f>IF($GN$8,GT7,"-")</f>
        <v>-</v>
      </c>
      <c r="GP12" s="96" t="str">
        <f>IF($GN$8,GU7,"-")</f>
        <v>-</v>
      </c>
      <c r="GQ12" s="96">
        <f>IF($GN$8,GV7,"-")</f>
        <v>80.599999999999994</v>
      </c>
      <c r="GR12" s="96">
        <f>IF($GN$8,GW7,"-")</f>
        <v>85.6</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t="str">
        <f>IF($IX$8,JC7,"-")</f>
        <v>-</v>
      </c>
      <c r="IY12" s="96" t="str">
        <f>IF($IX$8,JD7,"-")</f>
        <v>-</v>
      </c>
      <c r="IZ12" s="96" t="str">
        <f>IF($IX$8,JE7,"-")</f>
        <v>-</v>
      </c>
      <c r="JA12" s="96" t="str">
        <f>IF($IX$8,JF7,"-")</f>
        <v>-</v>
      </c>
      <c r="JB12" s="96" t="str">
        <f>IF($IX$8,JG7,"-")</f>
        <v>-</v>
      </c>
      <c r="JC12" s="85"/>
      <c r="JD12" s="85"/>
      <c r="JE12" s="85"/>
      <c r="JF12" s="85"/>
      <c r="JG12" s="95" t="s">
        <v>144</v>
      </c>
      <c r="JH12" s="96" t="str">
        <f>IF($JH$8,JM7,"-")</f>
        <v>-</v>
      </c>
      <c r="JI12" s="96" t="str">
        <f>IF($JH$8,JN7,"-")</f>
        <v>-</v>
      </c>
      <c r="JJ12" s="96" t="str">
        <f>IF($JH$8,JO7,"-")</f>
        <v>-</v>
      </c>
      <c r="JK12" s="96" t="str">
        <f>IF($JH$8,JP7,"-")</f>
        <v>-</v>
      </c>
      <c r="JL12" s="96" t="str">
        <f>IF($JH$8,JQ7,"-")</f>
        <v>-</v>
      </c>
      <c r="JM12" s="85"/>
      <c r="JN12" s="85"/>
      <c r="JO12" s="85"/>
      <c r="JP12" s="85"/>
      <c r="JQ12" s="95" t="s">
        <v>144</v>
      </c>
      <c r="JR12" s="96" t="str">
        <f>IF($JR$8,JW7,"-")</f>
        <v>-</v>
      </c>
      <c r="JS12" s="96" t="str">
        <f>IF($JR$8,JX7,"-")</f>
        <v>-</v>
      </c>
      <c r="JT12" s="96" t="str">
        <f>IF($JR$8,JY7,"-")</f>
        <v>-</v>
      </c>
      <c r="JU12" s="96" t="str">
        <f>IF($JR$8,JZ7,"-")</f>
        <v>-</v>
      </c>
      <c r="JV12" s="96" t="str">
        <f>IF($JR$8,KA7,"-")</f>
        <v>-</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t="str">
        <f>IF($KL$8,KQ7,"-")</f>
        <v>-</v>
      </c>
      <c r="KM12" s="96" t="str">
        <f>IF($KL$8,KR7,"-")</f>
        <v>-</v>
      </c>
      <c r="KN12" s="96" t="str">
        <f>IF($KL$8,KS7,"-")</f>
        <v>-</v>
      </c>
      <c r="KO12" s="96" t="str">
        <f>IF($KL$8,KT7,"-")</f>
        <v>-</v>
      </c>
      <c r="KP12" s="96" t="str">
        <f>IF($KL$8,KU7,"-")</f>
        <v>-</v>
      </c>
      <c r="KQ12" s="85"/>
      <c r="KR12" s="85"/>
      <c r="KS12" s="85"/>
      <c r="KT12" s="85"/>
      <c r="KU12" s="85"/>
      <c r="KV12" s="95" t="s">
        <v>144</v>
      </c>
      <c r="KW12" s="96" t="str">
        <f>IF($KW$8,LB7,"-")</f>
        <v>-</v>
      </c>
      <c r="KX12" s="96" t="str">
        <f>IF($KW$8,LC7,"-")</f>
        <v>-</v>
      </c>
      <c r="KY12" s="96" t="str">
        <f>IF($KW$8,LD7,"-")</f>
        <v>-</v>
      </c>
      <c r="KZ12" s="96" t="str">
        <f>IF($KW$8,LE7,"-")</f>
        <v>-</v>
      </c>
      <c r="LA12" s="96" t="str">
        <f>IF($KW$8,LF7,"-")</f>
        <v>-</v>
      </c>
      <c r="LB12" s="85"/>
      <c r="LC12" s="85"/>
      <c r="LD12" s="85"/>
      <c r="LE12" s="85"/>
      <c r="LF12" s="95" t="s">
        <v>144</v>
      </c>
      <c r="LG12" s="96" t="str">
        <f>IF($LG$8,LL7,"-")</f>
        <v>-</v>
      </c>
      <c r="LH12" s="96" t="str">
        <f>IF($LG$8,LM7,"-")</f>
        <v>-</v>
      </c>
      <c r="LI12" s="96" t="str">
        <f>IF($LG$8,LN7,"-")</f>
        <v>-</v>
      </c>
      <c r="LJ12" s="96" t="str">
        <f>IF($LG$8,LO7,"-")</f>
        <v>-</v>
      </c>
      <c r="LK12" s="96" t="str">
        <f>IF($LG$8,LP7,"-")</f>
        <v>-</v>
      </c>
      <c r="LL12" s="85"/>
      <c r="LM12" s="85"/>
      <c r="LN12" s="85"/>
      <c r="LO12" s="85"/>
      <c r="LP12" s="95" t="s">
        <v>144</v>
      </c>
      <c r="LQ12" s="96" t="str">
        <f>IF($LQ$8,LV7,"-")</f>
        <v>-</v>
      </c>
      <c r="LR12" s="96" t="str">
        <f>IF($LQ$8,LW7,"-")</f>
        <v>-</v>
      </c>
      <c r="LS12" s="96" t="str">
        <f>IF($LQ$8,LX7,"-")</f>
        <v>-</v>
      </c>
      <c r="LT12" s="96" t="str">
        <f>IF($LQ$8,LY7,"-")</f>
        <v>-</v>
      </c>
      <c r="LU12" s="96" t="str">
        <f>IF($LQ$8,LZ7,"-")</f>
        <v>-</v>
      </c>
      <c r="LV12" s="85"/>
      <c r="LW12" s="85"/>
      <c r="LX12" s="85"/>
      <c r="LY12" s="85"/>
      <c r="LZ12" s="95" t="s">
        <v>144</v>
      </c>
      <c r="MA12" s="96" t="str">
        <f>IF($MA$8,MF7,"-")</f>
        <v>-</v>
      </c>
      <c r="MB12" s="96" t="str">
        <f>IF($MA$8,MG7,"-")</f>
        <v>-</v>
      </c>
      <c r="MC12" s="96" t="str">
        <f>IF($MA$8,MH7,"-")</f>
        <v>-</v>
      </c>
      <c r="MD12" s="96" t="str">
        <f>IF($MA$8,MI7,"-")</f>
        <v>-</v>
      </c>
      <c r="ME12" s="96" t="str">
        <f>IF($MA$8,MJ7,"-")</f>
        <v>-</v>
      </c>
      <c r="MF12" s="85"/>
      <c r="MG12" s="85"/>
      <c r="MH12" s="85"/>
      <c r="MI12" s="85"/>
      <c r="MJ12" s="95" t="s">
        <v>144</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146</v>
      </c>
      <c r="C14" s="100"/>
      <c r="D14" s="101"/>
      <c r="E14" s="100"/>
      <c r="F14" s="208" t="s">
        <v>147</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98" t="s">
        <v>148</v>
      </c>
      <c r="C15" s="198"/>
      <c r="D15" s="101"/>
      <c r="E15" s="98">
        <v>1</v>
      </c>
      <c r="F15" s="198" t="s">
        <v>149</v>
      </c>
      <c r="G15" s="198"/>
      <c r="H15" s="103" t="s">
        <v>150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151</v>
      </c>
      <c r="AY15" s="104"/>
      <c r="AZ15" s="104"/>
      <c r="BA15" s="104"/>
      <c r="BB15" s="104"/>
      <c r="BC15" s="104"/>
      <c r="BD15" s="101"/>
      <c r="BE15" s="101"/>
      <c r="BF15" s="101"/>
      <c r="BG15" s="101"/>
      <c r="BH15" s="101"/>
      <c r="BI15" s="102" t="s">
        <v>151</v>
      </c>
      <c r="BJ15" s="104"/>
      <c r="BK15" s="104"/>
      <c r="BL15" s="104"/>
      <c r="BM15" s="104"/>
      <c r="BN15" s="104"/>
      <c r="BO15" s="101"/>
      <c r="BP15" s="101"/>
      <c r="BQ15" s="101"/>
      <c r="BR15" s="101"/>
      <c r="BS15" s="101"/>
      <c r="BT15" s="102" t="s">
        <v>151</v>
      </c>
      <c r="BU15" s="104"/>
      <c r="BV15" s="104"/>
      <c r="BW15" s="104"/>
      <c r="BX15" s="104"/>
      <c r="BY15" s="104"/>
      <c r="BZ15" s="101"/>
      <c r="CA15" s="101"/>
      <c r="CB15" s="101"/>
      <c r="CC15" s="101"/>
      <c r="CD15" s="101"/>
      <c r="CE15" s="102" t="s">
        <v>151</v>
      </c>
      <c r="CF15" s="104"/>
      <c r="CG15" s="104"/>
      <c r="CH15" s="104"/>
      <c r="CI15" s="104"/>
      <c r="CJ15" s="104"/>
      <c r="CK15" s="101"/>
      <c r="CL15" s="101"/>
      <c r="CM15" s="101"/>
      <c r="CN15" s="101"/>
      <c r="CO15" s="102" t="s">
        <v>151</v>
      </c>
      <c r="CP15" s="104"/>
      <c r="CQ15" s="104"/>
      <c r="CR15" s="104"/>
      <c r="CS15" s="104"/>
      <c r="CT15" s="104"/>
      <c r="CU15" s="101"/>
      <c r="CV15" s="101"/>
      <c r="CW15" s="101"/>
      <c r="CX15" s="101"/>
      <c r="CY15" s="101"/>
      <c r="CZ15" s="102" t="s">
        <v>151</v>
      </c>
      <c r="DA15" s="104"/>
      <c r="DB15" s="104"/>
      <c r="DC15" s="104"/>
      <c r="DD15" s="104"/>
      <c r="DE15" s="104"/>
      <c r="DF15" s="101"/>
      <c r="DG15" s="101"/>
      <c r="DH15" s="101"/>
      <c r="DI15" s="101"/>
      <c r="DJ15" s="102" t="s">
        <v>151</v>
      </c>
      <c r="DK15" s="104"/>
      <c r="DL15" s="104"/>
      <c r="DM15" s="104"/>
      <c r="DN15" s="104"/>
      <c r="DO15" s="104"/>
      <c r="DP15" s="101"/>
      <c r="DQ15" s="101"/>
      <c r="DR15" s="101"/>
      <c r="DS15" s="101"/>
      <c r="DT15" s="102" t="s">
        <v>151</v>
      </c>
      <c r="DU15" s="104"/>
      <c r="DV15" s="104"/>
      <c r="DW15" s="104"/>
      <c r="DX15" s="104"/>
      <c r="DY15" s="104"/>
      <c r="DZ15" s="101"/>
      <c r="EA15" s="101"/>
      <c r="EB15" s="101"/>
      <c r="EC15" s="101"/>
      <c r="ED15" s="102" t="s">
        <v>151</v>
      </c>
      <c r="EE15" s="104"/>
      <c r="EF15" s="104"/>
      <c r="EG15" s="104"/>
      <c r="EH15" s="104"/>
      <c r="EI15" s="104"/>
      <c r="EJ15" s="101"/>
      <c r="EK15" s="101"/>
      <c r="EL15" s="101"/>
      <c r="EM15" s="101"/>
      <c r="EN15" s="102" t="s">
        <v>151</v>
      </c>
      <c r="EO15" s="104"/>
      <c r="EP15" s="104"/>
      <c r="EQ15" s="104"/>
      <c r="ER15" s="104"/>
      <c r="ES15" s="104"/>
      <c r="ET15" s="101"/>
      <c r="EU15" s="101"/>
      <c r="EV15" s="101"/>
      <c r="EW15" s="101"/>
      <c r="EX15" s="101"/>
      <c r="EY15" s="102" t="s">
        <v>151</v>
      </c>
      <c r="EZ15" s="104"/>
      <c r="FA15" s="104"/>
      <c r="FB15" s="104"/>
      <c r="FC15" s="104"/>
      <c r="FD15" s="104"/>
      <c r="FE15" s="101"/>
      <c r="FF15" s="101"/>
      <c r="FG15" s="101"/>
      <c r="FH15" s="101"/>
      <c r="FI15" s="102" t="s">
        <v>151</v>
      </c>
      <c r="FJ15" s="104"/>
      <c r="FK15" s="104"/>
      <c r="FL15" s="104"/>
      <c r="FM15" s="104"/>
      <c r="FN15" s="104"/>
      <c r="FO15" s="101"/>
      <c r="FP15" s="101"/>
      <c r="FQ15" s="101"/>
      <c r="FR15" s="101"/>
      <c r="FS15" s="102" t="s">
        <v>151</v>
      </c>
      <c r="FT15" s="104"/>
      <c r="FU15" s="104"/>
      <c r="FV15" s="104"/>
      <c r="FW15" s="104"/>
      <c r="FX15" s="104"/>
      <c r="FY15" s="101"/>
      <c r="FZ15" s="101"/>
      <c r="GA15" s="101"/>
      <c r="GB15" s="101"/>
      <c r="GC15" s="102" t="s">
        <v>151</v>
      </c>
      <c r="GD15" s="104"/>
      <c r="GE15" s="104"/>
      <c r="GF15" s="104"/>
      <c r="GG15" s="104"/>
      <c r="GH15" s="104"/>
      <c r="GI15" s="101"/>
      <c r="GJ15" s="101"/>
      <c r="GK15" s="101"/>
      <c r="GL15" s="101"/>
      <c r="GM15" s="102" t="s">
        <v>151</v>
      </c>
      <c r="GN15" s="104"/>
      <c r="GO15" s="104"/>
      <c r="GP15" s="104"/>
      <c r="GQ15" s="104"/>
      <c r="GR15" s="104"/>
      <c r="GS15" s="101"/>
      <c r="GT15" s="101"/>
      <c r="GU15" s="101"/>
      <c r="GV15" s="101"/>
      <c r="GW15" s="101"/>
      <c r="GX15" s="102" t="s">
        <v>151</v>
      </c>
      <c r="GY15" s="104"/>
      <c r="GZ15" s="104"/>
      <c r="HA15" s="104"/>
      <c r="HB15" s="104"/>
      <c r="HC15" s="104"/>
      <c r="HD15" s="101"/>
      <c r="HE15" s="101"/>
      <c r="HF15" s="101"/>
      <c r="HG15" s="101"/>
      <c r="HH15" s="102" t="s">
        <v>151</v>
      </c>
      <c r="HI15" s="104"/>
      <c r="HJ15" s="104"/>
      <c r="HK15" s="104"/>
      <c r="HL15" s="104"/>
      <c r="HM15" s="104"/>
      <c r="HN15" s="101"/>
      <c r="HO15" s="101"/>
      <c r="HP15" s="101"/>
      <c r="HQ15" s="101"/>
      <c r="HR15" s="102" t="s">
        <v>151</v>
      </c>
      <c r="HS15" s="104"/>
      <c r="HT15" s="104"/>
      <c r="HU15" s="104"/>
      <c r="HV15" s="104"/>
      <c r="HW15" s="104"/>
      <c r="HX15" s="101"/>
      <c r="HY15" s="101"/>
      <c r="HZ15" s="101"/>
      <c r="IA15" s="101"/>
      <c r="IB15" s="102" t="s">
        <v>151</v>
      </c>
      <c r="IC15" s="104"/>
      <c r="ID15" s="104"/>
      <c r="IE15" s="104"/>
      <c r="IF15" s="104"/>
      <c r="IG15" s="104"/>
      <c r="IH15" s="101"/>
      <c r="II15" s="101"/>
      <c r="IJ15" s="101"/>
      <c r="IK15" s="101"/>
      <c r="IL15" s="102" t="s">
        <v>151</v>
      </c>
      <c r="IM15" s="104"/>
      <c r="IN15" s="104"/>
      <c r="IO15" s="104"/>
      <c r="IP15" s="104"/>
      <c r="IQ15" s="104"/>
      <c r="IR15" s="101"/>
      <c r="IS15" s="101"/>
      <c r="IT15" s="101"/>
      <c r="IU15" s="101"/>
      <c r="IV15" s="101"/>
      <c r="IW15" s="102" t="s">
        <v>151</v>
      </c>
      <c r="IX15" s="104"/>
      <c r="IY15" s="104"/>
      <c r="IZ15" s="104"/>
      <c r="JA15" s="104"/>
      <c r="JB15" s="104"/>
      <c r="JC15" s="101"/>
      <c r="JD15" s="101"/>
      <c r="JE15" s="101"/>
      <c r="JF15" s="101"/>
      <c r="JG15" s="102" t="s">
        <v>151</v>
      </c>
      <c r="JH15" s="104"/>
      <c r="JI15" s="104"/>
      <c r="JJ15" s="104"/>
      <c r="JK15" s="104"/>
      <c r="JL15" s="104"/>
      <c r="JM15" s="101"/>
      <c r="JN15" s="101"/>
      <c r="JO15" s="101"/>
      <c r="JP15" s="101"/>
      <c r="JQ15" s="102" t="s">
        <v>151</v>
      </c>
      <c r="JR15" s="104"/>
      <c r="JS15" s="104"/>
      <c r="JT15" s="104"/>
      <c r="JU15" s="104"/>
      <c r="JV15" s="104"/>
      <c r="JW15" s="101"/>
      <c r="JX15" s="101"/>
      <c r="JY15" s="101"/>
      <c r="JZ15" s="101"/>
      <c r="KA15" s="102" t="s">
        <v>151</v>
      </c>
      <c r="KB15" s="104"/>
      <c r="KC15" s="104"/>
      <c r="KD15" s="104"/>
      <c r="KE15" s="104"/>
      <c r="KF15" s="104"/>
      <c r="KG15" s="101"/>
      <c r="KH15" s="101"/>
      <c r="KI15" s="101"/>
      <c r="KJ15" s="101"/>
      <c r="KK15" s="102" t="s">
        <v>151</v>
      </c>
      <c r="KL15" s="104"/>
      <c r="KM15" s="104"/>
      <c r="KN15" s="104"/>
      <c r="KO15" s="104"/>
      <c r="KP15" s="104"/>
      <c r="KQ15" s="101"/>
      <c r="KR15" s="101"/>
      <c r="KS15" s="101"/>
      <c r="KT15" s="101"/>
      <c r="KU15" s="101"/>
      <c r="KV15" s="102" t="s">
        <v>151</v>
      </c>
      <c r="KW15" s="104"/>
      <c r="KX15" s="104"/>
      <c r="KY15" s="104"/>
      <c r="KZ15" s="104"/>
      <c r="LA15" s="104"/>
      <c r="LB15" s="101"/>
      <c r="LC15" s="101"/>
      <c r="LD15" s="101"/>
      <c r="LE15" s="101"/>
      <c r="LF15" s="102" t="s">
        <v>151</v>
      </c>
      <c r="LG15" s="104"/>
      <c r="LH15" s="104"/>
      <c r="LI15" s="104"/>
      <c r="LJ15" s="104"/>
      <c r="LK15" s="104"/>
      <c r="LL15" s="101"/>
      <c r="LM15" s="101"/>
      <c r="LN15" s="101"/>
      <c r="LO15" s="101"/>
      <c r="LP15" s="102" t="s">
        <v>151</v>
      </c>
      <c r="LQ15" s="104"/>
      <c r="LR15" s="104"/>
      <c r="LS15" s="104"/>
      <c r="LT15" s="104"/>
      <c r="LU15" s="104"/>
      <c r="LV15" s="101"/>
      <c r="LW15" s="101"/>
      <c r="LX15" s="101"/>
      <c r="LY15" s="101"/>
      <c r="LZ15" s="102" t="s">
        <v>151</v>
      </c>
      <c r="MA15" s="104"/>
      <c r="MB15" s="104"/>
      <c r="MC15" s="104"/>
      <c r="MD15" s="104"/>
      <c r="ME15" s="104"/>
      <c r="MF15" s="101"/>
      <c r="MG15" s="101"/>
      <c r="MH15" s="101"/>
      <c r="MI15" s="101"/>
      <c r="MJ15" s="102" t="s">
        <v>151</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98" t="s">
        <v>152</v>
      </c>
      <c r="C16" s="198"/>
      <c r="D16" s="101"/>
      <c r="E16" s="98">
        <f>E15+1</f>
        <v>2</v>
      </c>
      <c r="F16" s="198" t="s">
        <v>153</v>
      </c>
      <c r="G16" s="198"/>
      <c r="H16" s="103" t="s">
        <v>154</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98" t="s">
        <v>155</v>
      </c>
      <c r="C17" s="198"/>
      <c r="D17" s="101"/>
      <c r="E17" s="98">
        <f t="shared" ref="E17" si="8">E16+1</f>
        <v>3</v>
      </c>
      <c r="F17" s="198" t="s">
        <v>156</v>
      </c>
      <c r="G17" s="198"/>
      <c r="H17" s="103" t="s">
        <v>157</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158</v>
      </c>
      <c r="AY17" s="107" t="e">
        <f>IF(AY7="-",NA(),AY7)</f>
        <v>#N/A</v>
      </c>
      <c r="AZ17" s="107" t="e">
        <f t="shared" ref="AZ17:BC17" si="9">IF(AZ7="-",NA(),AZ7)</f>
        <v>#N/A</v>
      </c>
      <c r="BA17" s="107" t="e">
        <f t="shared" si="9"/>
        <v>#N/A</v>
      </c>
      <c r="BB17" s="107">
        <f t="shared" si="9"/>
        <v>100</v>
      </c>
      <c r="BC17" s="107">
        <f t="shared" si="9"/>
        <v>753.2</v>
      </c>
      <c r="BD17" s="101"/>
      <c r="BE17" s="101"/>
      <c r="BF17" s="101"/>
      <c r="BG17" s="101"/>
      <c r="BH17" s="101"/>
      <c r="BI17" s="106" t="s">
        <v>158</v>
      </c>
      <c r="BJ17" s="107" t="e">
        <f>IF(BJ7="-",NA(),BJ7)</f>
        <v>#N/A</v>
      </c>
      <c r="BK17" s="107" t="e">
        <f t="shared" ref="BK17:BN17" si="10">IF(BK7="-",NA(),BK7)</f>
        <v>#N/A</v>
      </c>
      <c r="BL17" s="107" t="e">
        <f t="shared" si="10"/>
        <v>#N/A</v>
      </c>
      <c r="BM17" s="107">
        <f t="shared" si="10"/>
        <v>103.4</v>
      </c>
      <c r="BN17" s="107">
        <f t="shared" si="10"/>
        <v>884.7</v>
      </c>
      <c r="BO17" s="101"/>
      <c r="BP17" s="101"/>
      <c r="BQ17" s="101"/>
      <c r="BR17" s="101"/>
      <c r="BS17" s="101"/>
      <c r="BT17" s="106" t="s">
        <v>158</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158</v>
      </c>
      <c r="CF17" s="107" t="e">
        <f>IF(CF7="-",NA(),CF7)</f>
        <v>#N/A</v>
      </c>
      <c r="CG17" s="107" t="e">
        <f t="shared" ref="CG17:CJ17" si="12">IF(CG7="-",NA(),CG7)</f>
        <v>#N/A</v>
      </c>
      <c r="CH17" s="107" t="e">
        <f t="shared" si="12"/>
        <v>#N/A</v>
      </c>
      <c r="CI17" s="107">
        <f t="shared" si="12"/>
        <v>10365.799999999999</v>
      </c>
      <c r="CJ17" s="107">
        <f t="shared" si="12"/>
        <v>4875.1000000000004</v>
      </c>
      <c r="CK17" s="101"/>
      <c r="CL17" s="101"/>
      <c r="CM17" s="101"/>
      <c r="CN17" s="101"/>
      <c r="CO17" s="106" t="s">
        <v>158</v>
      </c>
      <c r="CP17" s="108" t="e">
        <f>IF(CP7="-",NA(),CP7)</f>
        <v>#N/A</v>
      </c>
      <c r="CQ17" s="108" t="e">
        <f t="shared" ref="CQ17:CT17" si="13">IF(CQ7="-",NA(),CQ7)</f>
        <v>#N/A</v>
      </c>
      <c r="CR17" s="108" t="e">
        <f t="shared" si="13"/>
        <v>#N/A</v>
      </c>
      <c r="CS17" s="108" t="e">
        <f t="shared" si="13"/>
        <v>#N/A</v>
      </c>
      <c r="CT17" s="108">
        <f t="shared" si="13"/>
        <v>54325</v>
      </c>
      <c r="CU17" s="101"/>
      <c r="CV17" s="101"/>
      <c r="CW17" s="101"/>
      <c r="CX17" s="101"/>
      <c r="CY17" s="101"/>
      <c r="CZ17" s="106" t="s">
        <v>158</v>
      </c>
      <c r="DA17" s="107" t="e">
        <f>IF(DA7="-",NA(),DA7)</f>
        <v>#N/A</v>
      </c>
      <c r="DB17" s="107" t="e">
        <f t="shared" ref="DB17:DE17" si="14">IF(DB7="-",NA(),DB7)</f>
        <v>#N/A</v>
      </c>
      <c r="DC17" s="107" t="e">
        <f t="shared" si="14"/>
        <v>#N/A</v>
      </c>
      <c r="DD17" s="107">
        <f t="shared" si="14"/>
        <v>73.7</v>
      </c>
      <c r="DE17" s="107">
        <f t="shared" si="14"/>
        <v>98.4</v>
      </c>
      <c r="DF17" s="101"/>
      <c r="DG17" s="101"/>
      <c r="DH17" s="101"/>
      <c r="DI17" s="101"/>
      <c r="DJ17" s="106" t="s">
        <v>158</v>
      </c>
      <c r="DK17" s="107" t="e">
        <f>IF(DK7="-",NA(),DK7)</f>
        <v>#N/A</v>
      </c>
      <c r="DL17" s="107" t="e">
        <f t="shared" ref="DL17:DO17" si="15">IF(DL7="-",NA(),DL7)</f>
        <v>#N/A</v>
      </c>
      <c r="DM17" s="107" t="e">
        <f t="shared" si="15"/>
        <v>#N/A</v>
      </c>
      <c r="DN17" s="107">
        <f t="shared" si="15"/>
        <v>0</v>
      </c>
      <c r="DO17" s="107">
        <f t="shared" si="15"/>
        <v>0</v>
      </c>
      <c r="DP17" s="101"/>
      <c r="DQ17" s="101"/>
      <c r="DR17" s="101"/>
      <c r="DS17" s="101"/>
      <c r="DT17" s="106" t="s">
        <v>158</v>
      </c>
      <c r="DU17" s="107" t="e">
        <f>IF(DU7="-",NA(),DU7)</f>
        <v>#N/A</v>
      </c>
      <c r="DV17" s="107" t="e">
        <f t="shared" ref="DV17:DY17" si="16">IF(DV7="-",NA(),DV7)</f>
        <v>#N/A</v>
      </c>
      <c r="DW17" s="107" t="e">
        <f t="shared" si="16"/>
        <v>#N/A</v>
      </c>
      <c r="DX17" s="107">
        <f t="shared" si="16"/>
        <v>0</v>
      </c>
      <c r="DY17" s="107">
        <f t="shared" si="16"/>
        <v>0</v>
      </c>
      <c r="DZ17" s="101"/>
      <c r="EA17" s="101"/>
      <c r="EB17" s="101"/>
      <c r="EC17" s="101"/>
      <c r="ED17" s="106" t="s">
        <v>158</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158</v>
      </c>
      <c r="EO17" s="107" t="e">
        <f>IF(EO7="-",NA(),EO7)</f>
        <v>#N/A</v>
      </c>
      <c r="EP17" s="107" t="e">
        <f t="shared" ref="EP17:ES17" si="18">IF(EP7="-",NA(),EP7)</f>
        <v>#N/A</v>
      </c>
      <c r="EQ17" s="107" t="e">
        <f t="shared" si="18"/>
        <v>#N/A</v>
      </c>
      <c r="ER17" s="107">
        <f t="shared" si="18"/>
        <v>100</v>
      </c>
      <c r="ES17" s="107">
        <f t="shared" si="18"/>
        <v>100</v>
      </c>
      <c r="ET17" s="101"/>
      <c r="EU17" s="101"/>
      <c r="EV17" s="101"/>
      <c r="EW17" s="101"/>
      <c r="EX17" s="101"/>
      <c r="EY17" s="106" t="s">
        <v>158</v>
      </c>
      <c r="EZ17" s="107" t="e">
        <f>IF(EZ7="-",NA(),EZ7)</f>
        <v>#N/A</v>
      </c>
      <c r="FA17" s="107" t="e">
        <f t="shared" ref="FA17:FD17" si="19">IF(FA7="-",NA(),FA7)</f>
        <v>#N/A</v>
      </c>
      <c r="FB17" s="107" t="e">
        <f t="shared" si="19"/>
        <v>#N/A</v>
      </c>
      <c r="FC17" s="107">
        <f t="shared" si="19"/>
        <v>73.7</v>
      </c>
      <c r="FD17" s="107">
        <f t="shared" si="19"/>
        <v>98.4</v>
      </c>
      <c r="FE17" s="101"/>
      <c r="FF17" s="101"/>
      <c r="FG17" s="101"/>
      <c r="FH17" s="101"/>
      <c r="FI17" s="106" t="s">
        <v>158</v>
      </c>
      <c r="FJ17" s="107" t="e">
        <f>IF(FJ7="-",NA(),FJ7)</f>
        <v>#N/A</v>
      </c>
      <c r="FK17" s="107" t="e">
        <f t="shared" ref="FK17:FN17" si="20">IF(FK7="-",NA(),FK7)</f>
        <v>#N/A</v>
      </c>
      <c r="FL17" s="107" t="e">
        <f t="shared" si="20"/>
        <v>#N/A</v>
      </c>
      <c r="FM17" s="107">
        <f t="shared" si="20"/>
        <v>0</v>
      </c>
      <c r="FN17" s="107">
        <f t="shared" si="20"/>
        <v>0</v>
      </c>
      <c r="FO17" s="101"/>
      <c r="FP17" s="101"/>
      <c r="FQ17" s="101"/>
      <c r="FR17" s="101"/>
      <c r="FS17" s="106" t="s">
        <v>158</v>
      </c>
      <c r="FT17" s="107" t="e">
        <f>IF(FT7="-",NA(),FT7)</f>
        <v>#N/A</v>
      </c>
      <c r="FU17" s="107" t="e">
        <f t="shared" ref="FU17:FX17" si="21">IF(FU7="-",NA(),FU7)</f>
        <v>#N/A</v>
      </c>
      <c r="FV17" s="107" t="e">
        <f t="shared" si="21"/>
        <v>#N/A</v>
      </c>
      <c r="FW17" s="107">
        <f t="shared" si="21"/>
        <v>0</v>
      </c>
      <c r="FX17" s="107">
        <f t="shared" si="21"/>
        <v>0</v>
      </c>
      <c r="FY17" s="101"/>
      <c r="FZ17" s="101"/>
      <c r="GA17" s="101"/>
      <c r="GB17" s="101"/>
      <c r="GC17" s="106" t="s">
        <v>158</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158</v>
      </c>
      <c r="GN17" s="107" t="e">
        <f>IF(GN7="-",NA(),GN7)</f>
        <v>#N/A</v>
      </c>
      <c r="GO17" s="107" t="e">
        <f t="shared" ref="GO17:GR17" si="23">IF(GO7="-",NA(),GO7)</f>
        <v>#N/A</v>
      </c>
      <c r="GP17" s="107" t="e">
        <f t="shared" si="23"/>
        <v>#N/A</v>
      </c>
      <c r="GQ17" s="107">
        <f t="shared" si="23"/>
        <v>100</v>
      </c>
      <c r="GR17" s="107">
        <f t="shared" si="23"/>
        <v>100</v>
      </c>
      <c r="GS17" s="101"/>
      <c r="GT17" s="101"/>
      <c r="GU17" s="101"/>
      <c r="GV17" s="101"/>
      <c r="GW17" s="101"/>
      <c r="GX17" s="106" t="s">
        <v>158</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158</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158</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158</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158</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158</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158</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158</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158</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158</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158</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158</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158</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158</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158</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98" t="s">
        <v>159</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160</v>
      </c>
      <c r="AY18" s="107" t="e">
        <f>IF(BD7="-",NA(),BD7)</f>
        <v>#N/A</v>
      </c>
      <c r="AZ18" s="107" t="e">
        <f t="shared" ref="AZ18:BC18" si="39">IF(BE7="-",NA(),BE7)</f>
        <v>#N/A</v>
      </c>
      <c r="BA18" s="107" t="e">
        <f t="shared" si="39"/>
        <v>#N/A</v>
      </c>
      <c r="BB18" s="107">
        <f t="shared" si="39"/>
        <v>118.8</v>
      </c>
      <c r="BC18" s="107">
        <f t="shared" si="39"/>
        <v>88.8</v>
      </c>
      <c r="BD18" s="101"/>
      <c r="BE18" s="101"/>
      <c r="BF18" s="101"/>
      <c r="BG18" s="101"/>
      <c r="BH18" s="101"/>
      <c r="BI18" s="106" t="s">
        <v>160</v>
      </c>
      <c r="BJ18" s="107" t="e">
        <f>IF(BO7="-",NA(),BO7)</f>
        <v>#N/A</v>
      </c>
      <c r="BK18" s="107" t="e">
        <f t="shared" ref="BK18:BN18" si="40">IF(BP7="-",NA(),BP7)</f>
        <v>#N/A</v>
      </c>
      <c r="BL18" s="107" t="e">
        <f t="shared" si="40"/>
        <v>#N/A</v>
      </c>
      <c r="BM18" s="107">
        <f t="shared" si="40"/>
        <v>255.4</v>
      </c>
      <c r="BN18" s="107">
        <f t="shared" si="40"/>
        <v>269.8</v>
      </c>
      <c r="BO18" s="101"/>
      <c r="BP18" s="101"/>
      <c r="BQ18" s="101"/>
      <c r="BR18" s="101"/>
      <c r="BS18" s="101"/>
      <c r="BT18" s="106" t="s">
        <v>160</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160</v>
      </c>
      <c r="CF18" s="107" t="e">
        <f>IF(CK7="-",NA(),CK7)</f>
        <v>#N/A</v>
      </c>
      <c r="CG18" s="107" t="e">
        <f t="shared" ref="CG18:CJ18" si="42">IF(CL7="-",NA(),CL7)</f>
        <v>#N/A</v>
      </c>
      <c r="CH18" s="107" t="e">
        <f t="shared" si="42"/>
        <v>#N/A</v>
      </c>
      <c r="CI18" s="107">
        <f t="shared" si="42"/>
        <v>18815.8</v>
      </c>
      <c r="CJ18" s="107">
        <f t="shared" si="42"/>
        <v>22847.9</v>
      </c>
      <c r="CK18" s="101"/>
      <c r="CL18" s="101"/>
      <c r="CM18" s="101"/>
      <c r="CN18" s="101"/>
      <c r="CO18" s="106" t="s">
        <v>160</v>
      </c>
      <c r="CP18" s="108" t="e">
        <f>IF(CU7="-",NA(),CU7)</f>
        <v>#N/A</v>
      </c>
      <c r="CQ18" s="108" t="e">
        <f t="shared" ref="CQ18:CT18" si="43">IF(CV7="-",NA(),CV7)</f>
        <v>#N/A</v>
      </c>
      <c r="CR18" s="108" t="e">
        <f t="shared" si="43"/>
        <v>#N/A</v>
      </c>
      <c r="CS18" s="108">
        <f t="shared" si="43"/>
        <v>37685</v>
      </c>
      <c r="CT18" s="108">
        <f t="shared" si="43"/>
        <v>2390</v>
      </c>
      <c r="CU18" s="101"/>
      <c r="CV18" s="101"/>
      <c r="CW18" s="101"/>
      <c r="CX18" s="101"/>
      <c r="CY18" s="101"/>
      <c r="CZ18" s="106" t="s">
        <v>160</v>
      </c>
      <c r="DA18" s="107" t="e">
        <f>IF(DF7="-",NA(),DF7)</f>
        <v>#N/A</v>
      </c>
      <c r="DB18" s="107" t="e">
        <f t="shared" ref="DB18:DE18" si="44">IF(DG7="-",NA(),DG7)</f>
        <v>#N/A</v>
      </c>
      <c r="DC18" s="107" t="e">
        <f t="shared" si="44"/>
        <v>#N/A</v>
      </c>
      <c r="DD18" s="107">
        <f t="shared" si="44"/>
        <v>33.9</v>
      </c>
      <c r="DE18" s="107">
        <f t="shared" si="44"/>
        <v>37.9</v>
      </c>
      <c r="DF18" s="101"/>
      <c r="DG18" s="101"/>
      <c r="DH18" s="101"/>
      <c r="DI18" s="101"/>
      <c r="DJ18" s="106" t="s">
        <v>160</v>
      </c>
      <c r="DK18" s="107" t="e">
        <f>IF(DP7="-",NA(),DP7)</f>
        <v>#N/A</v>
      </c>
      <c r="DL18" s="107" t="e">
        <f t="shared" ref="DL18:DO18" si="45">IF(DQ7="-",NA(),DQ7)</f>
        <v>#N/A</v>
      </c>
      <c r="DM18" s="107" t="e">
        <f t="shared" si="45"/>
        <v>#N/A</v>
      </c>
      <c r="DN18" s="107">
        <f t="shared" si="45"/>
        <v>16.3</v>
      </c>
      <c r="DO18" s="107">
        <f t="shared" si="45"/>
        <v>14.2</v>
      </c>
      <c r="DP18" s="101"/>
      <c r="DQ18" s="101"/>
      <c r="DR18" s="101"/>
      <c r="DS18" s="101"/>
      <c r="DT18" s="106" t="s">
        <v>160</v>
      </c>
      <c r="DU18" s="107" t="e">
        <f>IF(DZ7="-",NA(),DZ7)</f>
        <v>#N/A</v>
      </c>
      <c r="DV18" s="107" t="e">
        <f t="shared" ref="DV18:DY18" si="46">IF(EA7="-",NA(),EA7)</f>
        <v>#N/A</v>
      </c>
      <c r="DW18" s="107" t="e">
        <f t="shared" si="46"/>
        <v>#N/A</v>
      </c>
      <c r="DX18" s="107">
        <f t="shared" si="46"/>
        <v>100.3</v>
      </c>
      <c r="DY18" s="107">
        <f t="shared" si="46"/>
        <v>98.3</v>
      </c>
      <c r="DZ18" s="101"/>
      <c r="EA18" s="101"/>
      <c r="EB18" s="101"/>
      <c r="EC18" s="101"/>
      <c r="ED18" s="106" t="s">
        <v>160</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160</v>
      </c>
      <c r="EO18" s="107" t="e">
        <f>IF(ET7="-",NA(),ET7)</f>
        <v>#N/A</v>
      </c>
      <c r="EP18" s="107" t="e">
        <f t="shared" ref="EP18:ES18" si="48">IF(EU7="-",NA(),EU7)</f>
        <v>#N/A</v>
      </c>
      <c r="EQ18" s="107" t="e">
        <f t="shared" si="48"/>
        <v>#N/A</v>
      </c>
      <c r="ER18" s="107">
        <f t="shared" si="48"/>
        <v>73.099999999999994</v>
      </c>
      <c r="ES18" s="107">
        <f t="shared" si="48"/>
        <v>74.8</v>
      </c>
      <c r="ET18" s="101"/>
      <c r="EU18" s="101"/>
      <c r="EV18" s="101"/>
      <c r="EW18" s="101"/>
      <c r="EX18" s="101"/>
      <c r="EY18" s="106" t="s">
        <v>160</v>
      </c>
      <c r="EZ18" s="107" t="e">
        <f>IF(OR(NOT($EZ$8),FE7="-"),NA(),FE7)</f>
        <v>#N/A</v>
      </c>
      <c r="FA18" s="107" t="e">
        <f>IF(OR(NOT($EZ$8),FF7="-"),NA(),FF7)</f>
        <v>#N/A</v>
      </c>
      <c r="FB18" s="107" t="e">
        <f>IF(OR(NOT($EZ$8),FG7="-"),NA(),FG7)</f>
        <v>#N/A</v>
      </c>
      <c r="FC18" s="107">
        <f>IF(OR(NOT($EZ$8),FH7="-"),NA(),FH7)</f>
        <v>61.8</v>
      </c>
      <c r="FD18" s="107">
        <f>IF(OR(NOT($EZ$8),FI7="-"),NA(),FI7)</f>
        <v>61.6</v>
      </c>
      <c r="FE18" s="101"/>
      <c r="FF18" s="101"/>
      <c r="FG18" s="101"/>
      <c r="FH18" s="101"/>
      <c r="FI18" s="106" t="s">
        <v>160</v>
      </c>
      <c r="FJ18" s="107" t="e">
        <f>IF(OR(NOT($FJ$8),FO7="-"),NA(),FO7)</f>
        <v>#N/A</v>
      </c>
      <c r="FK18" s="107" t="e">
        <f>IF(OR(NOT($FJ$8),FP7="-"),NA(),FP7)</f>
        <v>#N/A</v>
      </c>
      <c r="FL18" s="107" t="e">
        <f>IF(OR(NOT($FJ$8),FQ7="-"),NA(),FQ7)</f>
        <v>#N/A</v>
      </c>
      <c r="FM18" s="107">
        <f>IF(OR(NOT($FJ$8),FR7="-"),NA(),FR7)</f>
        <v>8.6999999999999993</v>
      </c>
      <c r="FN18" s="107">
        <f>IF(OR(NOT($FJ$8),FS7="-"),NA(),FS7)</f>
        <v>5.7</v>
      </c>
      <c r="FO18" s="101"/>
      <c r="FP18" s="101"/>
      <c r="FQ18" s="101"/>
      <c r="FR18" s="101"/>
      <c r="FS18" s="106" t="s">
        <v>160</v>
      </c>
      <c r="FT18" s="107" t="e">
        <f>IF(OR(NOT($FT$8),FY7="-"),NA(),FY7)</f>
        <v>#N/A</v>
      </c>
      <c r="FU18" s="107" t="e">
        <f>IF(OR(NOT($FT$8),FZ7="-"),NA(),FZ7)</f>
        <v>#N/A</v>
      </c>
      <c r="FV18" s="107" t="e">
        <f>IF(OR(NOT($FT$8),GA7="-"),NA(),GA7)</f>
        <v>#N/A</v>
      </c>
      <c r="FW18" s="107">
        <f>IF(OR(NOT($FT$8),GB7="-"),NA(),GB7)</f>
        <v>351.4</v>
      </c>
      <c r="FX18" s="107">
        <f>IF(OR(NOT($FT$8),GC7="-"),NA(),GC7)</f>
        <v>390.3</v>
      </c>
      <c r="FY18" s="101"/>
      <c r="FZ18" s="101"/>
      <c r="GA18" s="101"/>
      <c r="GB18" s="101"/>
      <c r="GC18" s="106" t="s">
        <v>160</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160</v>
      </c>
      <c r="GN18" s="107" t="e">
        <f>IF(OR(NOT($GN$8),GS7="-"),NA(),GS7)</f>
        <v>#N/A</v>
      </c>
      <c r="GO18" s="107" t="e">
        <f>IF(OR(NOT($GN$8),GT7="-"),NA(),GT7)</f>
        <v>#N/A</v>
      </c>
      <c r="GP18" s="107" t="e">
        <f>IF(OR(NOT($GN$8),GU7="-"),NA(),GU7)</f>
        <v>#N/A</v>
      </c>
      <c r="GQ18" s="107">
        <f>IF(OR(NOT($GN$8),GV7="-"),NA(),GV7)</f>
        <v>80.599999999999994</v>
      </c>
      <c r="GR18" s="107">
        <f>IF(OR(NOT($GN$8),GW7="-"),NA(),GW7)</f>
        <v>85.6</v>
      </c>
      <c r="GS18" s="101"/>
      <c r="GT18" s="101"/>
      <c r="GU18" s="101"/>
      <c r="GV18" s="101"/>
      <c r="GW18" s="101"/>
      <c r="GX18" s="106" t="s">
        <v>160</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160</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160</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160</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160</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160</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160</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160</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160</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160</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160</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160</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160</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160</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160</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98" t="s">
        <v>161</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98" t="s">
        <v>162</v>
      </c>
      <c r="C20" s="198"/>
      <c r="D20" s="101"/>
    </row>
    <row r="21" spans="1:374" x14ac:dyDescent="0.15">
      <c r="A21" s="98">
        <f t="shared" si="7"/>
        <v>7</v>
      </c>
      <c r="B21" s="198" t="s">
        <v>163</v>
      </c>
      <c r="C21" s="198"/>
      <c r="D21" s="101"/>
    </row>
    <row r="22" spans="1:374" x14ac:dyDescent="0.15">
      <c r="A22" s="98">
        <f t="shared" si="7"/>
        <v>8</v>
      </c>
      <c r="B22" s="198" t="s">
        <v>164</v>
      </c>
      <c r="C22" s="198"/>
      <c r="D22" s="101"/>
      <c r="E22" s="199" t="s">
        <v>165</v>
      </c>
      <c r="F22" s="200"/>
      <c r="G22" s="200"/>
      <c r="H22" s="200"/>
      <c r="I22" s="201"/>
    </row>
    <row r="23" spans="1:374" x14ac:dyDescent="0.15">
      <c r="A23" s="98">
        <f t="shared" si="7"/>
        <v>9</v>
      </c>
      <c r="B23" s="198" t="s">
        <v>166</v>
      </c>
      <c r="C23" s="198"/>
      <c r="D23" s="101"/>
      <c r="E23" s="202"/>
      <c r="F23" s="203"/>
      <c r="G23" s="203"/>
      <c r="H23" s="203"/>
      <c r="I23" s="204"/>
    </row>
    <row r="24" spans="1:374" x14ac:dyDescent="0.15">
      <c r="A24" s="98">
        <f t="shared" si="7"/>
        <v>10</v>
      </c>
      <c r="B24" s="198" t="s">
        <v>167</v>
      </c>
      <c r="C24" s="198"/>
      <c r="D24" s="101"/>
      <c r="E24" s="202"/>
      <c r="F24" s="203"/>
      <c r="G24" s="203"/>
      <c r="H24" s="203"/>
      <c r="I24" s="204"/>
    </row>
    <row r="25" spans="1:374" x14ac:dyDescent="0.15">
      <c r="A25" s="98">
        <f t="shared" si="7"/>
        <v>11</v>
      </c>
      <c r="B25" s="198" t="s">
        <v>168</v>
      </c>
      <c r="C25" s="198"/>
      <c r="D25" s="101"/>
      <c r="E25" s="202"/>
      <c r="F25" s="203"/>
      <c r="G25" s="203"/>
      <c r="H25" s="203"/>
      <c r="I25" s="204"/>
    </row>
    <row r="26" spans="1:374" x14ac:dyDescent="0.15">
      <c r="A26" s="98">
        <f t="shared" si="7"/>
        <v>12</v>
      </c>
      <c r="B26" s="198" t="s">
        <v>169</v>
      </c>
      <c r="C26" s="198"/>
      <c r="D26" s="101"/>
      <c r="E26" s="202"/>
      <c r="F26" s="203"/>
      <c r="G26" s="203"/>
      <c r="H26" s="203"/>
      <c r="I26" s="204"/>
    </row>
    <row r="27" spans="1:374" x14ac:dyDescent="0.15">
      <c r="A27" s="98">
        <f t="shared" si="7"/>
        <v>13</v>
      </c>
      <c r="B27" s="198" t="s">
        <v>170</v>
      </c>
      <c r="C27" s="198"/>
      <c r="D27" s="101"/>
      <c r="E27" s="202"/>
      <c r="F27" s="203"/>
      <c r="G27" s="203"/>
      <c r="H27" s="203"/>
      <c r="I27" s="204"/>
    </row>
    <row r="28" spans="1:374" x14ac:dyDescent="0.15">
      <c r="A28" s="98">
        <f t="shared" si="7"/>
        <v>14</v>
      </c>
      <c r="B28" s="198" t="s">
        <v>171</v>
      </c>
      <c r="C28" s="198"/>
      <c r="D28" s="101"/>
      <c r="E28" s="202"/>
      <c r="F28" s="203"/>
      <c r="G28" s="203"/>
      <c r="H28" s="203"/>
      <c r="I28" s="204"/>
    </row>
    <row r="29" spans="1:374" x14ac:dyDescent="0.15">
      <c r="A29" s="98">
        <f t="shared" si="7"/>
        <v>15</v>
      </c>
      <c r="B29" s="198" t="s">
        <v>172</v>
      </c>
      <c r="C29" s="198"/>
      <c r="D29" s="101"/>
      <c r="E29" s="202"/>
      <c r="F29" s="203"/>
      <c r="G29" s="203"/>
      <c r="H29" s="203"/>
      <c r="I29" s="204"/>
    </row>
    <row r="30" spans="1:374" x14ac:dyDescent="0.15">
      <c r="A30" s="98">
        <f t="shared" si="7"/>
        <v>16</v>
      </c>
      <c r="B30" s="198" t="s">
        <v>173</v>
      </c>
      <c r="C30" s="198"/>
      <c r="D30" s="101"/>
      <c r="E30" s="202"/>
      <c r="F30" s="203"/>
      <c r="G30" s="203"/>
      <c r="H30" s="203"/>
      <c r="I30" s="204"/>
    </row>
    <row r="31" spans="1:374" x14ac:dyDescent="0.15">
      <c r="A31" s="98">
        <f t="shared" si="7"/>
        <v>17</v>
      </c>
      <c r="B31" s="198" t="s">
        <v>174</v>
      </c>
      <c r="C31" s="198"/>
      <c r="D31" s="101"/>
      <c r="E31" s="202"/>
      <c r="F31" s="203"/>
      <c r="G31" s="203"/>
      <c r="H31" s="203"/>
      <c r="I31" s="204"/>
    </row>
    <row r="32" spans="1:374" x14ac:dyDescent="0.15">
      <c r="A32" s="98">
        <f t="shared" si="7"/>
        <v>18</v>
      </c>
      <c r="B32" s="198" t="s">
        <v>175</v>
      </c>
      <c r="C32" s="198"/>
      <c r="D32" s="101"/>
      <c r="E32" s="202"/>
      <c r="F32" s="203"/>
      <c r="G32" s="203"/>
      <c r="H32" s="203"/>
      <c r="I32" s="204"/>
    </row>
    <row r="33" spans="1:16" x14ac:dyDescent="0.15">
      <c r="A33" s="98">
        <f t="shared" si="7"/>
        <v>19</v>
      </c>
      <c r="B33" s="198" t="s">
        <v>176</v>
      </c>
      <c r="C33" s="198"/>
      <c r="D33" s="101"/>
      <c r="E33" s="202"/>
      <c r="F33" s="203"/>
      <c r="G33" s="203"/>
      <c r="H33" s="203"/>
      <c r="I33" s="204"/>
    </row>
    <row r="34" spans="1:16" x14ac:dyDescent="0.15">
      <c r="A34" s="98">
        <f t="shared" si="7"/>
        <v>20</v>
      </c>
      <c r="B34" s="198" t="s">
        <v>177</v>
      </c>
      <c r="C34" s="198"/>
      <c r="D34" s="101"/>
      <c r="E34" s="202"/>
      <c r="F34" s="203"/>
      <c r="G34" s="203"/>
      <c r="H34" s="203"/>
      <c r="I34" s="204"/>
    </row>
    <row r="35" spans="1:16" ht="25.5" customHeight="1" x14ac:dyDescent="0.15">
      <c r="E35" s="205"/>
      <c r="F35" s="206"/>
      <c r="G35" s="206"/>
      <c r="H35" s="206"/>
      <c r="I35" s="207"/>
    </row>
    <row r="37" spans="1:16" x14ac:dyDescent="0.15">
      <c r="L37" s="199" t="s">
        <v>165</v>
      </c>
      <c r="M37" s="200"/>
      <c r="N37" s="200"/>
      <c r="O37" s="200"/>
      <c r="P37" s="201"/>
    </row>
    <row r="38" spans="1:16" x14ac:dyDescent="0.15">
      <c r="L38" s="202"/>
      <c r="M38" s="203"/>
      <c r="N38" s="203"/>
      <c r="O38" s="203"/>
      <c r="P38" s="204"/>
    </row>
    <row r="39" spans="1:16" x14ac:dyDescent="0.15">
      <c r="L39" s="202"/>
      <c r="M39" s="203"/>
      <c r="N39" s="203"/>
      <c r="O39" s="203"/>
      <c r="P39" s="204"/>
    </row>
    <row r="40" spans="1:16" x14ac:dyDescent="0.15">
      <c r="L40" s="202"/>
      <c r="M40" s="203"/>
      <c r="N40" s="203"/>
      <c r="O40" s="203"/>
      <c r="P40" s="204"/>
    </row>
    <row r="41" spans="1:16" x14ac:dyDescent="0.15">
      <c r="L41" s="202"/>
      <c r="M41" s="203"/>
      <c r="N41" s="203"/>
      <c r="O41" s="203"/>
      <c r="P41" s="204"/>
    </row>
    <row r="42" spans="1:16" x14ac:dyDescent="0.15">
      <c r="L42" s="202"/>
      <c r="M42" s="203"/>
      <c r="N42" s="203"/>
      <c r="O42" s="203"/>
      <c r="P42" s="204"/>
    </row>
    <row r="43" spans="1:16" x14ac:dyDescent="0.15">
      <c r="L43" s="202"/>
      <c r="M43" s="203"/>
      <c r="N43" s="203"/>
      <c r="O43" s="203"/>
      <c r="P43" s="204"/>
    </row>
    <row r="44" spans="1:16" x14ac:dyDescent="0.15">
      <c r="L44" s="202"/>
      <c r="M44" s="203"/>
      <c r="N44" s="203"/>
      <c r="O44" s="203"/>
      <c r="P44" s="204"/>
    </row>
    <row r="45" spans="1:16" x14ac:dyDescent="0.15">
      <c r="L45" s="202"/>
      <c r="M45" s="203"/>
      <c r="N45" s="203"/>
      <c r="O45" s="203"/>
      <c r="P45" s="204"/>
    </row>
    <row r="46" spans="1:16" x14ac:dyDescent="0.15">
      <c r="L46" s="202"/>
      <c r="M46" s="203"/>
      <c r="N46" s="203"/>
      <c r="O46" s="203"/>
      <c r="P46" s="204"/>
    </row>
    <row r="47" spans="1:16" x14ac:dyDescent="0.15">
      <c r="L47" s="202"/>
      <c r="M47" s="203"/>
      <c r="N47" s="203"/>
      <c r="O47" s="203"/>
      <c r="P47" s="204"/>
    </row>
    <row r="48" spans="1:16" x14ac:dyDescent="0.15">
      <c r="L48" s="202"/>
      <c r="M48" s="203"/>
      <c r="N48" s="203"/>
      <c r="O48" s="203"/>
      <c r="P48" s="204"/>
    </row>
    <row r="49" spans="12:16" x14ac:dyDescent="0.15">
      <c r="L49" s="202"/>
      <c r="M49" s="203"/>
      <c r="N49" s="203"/>
      <c r="O49" s="203"/>
      <c r="P49" s="204"/>
    </row>
    <row r="50" spans="12:16" ht="26.25" customHeight="1" x14ac:dyDescent="0.15">
      <c r="L50" s="205"/>
      <c r="M50" s="206"/>
      <c r="N50" s="206"/>
      <c r="O50" s="206"/>
      <c r="P50" s="207"/>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2018-02-15T02:45:41Z</cp:lastPrinted>
  <dcterms:created xsi:type="dcterms:W3CDTF">2017-12-18T06:25:34Z</dcterms:created>
  <dcterms:modified xsi:type="dcterms:W3CDTF">2018-02-15T02:45:42Z</dcterms:modified>
  <cp:category/>
</cp:coreProperties>
</file>