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gasawara-akira\Desktop\経営比較分析表作成\【経営比較分析表】2016_324493_47_1718\"/>
    </mc:Choice>
  </mc:AlternateContent>
  <workbookProtection workbookPassword="B319" lockStructure="1"/>
  <bookViews>
    <workbookView xWindow="0" yWindow="0" windowWidth="10215" windowHeight="71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Q6" i="5"/>
  <c r="P6" i="5"/>
  <c r="O6" i="5"/>
  <c r="I10" i="4" s="1"/>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D10" i="4"/>
  <c r="W10" i="4"/>
  <c r="P10" i="4"/>
  <c r="BB8" i="4"/>
  <c r="W8" i="4"/>
  <c r="P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<sst xmlns="http://schemas.openxmlformats.org/spreadsheetml/2006/main" count="239" uniqueCount="124">
  <si>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</si>
  <si>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</si>
  <si>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</si>
  <si>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</si>
  <si>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</si>
  <si>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</si>
  <si>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</si>
  <si>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</si>
  <si>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</si>
  <si>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</si>
  <si>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</si>
  <si>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</si>
  <si>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</si>
  <si>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</si>
  <si>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</si>
  <si>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</si>
  <si>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</si>
  <si>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</si>
  <si>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</si>
  <si>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</si>
  <si>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</si>
  <si>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</si>
  <si>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</si>
  <si>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</si>
  <si>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</si>
  <si>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</si>
  <si>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</si>
  <si>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</si>
  <si>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</si>
  <si>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</si>
  <si>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</si>
  <si>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</si>
  <si>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</si>
  <si>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</si>
  <si>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</si>
  <si>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</si>
  <si>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</si>
  <si>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</si>
  <si>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</si>
  <si>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</si>
  <si>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</si>
  <si>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</si>
  <si>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</si>
  <si>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</si>
  <si>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</si>
  <si>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</si>
  <si>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</si>
  <si>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</si>
  <si>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</si>
  <si>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</si>
  <si>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</si>
  <si>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</si>
  <si>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</si>
  <si>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</si>
  <si>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</si>
  <si>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</si>
  <si>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</si>
  <si>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</si>
  <si>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</si>
  <si>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</si>
  <si>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</si>
  <si>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</si>
  <si>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</si>
  <si>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</si>
  <si>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</si>
  <si>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</si>
  <si>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</si>
  <si>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</si>
  <si>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</si>
  <si>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</si>
  <si>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</si>
  <si>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</si>
  <si>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</si>
  <si>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</si>
  <si>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</si>
  <si>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</si>
  <si>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</si>
  <si>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</si>
  <si>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</si>
  <si>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</si>
  <si>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</si>
  <si>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</si>
  <si>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</si>
  <si>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</si>
  <si>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</si>
  <si>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</si>
  <si>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</si>
  <si>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</si>
  <si>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</si>
  <si>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</si>
  <si>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</si>
  <si>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</si>
  <si>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</si>
  <si>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</si>
  <si>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</si>
  <si>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</si>
  <si>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</si>
  <si>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</si>
  <si>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</si>
  <si>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</si>
  <si>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</si>
  <si>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</si>
  <si>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</si>
  <si>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</si>
  <si>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</si>
  <si>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</si>
  <si>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</si>
  <si>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</si>
  <si>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</si>
  <si>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邑南町</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</si>
  <si>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</si>
  <si>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</si>
  <si>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</si>
  <si>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</si>
  <si>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</si>
  <si>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</si>
  <si>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</si>
  <si>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</si>
  <si>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</si>
  <si>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</si>
  <si>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</si>
  <si>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小規模集合排水処理施設は2処理区あり、経営改善の努力により水洗化率100％を達成している。収益的収支についても、事業規模が小さいため、修繕費等により年度によって違いはあるが増加傾向にある。
　事業投資に要した企業債に関しては償還により残高削減が進んでいる。
　汚水処理原価については施設の修繕、改築更新等の費用が目立っておらず、類似団体と比較してもかなり低い状態にある。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60" eb="62">
      <t>ジギョウ</t>
    </rPh>
    <rPh sb="62" eb="64">
      <t>キボ</t>
    </rPh>
    <rPh sb="65" eb="66">
      <t>チイ</t>
    </rPh>
    <rPh sb="71" eb="73">
      <t>シュウゼン</t>
    </rPh>
    <rPh sb="73" eb="74">
      <t>ヒ</t>
    </rPh>
    <rPh sb="74" eb="75">
      <t>トウ</t>
    </rPh>
    <rPh sb="78" eb="80">
      <t>ネンド</t>
    </rPh>
    <rPh sb="84" eb="85">
      <t>チガ</t>
    </rPh>
    <rPh sb="90" eb="92">
      <t>ゾウカ</t>
    </rPh>
    <rPh sb="92" eb="94">
      <t>ケイコウ</t>
    </rPh>
    <rPh sb="100" eb="102">
      <t>ジギョウ</t>
    </rPh>
    <rPh sb="102" eb="104">
      <t>トウシ</t>
    </rPh>
    <rPh sb="105" eb="106">
      <t>ヨウ</t>
    </rPh>
    <rPh sb="108" eb="110">
      <t>キギョウ</t>
    </rPh>
    <rPh sb="110" eb="111">
      <t>サイ</t>
    </rPh>
    <rPh sb="112" eb="113">
      <t>カン</t>
    </rPh>
    <rPh sb="116" eb="118">
      <t>ショウカン</t>
    </rPh>
    <rPh sb="121" eb="123">
      <t>ザンダカ</t>
    </rPh>
    <rPh sb="123" eb="125">
      <t>サクゲン</t>
    </rPh>
    <rPh sb="126" eb="127">
      <t>スス</t>
    </rPh>
    <rPh sb="134" eb="136">
      <t>オスイ</t>
    </rPh>
    <rPh sb="136" eb="138">
      <t>ショリ</t>
    </rPh>
    <rPh sb="138" eb="140">
      <t>ゲンカ</t>
    </rPh>
    <rPh sb="145" eb="147">
      <t>シセツ</t>
    </rPh>
    <rPh sb="148" eb="150">
      <t>シュウゼン</t>
    </rPh>
    <rPh sb="151" eb="153">
      <t>カイチク</t>
    </rPh>
    <rPh sb="153" eb="155">
      <t>コウシン</t>
    </rPh>
    <rPh sb="155" eb="156">
      <t>トウ</t>
    </rPh>
    <rPh sb="157" eb="159">
      <t>ヒヨウ</t>
    </rPh>
    <rPh sb="160" eb="162">
      <t>メダ</t>
    </rPh>
    <rPh sb="168" eb="170">
      <t>ルイジ</t>
    </rPh>
    <rPh sb="170" eb="172">
      <t>ダンタイ</t>
    </rPh>
    <rPh sb="173" eb="175">
      <t>ヒカク</t>
    </rPh>
    <rPh sb="181" eb="182">
      <t>ヒク</t>
    </rPh>
    <rPh sb="183" eb="185">
      <t>ジョウタイ</t>
    </rPh>
    <phoneticPr fontId="4"/>
  </si>
  <si>
    <t>　供用開始から13,14年と比較的新しいため、老朽化による施設の対策は今のところ発生していない。また、管渠も判断の目安となる20年より短い。
　現在、維持管理委託により施設の状態を把握することで異常に対して、早めの対策を行い修繕等の経費を抑制するようにしている。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ゲンザイ</t>
    </rPh>
    <rPh sb="75" eb="77">
      <t>イジ</t>
    </rPh>
    <rPh sb="77" eb="79">
      <t>カンリ</t>
    </rPh>
    <rPh sb="79" eb="81">
      <t>イタク</t>
    </rPh>
    <rPh sb="84" eb="86">
      <t>シセツ</t>
    </rPh>
    <rPh sb="87" eb="89">
      <t>ジョウタイ</t>
    </rPh>
    <rPh sb="90" eb="92">
      <t>ハアク</t>
    </rPh>
    <rPh sb="97" eb="99">
      <t>イジョウ</t>
    </rPh>
    <rPh sb="100" eb="101">
      <t>タイ</t>
    </rPh>
    <rPh sb="104" eb="105">
      <t>ハヤ</t>
    </rPh>
    <rPh sb="107" eb="109">
      <t>タイサク</t>
    </rPh>
    <rPh sb="110" eb="111">
      <t>オコナ</t>
    </rPh>
    <rPh sb="112" eb="114">
      <t>シュウゼン</t>
    </rPh>
    <rPh sb="114" eb="115">
      <t>トウ</t>
    </rPh>
    <rPh sb="116" eb="118">
      <t>ケイヒ</t>
    </rPh>
    <rPh sb="119" eb="121">
      <t>ヨクセイ</t>
    </rPh>
    <phoneticPr fontId="4"/>
  </si>
  <si>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rPh sb="226" eb="227">
      <t>フク</t>
    </rPh>
    <rPh sb="229" eb="231">
      <t>コンゴ</t>
    </rPh>
    <rPh sb="232" eb="233">
      <t>ア</t>
    </rPh>
    <rPh sb="234" eb="235">
      <t>カタ</t>
    </rPh>
    <rPh sb="236" eb="238">
      <t>ケンキュウ</t>
    </rPh>
    <rPh sb="240" eb="2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</si>
</sst>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502968"/>
        <c:axId val="3088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formatCode="#,##0.00;&quot;△&quot;#,##0.00;&quot;-&quot;">
                  <c:v>0.01</c:v>
                </c:pt>
              </c:numCache>
            </c:numRef>
          </c:val>
          <c:smooth val="0"/>
        </c:ser>
        <c:dLbls>
          <c:showLegendKey val="0"/>
          <c:showVal val="0"/>
          <c:showCatName val="0"/>
          <c:showSerName val="0"/>
          <c:showPercent val="0"/>
          <c:showBubbleSize val="0"/>
        </c:dLbls>
        <c:marker val="1"/>
        <c:smooth val="0"/>
        <c:axId val="308502968"/>
        <c:axId val="308875624"/>
      </c:lineChart>
      <c:dateAx>
        <c:axId val="308502968"/>
        <c:scaling>
          <c:orientation val="minMax"/>
        </c:scaling>
        <c:delete val="1"/>
        <c:axPos val="b"/>
        <c:numFmt formatCode="ge" sourceLinked="1"/>
        <c:majorTickMark val="none"/>
        <c:minorTickMark val="none"/>
        <c:tickLblPos val="none"/>
        <c:crossAx val="308875624"/>
        <c:crosses val="autoZero"/>
        <c:auto val="1"/>
        <c:lblOffset val="100"/>
        <c:baseTimeUnit val="years"/>
      </c:dateAx>
      <c:valAx>
        <c:axId val="30887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c:v>
                </c:pt>
                <c:pt idx="1">
                  <c:v>68.42</c:v>
                </c:pt>
                <c:pt idx="2">
                  <c:v>68.42</c:v>
                </c:pt>
                <c:pt idx="3">
                  <c:v>61.11</c:v>
                </c:pt>
                <c:pt idx="4">
                  <c:v>55.56</c:v>
                </c:pt>
              </c:numCache>
            </c:numRef>
          </c:val>
        </c:ser>
        <c:dLbls>
          <c:showLegendKey val="0"/>
          <c:showVal val="0"/>
          <c:showCatName val="0"/>
          <c:showSerName val="0"/>
          <c:showPercent val="0"/>
          <c:showBubbleSize val="0"/>
        </c:dLbls>
        <c:gapWidth val="150"/>
        <c:axId val="343729472"/>
        <c:axId val="3437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36.44</c:v>
                </c:pt>
              </c:numCache>
            </c:numRef>
          </c:val>
          <c:smooth val="0"/>
        </c:ser>
        <c:dLbls>
          <c:showLegendKey val="0"/>
          <c:showVal val="0"/>
          <c:showCatName val="0"/>
          <c:showSerName val="0"/>
          <c:showPercent val="0"/>
          <c:showBubbleSize val="0"/>
        </c:dLbls>
        <c:marker val="1"/>
        <c:smooth val="0"/>
        <c:axId val="343729472"/>
        <c:axId val="343729864"/>
      </c:lineChart>
      <c:dateAx>
        <c:axId val="343729472"/>
        <c:scaling>
          <c:orientation val="minMax"/>
        </c:scaling>
        <c:delete val="1"/>
        <c:axPos val="b"/>
        <c:numFmt formatCode="ge" sourceLinked="1"/>
        <c:majorTickMark val="none"/>
        <c:minorTickMark val="none"/>
        <c:tickLblPos val="none"/>
        <c:crossAx val="343729864"/>
        <c:crosses val="autoZero"/>
        <c:auto val="1"/>
        <c:lblOffset val="100"/>
        <c:baseTimeUnit val="years"/>
      </c:dateAx>
      <c:valAx>
        <c:axId val="3437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c:v>
                </c:pt>
                <c:pt idx="1">
                  <c:v>98.21</c:v>
                </c:pt>
                <c:pt idx="2">
                  <c:v>100</c:v>
                </c:pt>
                <c:pt idx="3">
                  <c:v>100</c:v>
                </c:pt>
                <c:pt idx="4">
                  <c:v>100</c:v>
                </c:pt>
              </c:numCache>
            </c:numRef>
          </c:val>
        </c:ser>
        <c:dLbls>
          <c:showLegendKey val="0"/>
          <c:showVal val="0"/>
          <c:showCatName val="0"/>
          <c:showSerName val="0"/>
          <c:showPercent val="0"/>
          <c:showBubbleSize val="0"/>
        </c:dLbls>
        <c:gapWidth val="150"/>
        <c:axId val="343731040"/>
        <c:axId val="3437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89.93</c:v>
                </c:pt>
              </c:numCache>
            </c:numRef>
          </c:val>
          <c:smooth val="0"/>
        </c:ser>
        <c:dLbls>
          <c:showLegendKey val="0"/>
          <c:showVal val="0"/>
          <c:showCatName val="0"/>
          <c:showSerName val="0"/>
          <c:showPercent val="0"/>
          <c:showBubbleSize val="0"/>
        </c:dLbls>
        <c:marker val="1"/>
        <c:smooth val="0"/>
        <c:axId val="343731040"/>
        <c:axId val="343731432"/>
      </c:lineChart>
      <c:dateAx>
        <c:axId val="343731040"/>
        <c:scaling>
          <c:orientation val="minMax"/>
        </c:scaling>
        <c:delete val="1"/>
        <c:axPos val="b"/>
        <c:numFmt formatCode="ge" sourceLinked="1"/>
        <c:majorTickMark val="none"/>
        <c:minorTickMark val="none"/>
        <c:tickLblPos val="none"/>
        <c:crossAx val="343731432"/>
        <c:crosses val="autoZero"/>
        <c:auto val="1"/>
        <c:lblOffset val="100"/>
        <c:baseTimeUnit val="years"/>
      </c:dateAx>
      <c:valAx>
        <c:axId val="3437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38.659999999999997</c:v>
                </c:pt>
                <c:pt idx="1">
                  <c:v>46.56</c:v>
                </c:pt>
                <c:pt idx="2">
                  <c:v>50.83</c:v>
                </c:pt>
                <c:pt idx="3">
                  <c:v>66.930000000000007</c:v>
                </c:pt>
                <c:pt idx="4">
                  <c:v>70.099999999999994</c:v>
                </c:pt>
              </c:numCache>
            </c:numRef>
          </c:val>
        </c:ser>
        <c:dLbls>
          <c:showLegendKey val="0"/>
          <c:showVal val="0"/>
          <c:showCatName val="0"/>
          <c:showSerName val="0"/>
          <c:showPercent val="0"/>
          <c:showBubbleSize val="0"/>
        </c:dLbls>
        <c:gapWidth val="150"/>
        <c:axId val="309219784"/>
        <c:axId val="30922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219784"/>
        <c:axId val="309220168"/>
      </c:lineChart>
      <c:dateAx>
        <c:axId val="309219784"/>
        <c:scaling>
          <c:orientation val="minMax"/>
        </c:scaling>
        <c:delete val="1"/>
        <c:axPos val="b"/>
        <c:numFmt formatCode="ge" sourceLinked="1"/>
        <c:majorTickMark val="none"/>
        <c:minorTickMark val="none"/>
        <c:tickLblPos val="none"/>
        <c:crossAx val="309220168"/>
        <c:crosses val="autoZero"/>
        <c:auto val="1"/>
        <c:lblOffset val="100"/>
        <c:baseTimeUnit val="years"/>
      </c:dateAx>
      <c:valAx>
        <c:axId val="3092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1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255024"/>
        <c:axId val="30925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255024"/>
        <c:axId val="309255408"/>
      </c:lineChart>
      <c:dateAx>
        <c:axId val="309255024"/>
        <c:scaling>
          <c:orientation val="minMax"/>
        </c:scaling>
        <c:delete val="1"/>
        <c:axPos val="b"/>
        <c:numFmt formatCode="ge" sourceLinked="1"/>
        <c:majorTickMark val="none"/>
        <c:minorTickMark val="none"/>
        <c:tickLblPos val="none"/>
        <c:crossAx val="309255408"/>
        <c:crosses val="autoZero"/>
        <c:auto val="1"/>
        <c:lblOffset val="100"/>
        <c:baseTimeUnit val="years"/>
      </c:dateAx>
      <c:valAx>
        <c:axId val="30925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5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67456"/>
        <c:axId val="30956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67456"/>
        <c:axId val="309567848"/>
      </c:lineChart>
      <c:dateAx>
        <c:axId val="309567456"/>
        <c:scaling>
          <c:orientation val="minMax"/>
        </c:scaling>
        <c:delete val="1"/>
        <c:axPos val="b"/>
        <c:numFmt formatCode="ge" sourceLinked="1"/>
        <c:majorTickMark val="none"/>
        <c:minorTickMark val="none"/>
        <c:tickLblPos val="none"/>
        <c:crossAx val="309567848"/>
        <c:crosses val="autoZero"/>
        <c:auto val="1"/>
        <c:lblOffset val="100"/>
        <c:baseTimeUnit val="years"/>
      </c:dateAx>
      <c:valAx>
        <c:axId val="30956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69024"/>
        <c:axId val="30956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69024"/>
        <c:axId val="309569416"/>
      </c:lineChart>
      <c:dateAx>
        <c:axId val="309569024"/>
        <c:scaling>
          <c:orientation val="minMax"/>
        </c:scaling>
        <c:delete val="1"/>
        <c:axPos val="b"/>
        <c:numFmt formatCode="ge" sourceLinked="1"/>
        <c:majorTickMark val="none"/>
        <c:minorTickMark val="none"/>
        <c:tickLblPos val="none"/>
        <c:crossAx val="309569416"/>
        <c:crosses val="autoZero"/>
        <c:auto val="1"/>
        <c:lblOffset val="100"/>
        <c:baseTimeUnit val="years"/>
      </c:dateAx>
      <c:valAx>
        <c:axId val="3095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70592"/>
        <c:axId val="30957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70592"/>
        <c:axId val="309570984"/>
      </c:lineChart>
      <c:dateAx>
        <c:axId val="309570592"/>
        <c:scaling>
          <c:orientation val="minMax"/>
        </c:scaling>
        <c:delete val="1"/>
        <c:axPos val="b"/>
        <c:numFmt formatCode="ge" sourceLinked="1"/>
        <c:majorTickMark val="none"/>
        <c:minorTickMark val="none"/>
        <c:tickLblPos val="none"/>
        <c:crossAx val="309570984"/>
        <c:crosses val="autoZero"/>
        <c:auto val="1"/>
        <c:lblOffset val="100"/>
        <c:baseTimeUnit val="years"/>
      </c:dateAx>
      <c:valAx>
        <c:axId val="30957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85.64</c:v>
                </c:pt>
                <c:pt idx="1">
                  <c:v>527.36</c:v>
                </c:pt>
                <c:pt idx="2">
                  <c:v>102.53</c:v>
                </c:pt>
                <c:pt idx="3">
                  <c:v>95.42</c:v>
                </c:pt>
                <c:pt idx="4">
                  <c:v>6.41</c:v>
                </c:pt>
              </c:numCache>
            </c:numRef>
          </c:val>
        </c:ser>
        <c:dLbls>
          <c:showLegendKey val="0"/>
          <c:showVal val="0"/>
          <c:showCatName val="0"/>
          <c:showSerName val="0"/>
          <c:showPercent val="0"/>
          <c:showBubbleSize val="0"/>
        </c:dLbls>
        <c:gapWidth val="150"/>
        <c:axId val="309371248"/>
        <c:axId val="309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1914.94</c:v>
                </c:pt>
              </c:numCache>
            </c:numRef>
          </c:val>
          <c:smooth val="0"/>
        </c:ser>
        <c:dLbls>
          <c:showLegendKey val="0"/>
          <c:showVal val="0"/>
          <c:showCatName val="0"/>
          <c:showSerName val="0"/>
          <c:showPercent val="0"/>
          <c:showBubbleSize val="0"/>
        </c:dLbls>
        <c:marker val="1"/>
        <c:smooth val="0"/>
        <c:axId val="309371248"/>
        <c:axId val="309371640"/>
      </c:lineChart>
      <c:dateAx>
        <c:axId val="309371248"/>
        <c:scaling>
          <c:orientation val="minMax"/>
        </c:scaling>
        <c:delete val="1"/>
        <c:axPos val="b"/>
        <c:numFmt formatCode="ge" sourceLinked="1"/>
        <c:majorTickMark val="none"/>
        <c:minorTickMark val="none"/>
        <c:tickLblPos val="none"/>
        <c:crossAx val="309371640"/>
        <c:crosses val="autoZero"/>
        <c:auto val="1"/>
        <c:lblOffset val="100"/>
        <c:baseTimeUnit val="years"/>
      </c:dateAx>
      <c:valAx>
        <c:axId val="309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66.42</c:v>
                </c:pt>
                <c:pt idx="2">
                  <c:v>85.41</c:v>
                </c:pt>
                <c:pt idx="3">
                  <c:v>100</c:v>
                </c:pt>
                <c:pt idx="4">
                  <c:v>100</c:v>
                </c:pt>
              </c:numCache>
            </c:numRef>
          </c:val>
        </c:ser>
        <c:dLbls>
          <c:showLegendKey val="0"/>
          <c:showVal val="0"/>
          <c:showCatName val="0"/>
          <c:showSerName val="0"/>
          <c:showPercent val="0"/>
          <c:showBubbleSize val="0"/>
        </c:dLbls>
        <c:gapWidth val="150"/>
        <c:axId val="309372816"/>
        <c:axId val="309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34.020000000000003</c:v>
                </c:pt>
              </c:numCache>
            </c:numRef>
          </c:val>
          <c:smooth val="0"/>
        </c:ser>
        <c:dLbls>
          <c:showLegendKey val="0"/>
          <c:showVal val="0"/>
          <c:showCatName val="0"/>
          <c:showSerName val="0"/>
          <c:showPercent val="0"/>
          <c:showBubbleSize val="0"/>
        </c:dLbls>
        <c:marker val="1"/>
        <c:smooth val="0"/>
        <c:axId val="309372816"/>
        <c:axId val="309373208"/>
      </c:lineChart>
      <c:dateAx>
        <c:axId val="309372816"/>
        <c:scaling>
          <c:orientation val="minMax"/>
        </c:scaling>
        <c:delete val="1"/>
        <c:axPos val="b"/>
        <c:numFmt formatCode="ge" sourceLinked="1"/>
        <c:majorTickMark val="none"/>
        <c:minorTickMark val="none"/>
        <c:tickLblPos val="none"/>
        <c:crossAx val="309373208"/>
        <c:crosses val="autoZero"/>
        <c:auto val="1"/>
        <c:lblOffset val="100"/>
        <c:baseTimeUnit val="years"/>
      </c:dateAx>
      <c:valAx>
        <c:axId val="309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7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204.97</c:v>
                </c:pt>
                <c:pt idx="1">
                  <c:v>305.60000000000002</c:v>
                </c:pt>
                <c:pt idx="2">
                  <c:v>233.84</c:v>
                </c:pt>
                <c:pt idx="3">
                  <c:v>225.61</c:v>
                </c:pt>
                <c:pt idx="4">
                  <c:v>218.04</c:v>
                </c:pt>
              </c:numCache>
            </c:numRef>
          </c:val>
        </c:ser>
        <c:dLbls>
          <c:showLegendKey val="0"/>
          <c:showVal val="0"/>
          <c:showCatName val="0"/>
          <c:showSerName val="0"/>
          <c:showPercent val="0"/>
          <c:showBubbleSize val="0"/>
        </c:dLbls>
        <c:gapWidth val="150"/>
        <c:axId val="343727904"/>
        <c:axId val="34372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553.77</c:v>
                </c:pt>
              </c:numCache>
            </c:numRef>
          </c:val>
          <c:smooth val="0"/>
        </c:ser>
        <c:dLbls>
          <c:showLegendKey val="0"/>
          <c:showVal val="0"/>
          <c:showCatName val="0"/>
          <c:showSerName val="0"/>
          <c:showPercent val="0"/>
          <c:showBubbleSize val="0"/>
        </c:dLbls>
        <c:marker val="1"/>
        <c:smooth val="0"/>
        <c:axId val="343727904"/>
        <c:axId val="343728296"/>
      </c:lineChart>
      <c:dateAx>
        <c:axId val="343727904"/>
        <c:scaling>
          <c:orientation val="minMax"/>
        </c:scaling>
        <c:delete val="1"/>
        <c:axPos val="b"/>
        <c:numFmt formatCode="ge" sourceLinked="1"/>
        <c:majorTickMark val="none"/>
        <c:minorTickMark val="none"/>
        <c:tickLblPos val="none"/>
        <c:crossAx val="343728296"/>
        <c:crosses val="autoZero"/>
        <c:auto val="1"/>
        <c:lblOffset val="100"/>
        <c:baseTimeUnit val="years"/>
      </c:dateAx>
      <c:valAx>
        <c:axId val="3437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C58"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邑南町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c r="AE8" s="49"/>
      <c r="AF8" s="49"/>
      <c r="AG8" s="49"/>
      <c r="AH8" s="49"/>
      <c r="AI8" s="49"/>
      <c r="AJ8" s="49"/>
      <c r="AK8" s="4"/>
      <c r="AL8" s="50">
        <f>データ!S6</f>
        <v>11211</v>
      </c>
      <c r="AM8" s="50"/>
      <c r="AN8" s="50"/>
      <c r="AO8" s="50"/>
      <c r="AP8" s="50"/>
      <c r="AQ8" s="50"/>
      <c r="AR8" s="50"/>
      <c r="AS8" s="50"/>
      <c r="AT8" s="45">
        <f>データ!T6</f>
        <v>419.29</v>
      </c>
      <c r="AU8" s="45"/>
      <c r="AV8" s="45"/>
      <c r="AW8" s="45"/>
      <c r="AX8" s="45"/>
      <c r="AY8" s="45"/>
      <c r="AZ8" s="45"/>
      <c r="BA8" s="45"/>
      <c r="BB8" s="45">
        <f>データ!U6</f>
        <v>26.74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0.42</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47</v>
      </c>
      <c r="AM10" s="50"/>
      <c r="AN10" s="50"/>
      <c r="AO10" s="50"/>
      <c r="AP10" s="50"/>
      <c r="AQ10" s="50"/>
      <c r="AR10" s="50"/>
      <c r="AS10" s="50"/>
      <c r="AT10" s="45">
        <f>データ!W6</f>
        <v>0.04</v>
      </c>
      <c r="AU10" s="45"/>
      <c r="AV10" s="45"/>
      <c r="AW10" s="45"/>
      <c r="AX10" s="45"/>
      <c r="AY10" s="45"/>
      <c r="AZ10" s="45"/>
      <c r="BA10" s="45"/>
      <c r="BB10" s="45">
        <f>データ!X6</f>
        <v>1175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324493</v>
      </c>
      <c r="D6" s="33">
        <f t="shared" si="3"/>
        <v>47</v>
      </c>
      <c r="E6" s="33">
        <f t="shared" si="3"/>
        <v>17</v>
      </c>
      <c r="F6" s="33">
        <f t="shared" si="3"/>
        <v>9</v>
      </c>
      <c r="G6" s="33">
        <f t="shared" si="3"/>
        <v>0</v>
      </c>
      <c r="H6" s="33" t="str">
        <f t="shared" si="3"/>
        <v>島根県　邑南町</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0.42</v>
      </c>
      <c r="Q6" s="34">
        <f t="shared" si="3"/>
        <v>100</v>
      </c>
      <c r="R6" s="34">
        <f t="shared" si="3"/>
        <v>3240</v>
      </c>
      <c r="S6" s="34">
        <f t="shared" si="3"/>
        <v>11211</v>
      </c>
      <c r="T6" s="34">
        <f t="shared" si="3"/>
        <v>419.29</v>
      </c>
      <c r="U6" s="34">
        <f t="shared" si="3"/>
        <v>26.74</v>
      </c>
      <c r="V6" s="34">
        <f t="shared" si="3"/>
        <v>47</v>
      </c>
      <c r="W6" s="34">
        <f t="shared" si="3"/>
        <v>0.04</v>
      </c>
      <c r="X6" s="34">
        <f t="shared" si="3"/>
        <v>1175</v>
      </c>
      <c r="Y6" s="35">
        <f>IF(Y7="",NA(),Y7)</f>
        <v>38.659999999999997</v>
      </c>
      <c r="Z6" s="35">
        <f t="shared" ref="Z6:AH6" si="4">IF(Z7="",NA(),Z7)</f>
        <v>46.56</v>
      </c>
      <c r="AA6" s="35">
        <f t="shared" si="4"/>
        <v>50.83</v>
      </c>
      <c r="AB6" s="35">
        <f t="shared" si="4"/>
        <v>66.930000000000007</v>
      </c>
      <c r="AC6" s="35">
        <f t="shared" si="4"/>
        <v>70.099999999999994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85.64</v>
      </c>
      <c r="BG6" s="35">
        <f t="shared" ref="BG6:BO6" si="7">IF(BG7="",NA(),BG7)</f>
        <v>527.36</v>
      </c>
      <c r="BH6" s="35">
        <f t="shared" si="7"/>
        <v>102.53</v>
      </c>
      <c r="BI6" s="35">
        <f t="shared" si="7"/>
        <v>95.42</v>
      </c>
      <c r="BJ6" s="35">
        <f t="shared" si="7"/>
        <v>6.41</v>
      </c>
      <c r="BK6" s="35">
        <f t="shared" si="7"/>
        <v>3055.24</v>
      </c>
      <c r="BL6" s="35">
        <f t="shared" si="7"/>
        <v>2574.4699999999998</v>
      </c>
      <c r="BM6" s="35">
        <f t="shared" si="7"/>
        <v>2784</v>
      </c>
      <c r="BN6" s="35">
        <f t="shared" si="7"/>
        <v>3188.44</v>
      </c>
      <c r="BO6" s="35">
        <f t="shared" si="7"/>
        <v>1914.94</v>
      </c>
      <c r="BP6" s="34" t="str">
        <f>IF(BP7="","",IF(BP7="-","【-】","【"&amp;SUBSTITUTE(TEXT(BP7,"#,##0.00"),"-","△")&amp;"】"))</f>
        <v>【2,448.19】</v>
      </c>
      <c r="BQ6" s="35">
        <f>IF(BQ7="",NA(),BQ7)</f>
        <v>100</v>
      </c>
      <c r="BR6" s="35">
        <f t="shared" ref="BR6:BZ6" si="8">IF(BR7="",NA(),BR7)</f>
        <v>66.42</v>
      </c>
      <c r="BS6" s="35">
        <f t="shared" si="8"/>
        <v>85.41</v>
      </c>
      <c r="BT6" s="35">
        <f t="shared" si="8"/>
        <v>100</v>
      </c>
      <c r="BU6" s="35">
        <f t="shared" si="8"/>
        <v>100</v>
      </c>
      <c r="BV6" s="35">
        <f t="shared" si="8"/>
        <v>29.25</v>
      </c>
      <c r="BW6" s="35">
        <f t="shared" si="8"/>
        <v>31.04</v>
      </c>
      <c r="BX6" s="35">
        <f t="shared" si="8"/>
        <v>29.21</v>
      </c>
      <c r="BY6" s="35">
        <f t="shared" si="8"/>
        <v>26.47</v>
      </c>
      <c r="BZ6" s="35">
        <f t="shared" si="8"/>
        <v>34.020000000000003</v>
      </c>
      <c r="CA6" s="34" t="str">
        <f>IF(CA7="","",IF(CA7="-","【-】","【"&amp;SUBSTITUTE(TEXT(CA7,"#,##0.00"),"-","△")&amp;"】"))</f>
        <v>【33.55】</v>
      </c>
      <c r="CB6" s="35">
        <f>IF(CB7="",NA(),CB7)</f>
        <v>204.97</v>
      </c>
      <c r="CC6" s="35">
        <f t="shared" ref="CC6:CK6" si="9">IF(CC7="",NA(),CC7)</f>
        <v>305.60000000000002</v>
      </c>
      <c r="CD6" s="35">
        <f t="shared" si="9"/>
        <v>233.84</v>
      </c>
      <c r="CE6" s="35">
        <f t="shared" si="9"/>
        <v>225.61</v>
      </c>
      <c r="CF6" s="35">
        <f t="shared" si="9"/>
        <v>218.04</v>
      </c>
      <c r="CG6" s="35">
        <f t="shared" si="9"/>
        <v>622.30999999999995</v>
      </c>
      <c r="CH6" s="35">
        <f t="shared" si="9"/>
        <v>589.39</v>
      </c>
      <c r="CI6" s="35">
        <f t="shared" si="9"/>
        <v>620.01</v>
      </c>
      <c r="CJ6" s="35">
        <f t="shared" si="9"/>
        <v>688.46</v>
      </c>
      <c r="CK6" s="35">
        <f t="shared" si="9"/>
        <v>553.77</v>
      </c>
      <c r="CL6" s="34" t="str">
        <f>IF(CL7="","",IF(CL7="-","【-】","【"&amp;SUBSTITUTE(TEXT(CL7,"#,##0.00"),"-","△")&amp;"】"))</f>
        <v>【556.04】</v>
      </c>
      <c r="CM6" s="35">
        <f>IF(CM7="",NA(),CM7)</f>
        <v>65</v>
      </c>
      <c r="CN6" s="35">
        <f t="shared" ref="CN6:CV6" si="10">IF(CN7="",NA(),CN7)</f>
        <v>68.42</v>
      </c>
      <c r="CO6" s="35">
        <f t="shared" si="10"/>
        <v>68.42</v>
      </c>
      <c r="CP6" s="35">
        <f t="shared" si="10"/>
        <v>61.11</v>
      </c>
      <c r="CQ6" s="35">
        <f t="shared" si="10"/>
        <v>55.56</v>
      </c>
      <c r="CR6" s="35">
        <f t="shared" si="10"/>
        <v>39.119999999999997</v>
      </c>
      <c r="CS6" s="35">
        <f t="shared" si="10"/>
        <v>41.24</v>
      </c>
      <c r="CT6" s="35">
        <f t="shared" si="10"/>
        <v>43.1</v>
      </c>
      <c r="CU6" s="35">
        <f t="shared" si="10"/>
        <v>40.96</v>
      </c>
      <c r="CV6" s="35">
        <f t="shared" si="10"/>
        <v>36.44</v>
      </c>
      <c r="CW6" s="34" t="str">
        <f>IF(CW7="","",IF(CW7="-","【-】","【"&amp;SUBSTITUTE(TEXT(CW7,"#,##0.00"),"-","△")&amp;"】"))</f>
        <v>【37.13】</v>
      </c>
      <c r="CX6" s="35">
        <f>IF(CX7="",NA(),CX7)</f>
        <v>87.1</v>
      </c>
      <c r="CY6" s="35">
        <f t="shared" ref="CY6:DG6" si="11">IF(CY7="",NA(),CY7)</f>
        <v>98.21</v>
      </c>
      <c r="CZ6" s="35">
        <f t="shared" si="11"/>
        <v>100</v>
      </c>
      <c r="DA6" s="35">
        <f t="shared" si="11"/>
        <v>100</v>
      </c>
      <c r="DB6" s="35">
        <f t="shared" si="11"/>
        <v>100</v>
      </c>
      <c r="DC6" s="35">
        <f t="shared" si="11"/>
        <v>87.79</v>
      </c>
      <c r="DD6" s="35">
        <f t="shared" si="11"/>
        <v>88.34</v>
      </c>
      <c r="DE6" s="35">
        <f t="shared" si="11"/>
        <v>88.02</v>
      </c>
      <c r="DF6" s="35">
        <f t="shared" si="11"/>
        <v>90.64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5">
        <f t="shared" si="14"/>
        <v>0.01</v>
      </c>
      <c r="EO6" s="34" t="str">
        <f>IF(EO7="","",IF(EO7="-","【-】","【"&amp;SUBSTITUTE(TEXT(EO7,"#,##0.00"),"-","△")&amp;"】"))</f>
        <v>【0.01】</v>
      </c>
    </row>
    <row r="7" spans="1:145" s="36" customFormat="1" x14ac:dyDescent="0.15">
      <c r="A7" s="28"/>
      <c r="B7" s="37">
        <v>2016</v>
      </c>
      <c r="C7" s="37">
        <v>324493</v>
      </c>
      <c r="D7" s="37">
        <v>47</v>
      </c>
      <c r="E7" s="37">
        <v>17</v>
      </c>
      <c r="F7" s="37">
        <v>9</v>
      </c>
      <c r="G7" s="37">
        <v>0</v>
      </c>
      <c r="H7" s="37" t="s">
        <v>109</v>
      </c>
      <c r="I7" s="37" t="s">
        <v>110</v>
      </c>
      <c r="J7" s="37" t="s">
        <v>111</v>
      </c>
      <c r="K7" s="37" t="s">
        <v>112</v>
      </c>
      <c r="L7" s="37" t="s">
        <v>113</v>
      </c>
      <c r="M7" s="37"/>
      <c r="N7" s="38" t="s">
        <v>114</v>
      </c>
      <c r="O7" s="38" t="s">
        <v>115</v>
      </c>
      <c r="P7" s="38">
        <v>0.42</v>
      </c>
      <c r="Q7" s="38">
        <v>100</v>
      </c>
      <c r="R7" s="38">
        <v>3240</v>
      </c>
      <c r="S7" s="38">
        <v>11211</v>
      </c>
      <c r="T7" s="38">
        <v>419.29</v>
      </c>
      <c r="U7" s="38">
        <v>26.74</v>
      </c>
      <c r="V7" s="38">
        <v>47</v>
      </c>
      <c r="W7" s="38">
        <v>0.04</v>
      </c>
      <c r="X7" s="38">
        <v>1175</v>
      </c>
      <c r="Y7" s="38">
        <v>38.659999999999997</v>
      </c>
      <c r="Z7" s="38">
        <v>46.56</v>
      </c>
      <c r="AA7" s="38">
        <v>50.83</v>
      </c>
      <c r="AB7" s="38">
        <v>66.930000000000007</v>
      </c>
      <c r="AC7" s="38">
        <v>70.099999999999994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85.64</v>
      </c>
      <c r="BG7" s="38">
        <v>527.36</v>
      </c>
      <c r="BH7" s="38">
        <v>102.53</v>
      </c>
      <c r="BI7" s="38">
        <v>95.42</v>
      </c>
      <c r="BJ7" s="38">
        <v>6.41</v>
      </c>
      <c r="BK7" s="38">
        <v>3055.24</v>
      </c>
      <c r="BL7" s="38">
        <v>2574.4699999999998</v>
      </c>
      <c r="BM7" s="38">
        <v>2784</v>
      </c>
      <c r="BN7" s="38">
        <v>3188.44</v>
      </c>
      <c r="BO7" s="38">
        <v>1914.94</v>
      </c>
      <c r="BP7" s="38">
        <v>2448.19</v>
      </c>
      <c r="BQ7" s="38">
        <v>100</v>
      </c>
      <c r="BR7" s="38">
        <v>66.42</v>
      </c>
      <c r="BS7" s="38">
        <v>85.41</v>
      </c>
      <c r="BT7" s="38">
        <v>100</v>
      </c>
      <c r="BU7" s="38">
        <v>100</v>
      </c>
      <c r="BV7" s="38">
        <v>29.25</v>
      </c>
      <c r="BW7" s="38">
        <v>31.04</v>
      </c>
      <c r="BX7" s="38">
        <v>29.21</v>
      </c>
      <c r="BY7" s="38">
        <v>26.47</v>
      </c>
      <c r="BZ7" s="38">
        <v>34.020000000000003</v>
      </c>
      <c r="CA7" s="38">
        <v>33.549999999999997</v>
      </c>
      <c r="CB7" s="38">
        <v>204.97</v>
      </c>
      <c r="CC7" s="38">
        <v>305.60000000000002</v>
      </c>
      <c r="CD7" s="38">
        <v>233.84</v>
      </c>
      <c r="CE7" s="38">
        <v>225.61</v>
      </c>
      <c r="CF7" s="38">
        <v>218.04</v>
      </c>
      <c r="CG7" s="38">
        <v>622.30999999999995</v>
      </c>
      <c r="CH7" s="38">
        <v>589.39</v>
      </c>
      <c r="CI7" s="38">
        <v>620.01</v>
      </c>
      <c r="CJ7" s="38">
        <v>688.46</v>
      </c>
      <c r="CK7" s="38">
        <v>553.77</v>
      </c>
      <c r="CL7" s="38">
        <v>556.04</v>
      </c>
      <c r="CM7" s="38">
        <v>65</v>
      </c>
      <c r="CN7" s="38">
        <v>68.42</v>
      </c>
      <c r="CO7" s="38">
        <v>68.42</v>
      </c>
      <c r="CP7" s="38">
        <v>61.11</v>
      </c>
      <c r="CQ7" s="38">
        <v>55.56</v>
      </c>
      <c r="CR7" s="38">
        <v>39.119999999999997</v>
      </c>
      <c r="CS7" s="38">
        <v>41.24</v>
      </c>
      <c r="CT7" s="38">
        <v>43.1</v>
      </c>
      <c r="CU7" s="38">
        <v>40.96</v>
      </c>
      <c r="CV7" s="38">
        <v>36.44</v>
      </c>
      <c r="CW7" s="38">
        <v>37.130000000000003</v>
      </c>
      <c r="CX7" s="38">
        <v>87.1</v>
      </c>
      <c r="CY7" s="38">
        <v>98.21</v>
      </c>
      <c r="CZ7" s="38">
        <v>100</v>
      </c>
      <c r="DA7" s="38">
        <v>100</v>
      </c>
      <c r="DB7" s="38">
        <v>100</v>
      </c>
      <c r="DC7" s="38">
        <v>87.79</v>
      </c>
      <c r="DD7" s="38">
        <v>88.34</v>
      </c>
      <c r="DE7" s="38">
        <v>88.02</v>
      </c>
      <c r="DF7" s="38">
        <v>90.64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dcterms:created xsi:type="dcterms:W3CDTF">2017-12-25T02:38:33Z</dcterms:created>
  <dcterms:modified xsi:type="dcterms:W3CDTF">2018-02-08T05:44:37Z</dcterms:modified>
  <cp:category/>
</cp:coreProperties>
</file>