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0071\Desktop\2月8日〆切_H28決算「経営比較分析表」\提出用\"/>
    </mc:Choice>
  </mc:AlternateContent>
  <workbookProtection workbookAlgorithmName="SHA-512" workbookHashValue="4YWf1/Tq1WVSIiTWPPLEvHwBXJJO/8T1c8p565289RgUIkKQTAx/D89iGsk7vHSOpR7YmKanAgyByW8C/AxkLA==" workbookSaltValue="aS4aH8oHxl8abYaXCokg7g==" workbookSpinCount="100000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AT10" i="4"/>
  <c r="I10" i="4"/>
  <c r="BB8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<sst xmlns="http://schemas.openxmlformats.org/spreadsheetml/2006/main" count="251" uniqueCount="126">
  <si>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</si>
  <si>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</si>
  <si>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</si>
  <si>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</si>
  <si>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</si>
  <si>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</si>
  <si>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</si>
  <si>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</si>
  <si>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</si>
  <si>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</si>
  <si>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</si>
  <si>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</si>
  <si>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</si>
  <si>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</si>
  <si>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</si>
  <si>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</si>
  <si>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</si>
  <si>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</si>
  <si>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</si>
  <si>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</si>
  <si>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</si>
  <si>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</si>
  <si>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</si>
  <si>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</si>
  <si>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</si>
  <si>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</si>
  <si>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</si>
  <si>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</si>
  <si>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</si>
  <si>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</si>
  <si>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</si>
  <si>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</si>
  <si>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</si>
  <si>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</si>
  <si>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</si>
  <si>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</si>
  <si>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</si>
  <si>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</si>
  <si>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</si>
  <si>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</si>
  <si>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</si>
  <si>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</si>
  <si>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</si>
  <si>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</si>
  <si>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</si>
  <si>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</si>
  <si>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</si>
  <si>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</si>
  <si>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</si>
  <si>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</si>
  <si>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</si>
  <si>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</si>
  <si>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</si>
  <si>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</si>
  <si>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</si>
  <si>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</si>
  <si>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</si>
  <si>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</si>
  <si>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</si>
  <si>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</si>
  <si>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</si>
  <si>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</si>
  <si>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</si>
  <si>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</si>
  <si>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</si>
  <si>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</si>
  <si>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</si>
  <si>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</si>
  <si>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</si>
  <si>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</si>
  <si>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</si>
  <si>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</si>
  <si>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</si>
  <si>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</si>
  <si>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</si>
  <si>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</si>
  <si>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</si>
  <si>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</si>
  <si>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</si>
  <si>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</si>
  <si>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</si>
  <si>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</si>
  <si>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</si>
  <si>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</si>
  <si>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</si>
  <si>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</si>
  <si>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</si>
  <si>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</si>
  <si>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</si>
  <si>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</si>
  <si>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</si>
  <si>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</si>
  <si>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</si>
  <si>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</si>
  <si>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</si>
  <si>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</si>
  <si>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</si>
  <si>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</si>
  <si>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</si>
  <si>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</si>
  <si>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</si>
  <si>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</si>
  <si>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</si>
  <si>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</si>
  <si>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</si>
  <si>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</si>
  <si>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</si>
  <si>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</si>
  <si>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</si>
  <si>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</si>
  <si>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島根県　美郷町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</si>
  <si>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</si>
  <si>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</si>
  <si>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</si>
  <si>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</si>
  <si>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</si>
  <si>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</si>
  <si>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</si>
  <si>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</si>
  <si>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</si>
  <si>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</si>
  <si>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</si>
  <si>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収益的収支比率から下水道料金による回収は、出来ていない現状にある。④企業債残高については、現在も合併浄化槽については整備を継続しているため、現状のように類似団体の平均値を上回って推移する。⑤経費回収率及び⑥汚水処理原価とも類似団体と比較して高い、今後も同様に推移するものと思われる。⑦施設利用率は、処理水量が平均値を下回る傾向にある。しかし、⑧水洗化率は類似団体の平均値よりも高く、施設ごとの接続率は高い。なお、①収益的収支比率及び⑤経費回収率が低いことから下水道料金収入及び維持管理費(修繕費)等を類似団体と比較して経営の健全性･効率性の観点から相応の見直し検討を行なう必要がある。</t>
    <rPh sb="1" eb="4">
      <t>シュウエキテキ</t>
    </rPh>
    <rPh sb="4" eb="6">
      <t>シュウシ</t>
    </rPh>
    <rPh sb="6" eb="8">
      <t>ヒリツ</t>
    </rPh>
    <rPh sb="10" eb="13">
      <t>ゲスイドウ</t>
    </rPh>
    <rPh sb="13" eb="15">
      <t>リョウキン</t>
    </rPh>
    <rPh sb="18" eb="20">
      <t>カイシュウ</t>
    </rPh>
    <rPh sb="22" eb="24">
      <t>デキ</t>
    </rPh>
    <rPh sb="28" eb="30">
      <t>ゲンジョウ</t>
    </rPh>
    <rPh sb="35" eb="37">
      <t>キギョウ</t>
    </rPh>
    <rPh sb="37" eb="38">
      <t>サイ</t>
    </rPh>
    <rPh sb="38" eb="40">
      <t>ザンダカ</t>
    </rPh>
    <rPh sb="46" eb="48">
      <t>ゲンザイ</t>
    </rPh>
    <rPh sb="49" eb="51">
      <t>ガッペイ</t>
    </rPh>
    <rPh sb="51" eb="54">
      <t>ジョウカソウ</t>
    </rPh>
    <rPh sb="59" eb="61">
      <t>セイビ</t>
    </rPh>
    <rPh sb="62" eb="64">
      <t>ケイゾク</t>
    </rPh>
    <rPh sb="71" eb="73">
      <t>ゲンジョウ</t>
    </rPh>
    <rPh sb="77" eb="79">
      <t>ルイジ</t>
    </rPh>
    <rPh sb="79" eb="81">
      <t>ダンタイ</t>
    </rPh>
    <rPh sb="82" eb="85">
      <t>ヘイキンチ</t>
    </rPh>
    <rPh sb="86" eb="88">
      <t>ウワマワ</t>
    </rPh>
    <rPh sb="90" eb="92">
      <t>スイイ</t>
    </rPh>
    <rPh sb="96" eb="98">
      <t>ケイヒ</t>
    </rPh>
    <rPh sb="98" eb="100">
      <t>カイシュウ</t>
    </rPh>
    <rPh sb="100" eb="101">
      <t>リツ</t>
    </rPh>
    <rPh sb="101" eb="102">
      <t>オヨ</t>
    </rPh>
    <rPh sb="104" eb="106">
      <t>オスイ</t>
    </rPh>
    <rPh sb="106" eb="108">
      <t>ショリ</t>
    </rPh>
    <rPh sb="108" eb="110">
      <t>ゲンカ</t>
    </rPh>
    <rPh sb="112" eb="114">
      <t>ルイジ</t>
    </rPh>
    <rPh sb="114" eb="116">
      <t>ダンタイ</t>
    </rPh>
    <rPh sb="117" eb="119">
      <t>ヒカク</t>
    </rPh>
    <rPh sb="121" eb="122">
      <t>タカ</t>
    </rPh>
    <rPh sb="124" eb="126">
      <t>コンゴ</t>
    </rPh>
    <rPh sb="127" eb="129">
      <t>ドウヨウ</t>
    </rPh>
    <rPh sb="130" eb="132">
      <t>スイイ</t>
    </rPh>
    <rPh sb="137" eb="138">
      <t>オモ</t>
    </rPh>
    <rPh sb="143" eb="145">
      <t>シセツ</t>
    </rPh>
    <rPh sb="145" eb="148">
      <t>リヨウリツ</t>
    </rPh>
    <rPh sb="150" eb="152">
      <t>ショリ</t>
    </rPh>
    <rPh sb="152" eb="154">
      <t>スイリョウ</t>
    </rPh>
    <rPh sb="155" eb="158">
      <t>ヘイキンチ</t>
    </rPh>
    <rPh sb="159" eb="161">
      <t>シタマワ</t>
    </rPh>
    <rPh sb="162" eb="164">
      <t>ケイコウ</t>
    </rPh>
    <rPh sb="173" eb="176">
      <t>スイセンカ</t>
    </rPh>
    <rPh sb="176" eb="177">
      <t>リツ</t>
    </rPh>
    <rPh sb="178" eb="180">
      <t>ルイジ</t>
    </rPh>
    <rPh sb="180" eb="182">
      <t>ダンタイ</t>
    </rPh>
    <rPh sb="183" eb="186">
      <t>ヘイキンチ</t>
    </rPh>
    <rPh sb="189" eb="190">
      <t>タカ</t>
    </rPh>
    <rPh sb="192" eb="194">
      <t>シセツ</t>
    </rPh>
    <rPh sb="197" eb="199">
      <t>セツゾク</t>
    </rPh>
    <rPh sb="199" eb="200">
      <t>リツ</t>
    </rPh>
    <rPh sb="201" eb="202">
      <t>タカ</t>
    </rPh>
    <rPh sb="208" eb="211">
      <t>シュウエキテキ</t>
    </rPh>
    <rPh sb="211" eb="213">
      <t>シュウシ</t>
    </rPh>
    <rPh sb="213" eb="215">
      <t>ヒリツ</t>
    </rPh>
    <rPh sb="215" eb="216">
      <t>オヨ</t>
    </rPh>
    <rPh sb="218" eb="220">
      <t>ケイヒ</t>
    </rPh>
    <rPh sb="220" eb="222">
      <t>カイシュウ</t>
    </rPh>
    <rPh sb="222" eb="223">
      <t>リツ</t>
    </rPh>
    <rPh sb="224" eb="225">
      <t>ヒク</t>
    </rPh>
    <rPh sb="230" eb="233">
      <t>ゲスイドウ</t>
    </rPh>
    <rPh sb="233" eb="235">
      <t>リョウキン</t>
    </rPh>
    <rPh sb="235" eb="237">
      <t>シュウニュウ</t>
    </rPh>
    <rPh sb="237" eb="238">
      <t>オヨ</t>
    </rPh>
    <rPh sb="239" eb="241">
      <t>イジ</t>
    </rPh>
    <rPh sb="251" eb="253">
      <t>ルイジ</t>
    </rPh>
    <rPh sb="253" eb="255">
      <t>ダンタイ</t>
    </rPh>
    <rPh sb="256" eb="258">
      <t>ヒカク</t>
    </rPh>
    <rPh sb="260" eb="262">
      <t>ケイエイ</t>
    </rPh>
    <rPh sb="263" eb="266">
      <t>ケンゼンセイ</t>
    </rPh>
    <rPh sb="267" eb="270">
      <t>コウリツセイ</t>
    </rPh>
    <rPh sb="271" eb="273">
      <t>カンテン</t>
    </rPh>
    <rPh sb="275" eb="277">
      <t>ソウオウ</t>
    </rPh>
    <rPh sb="278" eb="280">
      <t>ミナオ</t>
    </rPh>
    <rPh sb="281" eb="283">
      <t>ケントウ</t>
    </rPh>
    <rPh sb="284" eb="285">
      <t>オコ</t>
    </rPh>
    <rPh sb="287" eb="289">
      <t>ヒツヨウ</t>
    </rPh>
    <phoneticPr fontId="8"/>
  </si>
  <si>
    <t>平成14年度から市町村設置型の合併浄化槽を集合的な施設である「特定環境公共下水道」、「農業集落排水施設｣の処理区域外において、下水道普及率を向上させるべく継続して整備してきている。そのため、維持管理費が年々増加してきており、適正な維持管理の下で健全な施設利用を図る必要がある。</t>
    <rPh sb="0" eb="2">
      <t>ヘイセイ</t>
    </rPh>
    <rPh sb="4" eb="6">
      <t>ネンド</t>
    </rPh>
    <rPh sb="8" eb="11">
      <t>シチョウソン</t>
    </rPh>
    <rPh sb="11" eb="14">
      <t>セッチガタ</t>
    </rPh>
    <rPh sb="15" eb="17">
      <t>ガッペイ</t>
    </rPh>
    <rPh sb="17" eb="20">
      <t>ジョウカソウ</t>
    </rPh>
    <rPh sb="21" eb="24">
      <t>シュウゴウテキ</t>
    </rPh>
    <rPh sb="25" eb="27">
      <t>シセツ</t>
    </rPh>
    <rPh sb="31" eb="33">
      <t>トクテイ</t>
    </rPh>
    <rPh sb="33" eb="35">
      <t>カンキョウ</t>
    </rPh>
    <rPh sb="35" eb="37">
      <t>コウキョウ</t>
    </rPh>
    <rPh sb="37" eb="40">
      <t>ゲスイドウ</t>
    </rPh>
    <rPh sb="43" eb="45">
      <t>ノウギョウ</t>
    </rPh>
    <rPh sb="45" eb="47">
      <t>シュウラク</t>
    </rPh>
    <rPh sb="47" eb="49">
      <t>ハイスイ</t>
    </rPh>
    <rPh sb="49" eb="51">
      <t>シセツ</t>
    </rPh>
    <rPh sb="53" eb="55">
      <t>ショリ</t>
    </rPh>
    <rPh sb="55" eb="58">
      <t>クイキガイ</t>
    </rPh>
    <rPh sb="63" eb="66">
      <t>ゲスイドウ</t>
    </rPh>
    <rPh sb="66" eb="68">
      <t>フキュウ</t>
    </rPh>
    <rPh sb="68" eb="69">
      <t>リツ</t>
    </rPh>
    <rPh sb="70" eb="72">
      <t>コウジョウ</t>
    </rPh>
    <rPh sb="77" eb="79">
      <t>ケイゾク</t>
    </rPh>
    <rPh sb="81" eb="83">
      <t>セイビ</t>
    </rPh>
    <rPh sb="95" eb="97">
      <t>イジ</t>
    </rPh>
    <rPh sb="97" eb="100">
      <t>カンリヒ</t>
    </rPh>
    <rPh sb="101" eb="103">
      <t>ネンネン</t>
    </rPh>
    <rPh sb="103" eb="105">
      <t>ゾウカ</t>
    </rPh>
    <rPh sb="112" eb="114">
      <t>テキセイ</t>
    </rPh>
    <rPh sb="115" eb="117">
      <t>イジ</t>
    </rPh>
    <rPh sb="117" eb="119">
      <t>カンリ</t>
    </rPh>
    <rPh sb="120" eb="121">
      <t>シタ</t>
    </rPh>
    <rPh sb="122" eb="124">
      <t>ケンゼン</t>
    </rPh>
    <rPh sb="125" eb="127">
      <t>シセツ</t>
    </rPh>
    <rPh sb="127" eb="129">
      <t>リヨウ</t>
    </rPh>
    <rPh sb="130" eb="131">
      <t>ハカ</t>
    </rPh>
    <rPh sb="132" eb="134">
      <t>ヒツヨウ</t>
    </rPh>
    <phoneticPr fontId="8"/>
  </si>
  <si>
    <t>①収益的収支比率、⑤経費回収率、⑥汚水処理原価ともに経営上の指数を下回る傾向にある。そのため、維持管理費の抑制はもとより、⑤経費回収率をアップさせるため、経営の健全性の観点から料金収入の見直しを図るべく、検討が必要な時期を迎えている。</t>
    <rPh sb="1" eb="4">
      <t>シュウエキテキ</t>
    </rPh>
    <rPh sb="4" eb="6">
      <t>シュウシ</t>
    </rPh>
    <rPh sb="6" eb="8">
      <t>ヒリツ</t>
    </rPh>
    <rPh sb="10" eb="12">
      <t>ケイヒ</t>
    </rPh>
    <rPh sb="12" eb="14">
      <t>カイシュウ</t>
    </rPh>
    <rPh sb="14" eb="15">
      <t>リツ</t>
    </rPh>
    <rPh sb="17" eb="19">
      <t>オスイ</t>
    </rPh>
    <rPh sb="19" eb="21">
      <t>ショリ</t>
    </rPh>
    <rPh sb="21" eb="23">
      <t>ゲンカ</t>
    </rPh>
    <rPh sb="26" eb="28">
      <t>ケイエイ</t>
    </rPh>
    <rPh sb="28" eb="29">
      <t>ジョウ</t>
    </rPh>
    <rPh sb="30" eb="32">
      <t>シスウ</t>
    </rPh>
    <rPh sb="33" eb="35">
      <t>シタマワ</t>
    </rPh>
    <rPh sb="36" eb="38">
      <t>ケイコウ</t>
    </rPh>
    <rPh sb="47" eb="49">
      <t>イジ</t>
    </rPh>
    <rPh sb="49" eb="52">
      <t>カンリヒ</t>
    </rPh>
    <rPh sb="53" eb="55">
      <t>ヨクセイ</t>
    </rPh>
    <rPh sb="62" eb="64">
      <t>ケイヒ</t>
    </rPh>
    <rPh sb="64" eb="66">
      <t>カイシュウ</t>
    </rPh>
    <rPh sb="66" eb="67">
      <t>リツ</t>
    </rPh>
    <rPh sb="77" eb="79">
      <t>ケイエイ</t>
    </rPh>
    <rPh sb="80" eb="83">
      <t>ケンゼンセイ</t>
    </rPh>
    <rPh sb="84" eb="86">
      <t>カンテン</t>
    </rPh>
    <rPh sb="88" eb="90">
      <t>リョウキン</t>
    </rPh>
    <rPh sb="90" eb="92">
      <t>シュウニュウ</t>
    </rPh>
    <rPh sb="93" eb="95">
      <t>ミナオ</t>
    </rPh>
    <rPh sb="97" eb="98">
      <t>ハカ</t>
    </rPh>
    <rPh sb="102" eb="104">
      <t>ケントウ</t>
    </rPh>
    <rPh sb="105" eb="107">
      <t>ヒツヨウ</t>
    </rPh>
    <rPh sb="108" eb="110">
      <t>ジキ</t>
    </rPh>
    <rPh sb="111" eb="112">
      <t>ムカ</t>
    </rPh>
    <phoneticPr fontId="8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</si>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</sst>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F-45C6-BDFA-5BE7E069A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924152"/>
        <c:axId val="542524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F-45C6-BDFA-5BE7E069A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924152"/>
        <c:axId val="542524808"/>
      </c:lineChart>
      <c:dateAx>
        <c:axId val="518924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2524808"/>
        <c:crosses val="autoZero"/>
        <c:auto val="1"/>
        <c:lblOffset val="100"/>
        <c:baseTimeUnit val="years"/>
      </c:dateAx>
      <c:valAx>
        <c:axId val="542524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8924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32.86</c:v>
                </c:pt>
                <c:pt idx="1">
                  <c:v>32.96</c:v>
                </c:pt>
                <c:pt idx="2">
                  <c:v>33.619999999999997</c:v>
                </c:pt>
                <c:pt idx="3">
                  <c:v>35.270000000000003</c:v>
                </c:pt>
                <c:pt idx="4">
                  <c:v>33.479999999999997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1-4789-913B-349FC06A2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591968"/>
        <c:axId val="515592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58.06</c:v>
                </c:pt>
                <c:pt idx="2">
                  <c:v>59.08</c:v>
                </c:pt>
                <c:pt idx="3">
                  <c:v>58.25</c:v>
                </c:pt>
                <c:pt idx="4">
                  <c:v>61.55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61-4789-913B-349FC06A2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591968"/>
        <c:axId val="515592360"/>
      </c:lineChart>
      <c:dateAx>
        <c:axId val="51559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5592360"/>
        <c:crosses val="autoZero"/>
        <c:auto val="1"/>
        <c:lblOffset val="100"/>
        <c:baseTimeUnit val="years"/>
      </c:dateAx>
      <c:valAx>
        <c:axId val="515592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5591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9-474B-817A-6ADE3C370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593536"/>
        <c:axId val="51422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75.790000000000006</c:v>
                </c:pt>
                <c:pt idx="2">
                  <c:v>77.12</c:v>
                </c:pt>
                <c:pt idx="3">
                  <c:v>68.150000000000006</c:v>
                </c:pt>
                <c:pt idx="4">
                  <c:v>67.489999999999995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39-474B-817A-6ADE3C370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593536"/>
        <c:axId val="514222112"/>
      </c:lineChart>
      <c:dateAx>
        <c:axId val="51559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4222112"/>
        <c:crosses val="autoZero"/>
        <c:auto val="1"/>
        <c:lblOffset val="100"/>
        <c:baseTimeUnit val="years"/>
      </c:dateAx>
      <c:valAx>
        <c:axId val="51422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559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102.85</c:v>
                </c:pt>
                <c:pt idx="1">
                  <c:v>91.23</c:v>
                </c:pt>
                <c:pt idx="2">
                  <c:v>88.41</c:v>
                </c:pt>
                <c:pt idx="3">
                  <c:v>89.65</c:v>
                </c:pt>
                <c:pt idx="4">
                  <c:v>88.35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A-42C4-AD9B-E800AB910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525984"/>
        <c:axId val="542526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4A-42C4-AD9B-E800AB910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525984"/>
        <c:axId val="542526376"/>
      </c:lineChart>
      <c:dateAx>
        <c:axId val="542525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2526376"/>
        <c:crosses val="autoZero"/>
        <c:auto val="1"/>
        <c:lblOffset val="100"/>
        <c:baseTimeUnit val="years"/>
      </c:dateAx>
      <c:valAx>
        <c:axId val="542526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252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B-4AE6-AAC7-C7887BF86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527552"/>
        <c:axId val="542527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BB-4AE6-AAC7-C7887BF86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527552"/>
        <c:axId val="542527944"/>
      </c:lineChart>
      <c:dateAx>
        <c:axId val="54252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2527944"/>
        <c:crosses val="autoZero"/>
        <c:auto val="1"/>
        <c:lblOffset val="100"/>
        <c:baseTimeUnit val="years"/>
      </c:dateAx>
      <c:valAx>
        <c:axId val="542527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252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7-4F4E-81B5-4A6AE9D17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529120"/>
        <c:axId val="542529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A7-4F4E-81B5-4A6AE9D17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529120"/>
        <c:axId val="542529512"/>
      </c:lineChart>
      <c:dateAx>
        <c:axId val="54252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2529512"/>
        <c:crosses val="autoZero"/>
        <c:auto val="1"/>
        <c:lblOffset val="100"/>
        <c:baseTimeUnit val="years"/>
      </c:dateAx>
      <c:valAx>
        <c:axId val="542529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252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0-473E-B112-AD8A6AED9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530688"/>
        <c:axId val="542531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20-473E-B112-AD8A6AED9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530688"/>
        <c:axId val="542531080"/>
      </c:lineChart>
      <c:dateAx>
        <c:axId val="54253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2531080"/>
        <c:crosses val="autoZero"/>
        <c:auto val="1"/>
        <c:lblOffset val="100"/>
        <c:baseTimeUnit val="years"/>
      </c:dateAx>
      <c:valAx>
        <c:axId val="542531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253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E-44F7-991F-5D822F7EC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532256"/>
        <c:axId val="515586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E-44F7-991F-5D822F7EC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532256"/>
        <c:axId val="515586088"/>
      </c:lineChart>
      <c:dateAx>
        <c:axId val="54253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5586088"/>
        <c:crosses val="autoZero"/>
        <c:auto val="1"/>
        <c:lblOffset val="100"/>
        <c:baseTimeUnit val="years"/>
      </c:dateAx>
      <c:valAx>
        <c:axId val="515586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253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538.12</c:v>
                </c:pt>
                <c:pt idx="1">
                  <c:v>725.88</c:v>
                </c:pt>
                <c:pt idx="2">
                  <c:v>691.53</c:v>
                </c:pt>
                <c:pt idx="3">
                  <c:v>636.36</c:v>
                </c:pt>
                <c:pt idx="4">
                  <c:v>638.55999999999995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1-4996-930A-7FB343FC3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587264"/>
        <c:axId val="515587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430.64</c:v>
                </c:pt>
                <c:pt idx="1">
                  <c:v>446.63</c:v>
                </c:pt>
                <c:pt idx="2">
                  <c:v>416.91</c:v>
                </c:pt>
                <c:pt idx="3">
                  <c:v>392.19</c:v>
                </c:pt>
                <c:pt idx="4">
                  <c:v>413.5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B1-4996-930A-7FB343FC3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587264"/>
        <c:axId val="515587656"/>
      </c:lineChart>
      <c:dateAx>
        <c:axId val="51558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5587656"/>
        <c:crosses val="autoZero"/>
        <c:auto val="1"/>
        <c:lblOffset val="100"/>
        <c:baseTimeUnit val="years"/>
      </c:dateAx>
      <c:valAx>
        <c:axId val="515587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558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42.63</c:v>
                </c:pt>
                <c:pt idx="1">
                  <c:v>39.270000000000003</c:v>
                </c:pt>
                <c:pt idx="2">
                  <c:v>40.43</c:v>
                </c:pt>
                <c:pt idx="3">
                  <c:v>41.74</c:v>
                </c:pt>
                <c:pt idx="4">
                  <c:v>40.08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8-48A3-ADEC-B3647E205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588832"/>
        <c:axId val="515589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58.53</c:v>
                </c:pt>
                <c:pt idx="2">
                  <c:v>57.93</c:v>
                </c:pt>
                <c:pt idx="3">
                  <c:v>57.03</c:v>
                </c:pt>
                <c:pt idx="4">
                  <c:v>55.84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98-48A3-ADEC-B3647E205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588832"/>
        <c:axId val="515589224"/>
      </c:lineChart>
      <c:dateAx>
        <c:axId val="515588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5589224"/>
        <c:crosses val="autoZero"/>
        <c:auto val="1"/>
        <c:lblOffset val="100"/>
        <c:baseTimeUnit val="years"/>
      </c:dateAx>
      <c:valAx>
        <c:axId val="515589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5588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429.13</c:v>
                </c:pt>
                <c:pt idx="1">
                  <c:v>470.22</c:v>
                </c:pt>
                <c:pt idx="2">
                  <c:v>479.76</c:v>
                </c:pt>
                <c:pt idx="3">
                  <c:v>510.92</c:v>
                </c:pt>
                <c:pt idx="4">
                  <c:v>542.95000000000005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3-44E1-9EC7-5FA1B4D8D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590400"/>
        <c:axId val="515590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257.02999999999997</c:v>
                </c:pt>
                <c:pt idx="1">
                  <c:v>266.57</c:v>
                </c:pt>
                <c:pt idx="2">
                  <c:v>276.93</c:v>
                </c:pt>
                <c:pt idx="3">
                  <c:v>283.73</c:v>
                </c:pt>
                <c:pt idx="4">
                  <c:v>287.57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F3-44E1-9EC7-5FA1B4D8D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590400"/>
        <c:axId val="515590792"/>
      </c:lineChart>
      <c:dateAx>
        <c:axId val="51559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5590792"/>
        <c:crosses val="autoZero"/>
        <c:auto val="1"/>
        <c:lblOffset val="100"/>
        <c:baseTimeUnit val="years"/>
      </c:dateAx>
      <c:valAx>
        <c:axId val="515590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559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V1" zoomScaleNormal="100" workbookViewId="0">
      <selection activeCell="AD9" sqref="AD9:AJ9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島根県　美郷町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K3</v>
      </c>
      <c r="X8" s="72"/>
      <c r="Y8" s="72"/>
      <c r="Z8" s="72"/>
      <c r="AA8" s="72"/>
      <c r="AB8" s="72"/>
      <c r="AC8" s="72"/>
      <c r="AD8" s="73" t="s">
        <v>125</v>
      </c>
      <c r="AE8" s="73"/>
      <c r="AF8" s="73"/>
      <c r="AG8" s="73"/>
      <c r="AH8" s="73"/>
      <c r="AI8" s="73"/>
      <c r="AJ8" s="73"/>
      <c r="AK8" s="4"/>
      <c r="AL8" s="67">
        <f>データ!S6</f>
        <v>4955</v>
      </c>
      <c r="AM8" s="67"/>
      <c r="AN8" s="67"/>
      <c r="AO8" s="67"/>
      <c r="AP8" s="67"/>
      <c r="AQ8" s="67"/>
      <c r="AR8" s="67"/>
      <c r="AS8" s="67"/>
      <c r="AT8" s="66">
        <f>データ!T6</f>
        <v>282.92</v>
      </c>
      <c r="AU8" s="66"/>
      <c r="AV8" s="66"/>
      <c r="AW8" s="66"/>
      <c r="AX8" s="66"/>
      <c r="AY8" s="66"/>
      <c r="AZ8" s="66"/>
      <c r="BA8" s="66"/>
      <c r="BB8" s="66">
        <f>データ!U6</f>
        <v>17.510000000000002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19.73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3010</v>
      </c>
      <c r="AE10" s="67"/>
      <c r="AF10" s="67"/>
      <c r="AG10" s="67"/>
      <c r="AH10" s="67"/>
      <c r="AI10" s="67"/>
      <c r="AJ10" s="67"/>
      <c r="AK10" s="2"/>
      <c r="AL10" s="67">
        <f>データ!V6</f>
        <v>967</v>
      </c>
      <c r="AM10" s="67"/>
      <c r="AN10" s="67"/>
      <c r="AO10" s="67"/>
      <c r="AP10" s="67"/>
      <c r="AQ10" s="67"/>
      <c r="AR10" s="67"/>
      <c r="AS10" s="67"/>
      <c r="AT10" s="66">
        <f>データ!W6</f>
        <v>0.05</v>
      </c>
      <c r="AU10" s="66"/>
      <c r="AV10" s="66"/>
      <c r="AW10" s="66"/>
      <c r="AX10" s="66"/>
      <c r="AY10" s="66"/>
      <c r="AZ10" s="66"/>
      <c r="BA10" s="66"/>
      <c r="BB10" s="66">
        <f>データ!X6</f>
        <v>19340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124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【346.13】</v>
      </c>
      <c r="I86" s="26" t="str">
        <f>データ!CA6</f>
        <v>【59.83】</v>
      </c>
      <c r="J86" s="26" t="str">
        <f>データ!CL6</f>
        <v>【268.69】</v>
      </c>
      <c r="K86" s="26" t="str">
        <f>データ!CW6</f>
        <v>【61.71】</v>
      </c>
      <c r="L86" s="26" t="str">
        <f>データ!DH6</f>
        <v>【75.78】</v>
      </c>
      <c r="M86" s="26" t="s">
        <v>56</v>
      </c>
      <c r="N86" s="26" t="s">
        <v>56</v>
      </c>
      <c r="O86" s="26" t="str">
        <f>データ!EO6</f>
        <v>【-】</v>
      </c>
    </row>
  </sheetData>
  <sheetProtection algorithmName="SHA-512" hashValue="N4Y0uXWC2SJpY9wkVnCngqetorXaYIqK5AtEXQU9ezrqGVxUshX6tsnvzdosF9LVqa/gJ2kNZgovXzMyWSY0JA==" saltValue="vKVTrlhkp0/jkkYdGscp7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topLeftCell="AZ1" workbookViewId="0">
      <selection activeCell="BJ8" sqref="BJ8"/>
    </sheetView>
  </sheetViews>
  <sheetFormatPr defaultColWidth="9"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324485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島根県　美郷町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19.73</v>
      </c>
      <c r="Q6" s="34">
        <f t="shared" si="3"/>
        <v>100</v>
      </c>
      <c r="R6" s="34">
        <f t="shared" si="3"/>
        <v>3010</v>
      </c>
      <c r="S6" s="34">
        <f t="shared" si="3"/>
        <v>4955</v>
      </c>
      <c r="T6" s="34">
        <f t="shared" si="3"/>
        <v>282.92</v>
      </c>
      <c r="U6" s="34">
        <f t="shared" si="3"/>
        <v>17.510000000000002</v>
      </c>
      <c r="V6" s="34">
        <f t="shared" si="3"/>
        <v>967</v>
      </c>
      <c r="W6" s="34">
        <f t="shared" si="3"/>
        <v>0.05</v>
      </c>
      <c r="X6" s="34">
        <f t="shared" si="3"/>
        <v>19340</v>
      </c>
      <c r="Y6" s="35">
        <f>IF(Y7="",NA(),Y7)</f>
        <v>102.85</v>
      </c>
      <c r="Z6" s="35">
        <f t="shared" ref="Z6:AH6" si="4">IF(Z7="",NA(),Z7)</f>
        <v>91.23</v>
      </c>
      <c r="AA6" s="35">
        <f t="shared" si="4"/>
        <v>88.41</v>
      </c>
      <c r="AB6" s="35">
        <f t="shared" si="4"/>
        <v>89.65</v>
      </c>
      <c r="AC6" s="35">
        <f t="shared" si="4"/>
        <v>88.35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538.12</v>
      </c>
      <c r="BG6" s="35">
        <f t="shared" ref="BG6:BO6" si="7">IF(BG7="",NA(),BG7)</f>
        <v>725.88</v>
      </c>
      <c r="BH6" s="35">
        <f t="shared" si="7"/>
        <v>691.53</v>
      </c>
      <c r="BI6" s="35">
        <f t="shared" si="7"/>
        <v>636.36</v>
      </c>
      <c r="BJ6" s="35">
        <f t="shared" si="7"/>
        <v>638.55999999999995</v>
      </c>
      <c r="BK6" s="35">
        <f t="shared" si="7"/>
        <v>430.64</v>
      </c>
      <c r="BL6" s="35">
        <f t="shared" si="7"/>
        <v>446.63</v>
      </c>
      <c r="BM6" s="35">
        <f t="shared" si="7"/>
        <v>416.91</v>
      </c>
      <c r="BN6" s="35">
        <f t="shared" si="7"/>
        <v>392.19</v>
      </c>
      <c r="BO6" s="35">
        <f t="shared" si="7"/>
        <v>413.5</v>
      </c>
      <c r="BP6" s="34" t="str">
        <f>IF(BP7="","",IF(BP7="-","【-】","【"&amp;SUBSTITUTE(TEXT(BP7,"#,##0.00"),"-","△")&amp;"】"))</f>
        <v>【346.13】</v>
      </c>
      <c r="BQ6" s="35">
        <f>IF(BQ7="",NA(),BQ7)</f>
        <v>42.63</v>
      </c>
      <c r="BR6" s="35">
        <f t="shared" ref="BR6:BZ6" si="8">IF(BR7="",NA(),BR7)</f>
        <v>39.270000000000003</v>
      </c>
      <c r="BS6" s="35">
        <f t="shared" si="8"/>
        <v>40.43</v>
      </c>
      <c r="BT6" s="35">
        <f t="shared" si="8"/>
        <v>41.74</v>
      </c>
      <c r="BU6" s="35">
        <f t="shared" si="8"/>
        <v>40.08</v>
      </c>
      <c r="BV6" s="35">
        <f t="shared" si="8"/>
        <v>58.78</v>
      </c>
      <c r="BW6" s="35">
        <f t="shared" si="8"/>
        <v>58.53</v>
      </c>
      <c r="BX6" s="35">
        <f t="shared" si="8"/>
        <v>57.93</v>
      </c>
      <c r="BY6" s="35">
        <f t="shared" si="8"/>
        <v>57.03</v>
      </c>
      <c r="BZ6" s="35">
        <f t="shared" si="8"/>
        <v>55.84</v>
      </c>
      <c r="CA6" s="34" t="str">
        <f>IF(CA7="","",IF(CA7="-","【-】","【"&amp;SUBSTITUTE(TEXT(CA7,"#,##0.00"),"-","△")&amp;"】"))</f>
        <v>【59.83】</v>
      </c>
      <c r="CB6" s="35">
        <f>IF(CB7="",NA(),CB7)</f>
        <v>429.13</v>
      </c>
      <c r="CC6" s="35">
        <f t="shared" ref="CC6:CK6" si="9">IF(CC7="",NA(),CC7)</f>
        <v>470.22</v>
      </c>
      <c r="CD6" s="35">
        <f t="shared" si="9"/>
        <v>479.76</v>
      </c>
      <c r="CE6" s="35">
        <f t="shared" si="9"/>
        <v>510.92</v>
      </c>
      <c r="CF6" s="35">
        <f t="shared" si="9"/>
        <v>542.95000000000005</v>
      </c>
      <c r="CG6" s="35">
        <f t="shared" si="9"/>
        <v>257.02999999999997</v>
      </c>
      <c r="CH6" s="35">
        <f t="shared" si="9"/>
        <v>266.57</v>
      </c>
      <c r="CI6" s="35">
        <f t="shared" si="9"/>
        <v>276.93</v>
      </c>
      <c r="CJ6" s="35">
        <f t="shared" si="9"/>
        <v>283.73</v>
      </c>
      <c r="CK6" s="35">
        <f t="shared" si="9"/>
        <v>287.57</v>
      </c>
      <c r="CL6" s="34" t="str">
        <f>IF(CL7="","",IF(CL7="-","【-】","【"&amp;SUBSTITUTE(TEXT(CL7,"#,##0.00"),"-","△")&amp;"】"))</f>
        <v>【268.69】</v>
      </c>
      <c r="CM6" s="35">
        <f>IF(CM7="",NA(),CM7)</f>
        <v>32.86</v>
      </c>
      <c r="CN6" s="35">
        <f t="shared" ref="CN6:CV6" si="10">IF(CN7="",NA(),CN7)</f>
        <v>32.96</v>
      </c>
      <c r="CO6" s="35">
        <f t="shared" si="10"/>
        <v>33.619999999999997</v>
      </c>
      <c r="CP6" s="35">
        <f t="shared" si="10"/>
        <v>35.270000000000003</v>
      </c>
      <c r="CQ6" s="35">
        <f t="shared" si="10"/>
        <v>33.479999999999997</v>
      </c>
      <c r="CR6" s="35">
        <f t="shared" si="10"/>
        <v>61.93</v>
      </c>
      <c r="CS6" s="35">
        <f t="shared" si="10"/>
        <v>58.06</v>
      </c>
      <c r="CT6" s="35">
        <f t="shared" si="10"/>
        <v>59.08</v>
      </c>
      <c r="CU6" s="35">
        <f t="shared" si="10"/>
        <v>58.25</v>
      </c>
      <c r="CV6" s="35">
        <f t="shared" si="10"/>
        <v>61.55</v>
      </c>
      <c r="CW6" s="34" t="str">
        <f>IF(CW7="","",IF(CW7="-","【-】","【"&amp;SUBSTITUTE(TEXT(CW7,"#,##0.00"),"-","△")&amp;"】"))</f>
        <v>【61.71】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77.25</v>
      </c>
      <c r="DD6" s="35">
        <f t="shared" si="11"/>
        <v>75.790000000000006</v>
      </c>
      <c r="DE6" s="35">
        <f t="shared" si="11"/>
        <v>77.12</v>
      </c>
      <c r="DF6" s="35">
        <f t="shared" si="11"/>
        <v>68.150000000000006</v>
      </c>
      <c r="DG6" s="35">
        <f t="shared" si="11"/>
        <v>67.489999999999995</v>
      </c>
      <c r="DH6" s="34" t="str">
        <f>IF(DH7="","",IF(DH7="-","【-】","【"&amp;SUBSTITUTE(TEXT(DH7,"#,##0.00"),"-","△")&amp;"】"))</f>
        <v>【75.78】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2016</v>
      </c>
      <c r="C7" s="37">
        <v>324485</v>
      </c>
      <c r="D7" s="37">
        <v>47</v>
      </c>
      <c r="E7" s="37">
        <v>18</v>
      </c>
      <c r="F7" s="37">
        <v>0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19.73</v>
      </c>
      <c r="Q7" s="38">
        <v>100</v>
      </c>
      <c r="R7" s="38">
        <v>3010</v>
      </c>
      <c r="S7" s="38">
        <v>4955</v>
      </c>
      <c r="T7" s="38">
        <v>282.92</v>
      </c>
      <c r="U7" s="38">
        <v>17.510000000000002</v>
      </c>
      <c r="V7" s="38">
        <v>967</v>
      </c>
      <c r="W7" s="38">
        <v>0.05</v>
      </c>
      <c r="X7" s="38">
        <v>19340</v>
      </c>
      <c r="Y7" s="38">
        <v>102.85</v>
      </c>
      <c r="Z7" s="38">
        <v>91.23</v>
      </c>
      <c r="AA7" s="38">
        <v>88.41</v>
      </c>
      <c r="AB7" s="38">
        <v>89.65</v>
      </c>
      <c r="AC7" s="38">
        <v>88.35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538.12</v>
      </c>
      <c r="BG7" s="38">
        <v>725.88</v>
      </c>
      <c r="BH7" s="38">
        <v>691.53</v>
      </c>
      <c r="BI7" s="38">
        <v>636.36</v>
      </c>
      <c r="BJ7" s="38">
        <v>638.55999999999995</v>
      </c>
      <c r="BK7" s="38">
        <v>430.64</v>
      </c>
      <c r="BL7" s="38">
        <v>446.63</v>
      </c>
      <c r="BM7" s="38">
        <v>416.91</v>
      </c>
      <c r="BN7" s="38">
        <v>392.19</v>
      </c>
      <c r="BO7" s="38">
        <v>413.5</v>
      </c>
      <c r="BP7" s="38">
        <v>346.13</v>
      </c>
      <c r="BQ7" s="38">
        <v>42.63</v>
      </c>
      <c r="BR7" s="38">
        <v>39.270000000000003</v>
      </c>
      <c r="BS7" s="38">
        <v>40.43</v>
      </c>
      <c r="BT7" s="38">
        <v>41.74</v>
      </c>
      <c r="BU7" s="38">
        <v>40.08</v>
      </c>
      <c r="BV7" s="38">
        <v>58.78</v>
      </c>
      <c r="BW7" s="38">
        <v>58.53</v>
      </c>
      <c r="BX7" s="38">
        <v>57.93</v>
      </c>
      <c r="BY7" s="38">
        <v>57.03</v>
      </c>
      <c r="BZ7" s="38">
        <v>55.84</v>
      </c>
      <c r="CA7" s="38">
        <v>59.83</v>
      </c>
      <c r="CB7" s="38">
        <v>429.13</v>
      </c>
      <c r="CC7" s="38">
        <v>470.22</v>
      </c>
      <c r="CD7" s="38">
        <v>479.76</v>
      </c>
      <c r="CE7" s="38">
        <v>510.92</v>
      </c>
      <c r="CF7" s="38">
        <v>542.95000000000005</v>
      </c>
      <c r="CG7" s="38">
        <v>257.02999999999997</v>
      </c>
      <c r="CH7" s="38">
        <v>266.57</v>
      </c>
      <c r="CI7" s="38">
        <v>276.93</v>
      </c>
      <c r="CJ7" s="38">
        <v>283.73</v>
      </c>
      <c r="CK7" s="38">
        <v>287.57</v>
      </c>
      <c r="CL7" s="38">
        <v>268.69</v>
      </c>
      <c r="CM7" s="38">
        <v>32.86</v>
      </c>
      <c r="CN7" s="38">
        <v>32.96</v>
      </c>
      <c r="CO7" s="38">
        <v>33.619999999999997</v>
      </c>
      <c r="CP7" s="38">
        <v>35.270000000000003</v>
      </c>
      <c r="CQ7" s="38">
        <v>33.479999999999997</v>
      </c>
      <c r="CR7" s="38">
        <v>61.93</v>
      </c>
      <c r="CS7" s="38">
        <v>58.06</v>
      </c>
      <c r="CT7" s="38">
        <v>59.08</v>
      </c>
      <c r="CU7" s="38">
        <v>58.25</v>
      </c>
      <c r="CV7" s="38">
        <v>61.55</v>
      </c>
      <c r="CW7" s="38">
        <v>61.71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77.25</v>
      </c>
      <c r="DD7" s="38">
        <v>75.790000000000006</v>
      </c>
      <c r="DE7" s="38">
        <v>77.12</v>
      </c>
      <c r="DF7" s="38">
        <v>68.150000000000006</v>
      </c>
      <c r="DG7" s="38">
        <v>67.489999999999995</v>
      </c>
      <c r="DH7" s="38">
        <v>75.78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115</v>
      </c>
      <c r="EF7" s="38" t="s">
        <v>115</v>
      </c>
      <c r="EG7" s="38" t="s">
        <v>115</v>
      </c>
      <c r="EH7" s="38" t="s">
        <v>115</v>
      </c>
      <c r="EI7" s="38" t="s">
        <v>115</v>
      </c>
      <c r="EJ7" s="38" t="s">
        <v>115</v>
      </c>
      <c r="EK7" s="38" t="s">
        <v>115</v>
      </c>
      <c r="EL7" s="38" t="s">
        <v>115</v>
      </c>
      <c r="EM7" s="38" t="s">
        <v>115</v>
      </c>
      <c r="EN7" s="38" t="s">
        <v>115</v>
      </c>
      <c r="EO7" s="38" t="s">
        <v>115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2017-12-25T02:41:18Z</dcterms:created>
  <dcterms:modified xsi:type="dcterms:W3CDTF">2018-02-07T23:48:49Z</dcterms:modified>
  <cp:category/>
</cp:coreProperties>
</file>