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X:\○待避場所\財政係\県等への報告関係\H29\H30.01.25_平成28年度決算「経営比較分析表」の分析等について（島根県市町村課）\経営比較分析表（川本町）\"/>
    </mc:Choice>
  </mc:AlternateContent>
  <workbookProtection workbookPassword="B319" lockStructure="1"/>
  <bookViews>
    <workbookView xWindow="0" yWindow="0" windowWidth="23040" windowHeight="96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<sst xmlns="http://schemas.openxmlformats.org/spreadsheetml/2006/main" count="240" uniqueCount="125">
  <si>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</si>
  <si>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</si>
  <si>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</si>
  <si>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</si>
  <si>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</si>
  <si>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</si>
  <si>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</si>
  <si>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</si>
  <si>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</si>
  <si>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</si>
  <si>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</si>
  <si>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</si>
  <si>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</si>
  <si>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</si>
  <si>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</si>
  <si>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</si>
  <si>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</si>
  <si>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</si>
  <si>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</si>
  <si>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</si>
  <si>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</si>
  <si>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</si>
  <si>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</si>
  <si>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</si>
  <si>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</si>
  <si>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</si>
  <si>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</si>
  <si>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</si>
  <si>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</si>
  <si>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</si>
  <si>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</si>
  <si>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</si>
  <si>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</si>
  <si>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</si>
  <si>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</si>
  <si>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</si>
  <si>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</si>
  <si>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</si>
  <si>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</si>
  <si>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</si>
  <si>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</si>
  <si>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</si>
  <si>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</si>
  <si>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</si>
  <si>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</si>
  <si>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</si>
  <si>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</si>
  <si>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</si>
  <si>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</si>
  <si>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</si>
  <si>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</si>
  <si>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</si>
  <si>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</si>
  <si>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</si>
  <si>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</si>
  <si>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</si>
  <si>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</si>
  <si>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</si>
  <si>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</si>
  <si>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</si>
  <si>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</si>
  <si>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</si>
  <si>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</si>
  <si>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</si>
  <si>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</si>
  <si>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</si>
  <si>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</si>
  <si>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</si>
  <si>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</si>
  <si>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</si>
  <si>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</si>
  <si>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</si>
  <si>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</si>
  <si>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</si>
  <si>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</si>
  <si>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</si>
  <si>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</si>
  <si>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</si>
  <si>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</si>
  <si>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</si>
  <si>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</si>
  <si>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</si>
  <si>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</si>
  <si>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</si>
  <si>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</si>
  <si>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</si>
  <si>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</si>
  <si>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</si>
  <si>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</si>
  <si>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</si>
  <si>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</si>
  <si>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</si>
  <si>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</si>
  <si>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</si>
  <si>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</si>
  <si>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</si>
  <si>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</si>
  <si>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</si>
  <si>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</si>
  <si>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</si>
  <si>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</si>
  <si>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</si>
  <si>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</si>
  <si>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</si>
  <si>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</si>
  <si>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</si>
  <si>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</si>
  <si>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</si>
  <si>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</si>
  <si>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川本町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</si>
  <si>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</si>
  <si>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</si>
  <si>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</si>
  <si>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</si>
  <si>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</si>
  <si>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</si>
  <si>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</si>
  <si>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</si>
  <si>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</si>
  <si>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</si>
  <si>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</si>
  <si>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民間企業出身</t>
    <rPh sb="0" eb="2">
      <t>ミンカン</t>
    </rPh>
    <rPh sb="2" eb="4">
      <t>キギョウ</t>
    </rPh>
    <rPh sb="4" eb="6">
      <t>シュッシン</t>
    </rPh>
    <phoneticPr fontId="4"/>
  </si>
  <si>
    <t>　収益的収支比率及び経費回収率共に100%を超えており適正な経営状況である。
　汚水処理原価については、類似団体に比べ比較的低い状況であり効率的な汚水処理が実施されている。
　施設利用率及び水洗化率共に類似団体に比べ高い数値となっており、今後も数値を維持することが望ましいが、将来、処理人口の減少も避けてとおれないため、引き続き未接続者に対する啓発活動を行っていく必要がある。</t>
    <rPh sb="1" eb="4">
      <t>シュウエキテキ</t>
    </rPh>
    <rPh sb="4" eb="6">
      <t>シュウシ</t>
    </rPh>
    <rPh sb="6" eb="8">
      <t>ヒリツ</t>
    </rPh>
    <rPh sb="8" eb="9">
      <t>オヨ</t>
    </rPh>
    <rPh sb="10" eb="12">
      <t>ケイヒ</t>
    </rPh>
    <rPh sb="12" eb="15">
      <t>カイシュウリツ</t>
    </rPh>
    <rPh sb="15" eb="16">
      <t>トモ</t>
    </rPh>
    <rPh sb="22" eb="23">
      <t>コ</t>
    </rPh>
    <rPh sb="27" eb="29">
      <t>テキセイ</t>
    </rPh>
    <rPh sb="30" eb="32">
      <t>ケイエイ</t>
    </rPh>
    <rPh sb="32" eb="34">
      <t>ジョウキョウ</t>
    </rPh>
    <rPh sb="40" eb="42">
      <t>オスイ</t>
    </rPh>
    <rPh sb="42" eb="44">
      <t>ショリ</t>
    </rPh>
    <rPh sb="44" eb="46">
      <t>ゲンカ</t>
    </rPh>
    <rPh sb="52" eb="54">
      <t>ルイジ</t>
    </rPh>
    <rPh sb="54" eb="56">
      <t>ダンタイ</t>
    </rPh>
    <rPh sb="57" eb="58">
      <t>クラ</t>
    </rPh>
    <rPh sb="59" eb="62">
      <t>ヒカクテキ</t>
    </rPh>
    <rPh sb="62" eb="63">
      <t>ヒク</t>
    </rPh>
    <rPh sb="64" eb="66">
      <t>ジョウキョウ</t>
    </rPh>
    <rPh sb="69" eb="72">
      <t>コウリツテキ</t>
    </rPh>
    <rPh sb="73" eb="75">
      <t>オスイ</t>
    </rPh>
    <rPh sb="75" eb="77">
      <t>ショリ</t>
    </rPh>
    <rPh sb="78" eb="80">
      <t>ジッシ</t>
    </rPh>
    <rPh sb="88" eb="90">
      <t>シセツ</t>
    </rPh>
    <rPh sb="90" eb="93">
      <t>リヨウリツ</t>
    </rPh>
    <rPh sb="93" eb="94">
      <t>オヨ</t>
    </rPh>
    <rPh sb="95" eb="98">
      <t>スイセンカ</t>
    </rPh>
    <rPh sb="98" eb="99">
      <t>リツ</t>
    </rPh>
    <rPh sb="99" eb="100">
      <t>トモ</t>
    </rPh>
    <rPh sb="101" eb="103">
      <t>ルイジ</t>
    </rPh>
    <rPh sb="103" eb="105">
      <t>ダンタイ</t>
    </rPh>
    <rPh sb="106" eb="107">
      <t>クラ</t>
    </rPh>
    <rPh sb="108" eb="109">
      <t>タカ</t>
    </rPh>
    <rPh sb="110" eb="112">
      <t>スウチ</t>
    </rPh>
    <rPh sb="119" eb="121">
      <t>コンゴ</t>
    </rPh>
    <rPh sb="122" eb="124">
      <t>スウチ</t>
    </rPh>
    <rPh sb="125" eb="127">
      <t>イジ</t>
    </rPh>
    <rPh sb="132" eb="133">
      <t>ノゾ</t>
    </rPh>
    <rPh sb="138" eb="140">
      <t>ショウライ</t>
    </rPh>
    <rPh sb="141" eb="143">
      <t>ショリ</t>
    </rPh>
    <rPh sb="143" eb="145">
      <t>ジンコウ</t>
    </rPh>
    <rPh sb="146" eb="148">
      <t>ゲンショウ</t>
    </rPh>
    <rPh sb="149" eb="150">
      <t>サ</t>
    </rPh>
    <rPh sb="160" eb="161">
      <t>ヒ</t>
    </rPh>
    <rPh sb="162" eb="163">
      <t>ツヅ</t>
    </rPh>
    <rPh sb="164" eb="167">
      <t>ミセツゾク</t>
    </rPh>
    <rPh sb="167" eb="168">
      <t>シャ</t>
    </rPh>
    <rPh sb="169" eb="170">
      <t>タイ</t>
    </rPh>
    <rPh sb="172" eb="174">
      <t>ケイハツ</t>
    </rPh>
    <rPh sb="174" eb="176">
      <t>カツドウ</t>
    </rPh>
    <rPh sb="177" eb="178">
      <t>オコナ</t>
    </rPh>
    <rPh sb="182" eb="184">
      <t>ヒツヨウ</t>
    </rPh>
    <phoneticPr fontId="4"/>
  </si>
  <si>
    <t>　企業債償還を除く総費用を料金収入で賄えている状況ではあるものの、今後の施設更新及び処理人口の減少に伴う使用料収入の減少を考えると、料金改定も視野に入れ、計画的な事業運営を行っていく必要がある。</t>
    <rPh sb="1" eb="4">
      <t>キギョウサイ</t>
    </rPh>
    <rPh sb="4" eb="6">
      <t>ショウカン</t>
    </rPh>
    <rPh sb="7" eb="8">
      <t>ノゾ</t>
    </rPh>
    <rPh sb="9" eb="12">
      <t>ソウヒヨウ</t>
    </rPh>
    <rPh sb="13" eb="15">
      <t>リョウキン</t>
    </rPh>
    <rPh sb="15" eb="17">
      <t>シュウニュウ</t>
    </rPh>
    <rPh sb="18" eb="19">
      <t>マカナ</t>
    </rPh>
    <rPh sb="23" eb="25">
      <t>ジョウキョウ</t>
    </rPh>
    <rPh sb="33" eb="35">
      <t>コンゴ</t>
    </rPh>
    <rPh sb="36" eb="38">
      <t>シセツ</t>
    </rPh>
    <rPh sb="38" eb="40">
      <t>コウシン</t>
    </rPh>
    <rPh sb="40" eb="41">
      <t>オヨ</t>
    </rPh>
    <rPh sb="42" eb="44">
      <t>ショリ</t>
    </rPh>
    <rPh sb="44" eb="46">
      <t>ジンコウ</t>
    </rPh>
    <rPh sb="47" eb="49">
      <t>ゲンショウ</t>
    </rPh>
    <rPh sb="50" eb="51">
      <t>トモナ</t>
    </rPh>
    <rPh sb="52" eb="55">
      <t>シヨウリョウ</t>
    </rPh>
    <rPh sb="55" eb="57">
      <t>シュウニュウ</t>
    </rPh>
    <rPh sb="58" eb="60">
      <t>ゲンショウ</t>
    </rPh>
    <rPh sb="61" eb="62">
      <t>カンガ</t>
    </rPh>
    <rPh sb="66" eb="68">
      <t>リョウキン</t>
    </rPh>
    <rPh sb="68" eb="70">
      <t>カイテイ</t>
    </rPh>
    <rPh sb="71" eb="73">
      <t>シヤ</t>
    </rPh>
    <rPh sb="74" eb="75">
      <t>イ</t>
    </rPh>
    <rPh sb="77" eb="80">
      <t>ケイカクテキ</t>
    </rPh>
    <rPh sb="81" eb="83">
      <t>ジギョウ</t>
    </rPh>
    <rPh sb="83" eb="85">
      <t>ウンエイ</t>
    </rPh>
    <rPh sb="86" eb="87">
      <t>オコナ</t>
    </rPh>
    <rPh sb="91" eb="93">
      <t>ヒツヨウ</t>
    </rPh>
    <phoneticPr fontId="4"/>
  </si>
  <si>
    <r>
      <t>　施設稼働後、１５年が経過しており汚水ポンプ等の耐用年数を迎えている。
　この間、定期的なメンテナンスを実施し、大きな修繕は発生してはいないものの、今後、大型の処理施設含め更新の必要が生じてくる状況である。
　</t>
    </r>
    <r>
      <rPr>
        <sz val="11"/>
        <color rgb="FFFF0000"/>
        <rFont val="ＭＳ ゴシック"/>
        <family val="3"/>
        <charset val="128"/>
      </rPr>
      <t>管渠布設後、古いもので19年が経過しているが、管渠の耐用年数（40年）を迎えていない。</t>
    </r>
    <rPh sb="1" eb="3">
      <t>シセツ</t>
    </rPh>
    <rPh sb="3" eb="6">
      <t>カドウゴ</t>
    </rPh>
    <rPh sb="9" eb="10">
      <t>ネン</t>
    </rPh>
    <rPh sb="11" eb="13">
      <t>ケイカ</t>
    </rPh>
    <rPh sb="17" eb="19">
      <t>オスイ</t>
    </rPh>
    <rPh sb="22" eb="23">
      <t>ナド</t>
    </rPh>
    <rPh sb="24" eb="26">
      <t>タイヨウ</t>
    </rPh>
    <rPh sb="26" eb="28">
      <t>ネンスウ</t>
    </rPh>
    <rPh sb="29" eb="30">
      <t>ムカ</t>
    </rPh>
    <rPh sb="39" eb="40">
      <t>カン</t>
    </rPh>
    <rPh sb="41" eb="44">
      <t>テイキテキ</t>
    </rPh>
    <rPh sb="52" eb="54">
      <t>ジッシ</t>
    </rPh>
    <rPh sb="56" eb="57">
      <t>オオ</t>
    </rPh>
    <rPh sb="59" eb="61">
      <t>シュウゼン</t>
    </rPh>
    <rPh sb="62" eb="64">
      <t>ハッセイ</t>
    </rPh>
    <rPh sb="74" eb="76">
      <t>コンゴ</t>
    </rPh>
    <rPh sb="77" eb="79">
      <t>オオガタ</t>
    </rPh>
    <rPh sb="80" eb="82">
      <t>ショリ</t>
    </rPh>
    <rPh sb="82" eb="84">
      <t>シセツ</t>
    </rPh>
    <rPh sb="84" eb="85">
      <t>フク</t>
    </rPh>
    <rPh sb="86" eb="88">
      <t>コウシン</t>
    </rPh>
    <rPh sb="89" eb="91">
      <t>ヒツヨウ</t>
    </rPh>
    <rPh sb="92" eb="93">
      <t>ショウ</t>
    </rPh>
    <rPh sb="97" eb="9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</si>
</sst>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0-4F6D-A33C-CA085B7A159E}"/>
            </c:ext>
          </c:extLst>
        </c:ser>
        <c:dLbls>
          <c:showLegendKey val="0"/>
          <c:showVal val="0"/>
          <c:showCatName val="0"/>
          <c:showSerName val="0"/>
          <c:showPercent val="0"/>
          <c:showBubbleSize val="0"/>
        </c:dLbls>
        <c:gapWidth val="150"/>
        <c:axId val="100116736"/>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F0D0-4F6D-A33C-CA085B7A159E}"/>
            </c:ext>
          </c:extLst>
        </c:ser>
        <c:dLbls>
          <c:showLegendKey val="0"/>
          <c:showVal val="0"/>
          <c:showCatName val="0"/>
          <c:showSerName val="0"/>
          <c:showPercent val="0"/>
          <c:showBubbleSize val="0"/>
        </c:dLbls>
        <c:marker val="1"/>
        <c:smooth val="0"/>
        <c:axId val="100116736"/>
        <c:axId val="100278656"/>
      </c:lineChart>
      <c:dateAx>
        <c:axId val="100116736"/>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53.26</c:v>
                </c:pt>
                <c:pt idx="1">
                  <c:v>59.24</c:v>
                </c:pt>
                <c:pt idx="2">
                  <c:v>53.8</c:v>
                </c:pt>
                <c:pt idx="3">
                  <c:v>53.8</c:v>
                </c:pt>
                <c:pt idx="4">
                  <c:v>53.26</c:v>
                </c:pt>
              </c:numCache>
            </c:numRef>
          </c:val>
          <c:extLst>
            <c:ext xmlns:c16="http://schemas.microsoft.com/office/drawing/2014/chart" uri="{C3380CC4-5D6E-409C-BE32-E72D297353CC}">
              <c16:uniqueId val="{00000000-70ED-4577-8F4F-AB834DC1413A}"/>
            </c:ext>
          </c:extLst>
        </c:ser>
        <c:dLbls>
          <c:showLegendKey val="0"/>
          <c:showVal val="0"/>
          <c:showCatName val="0"/>
          <c:showSerName val="0"/>
          <c:showPercent val="0"/>
          <c:showBubbleSize val="0"/>
        </c:dLbls>
        <c:gapWidth val="150"/>
        <c:axId val="118877568"/>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70ED-4577-8F4F-AB834DC1413A}"/>
            </c:ext>
          </c:extLst>
        </c:ser>
        <c:dLbls>
          <c:showLegendKey val="0"/>
          <c:showVal val="0"/>
          <c:showCatName val="0"/>
          <c:showSerName val="0"/>
          <c:showPercent val="0"/>
          <c:showBubbleSize val="0"/>
        </c:dLbls>
        <c:marker val="1"/>
        <c:smooth val="0"/>
        <c:axId val="118877568"/>
        <c:axId val="118879744"/>
      </c:lineChart>
      <c:dateAx>
        <c:axId val="118877568"/>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78.91</c:v>
                </c:pt>
                <c:pt idx="1">
                  <c:v>77.680000000000007</c:v>
                </c:pt>
                <c:pt idx="2">
                  <c:v>76.59</c:v>
                </c:pt>
                <c:pt idx="3">
                  <c:v>78.13</c:v>
                </c:pt>
                <c:pt idx="4">
                  <c:v>82.26</c:v>
                </c:pt>
              </c:numCache>
            </c:numRef>
          </c:val>
          <c:extLst>
            <c:ext xmlns:c16="http://schemas.microsoft.com/office/drawing/2014/chart" uri="{C3380CC4-5D6E-409C-BE32-E72D297353CC}">
              <c16:uniqueId val="{00000000-77B2-4F9F-B095-C4F9F41FDDE2}"/>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77B2-4F9F-B095-C4F9F41FDDE2}"/>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64.84</c:v>
                </c:pt>
                <c:pt idx="1">
                  <c:v>100</c:v>
                </c:pt>
                <c:pt idx="2">
                  <c:v>100</c:v>
                </c:pt>
                <c:pt idx="3">
                  <c:v>104.32</c:v>
                </c:pt>
                <c:pt idx="4">
                  <c:v>103.94</c:v>
                </c:pt>
              </c:numCache>
            </c:numRef>
          </c:val>
          <c:extLst>
            <c:ext xmlns:c16="http://schemas.microsoft.com/office/drawing/2014/chart" uri="{C3380CC4-5D6E-409C-BE32-E72D297353CC}">
              <c16:uniqueId val="{00000000-AAFB-434A-BA7B-13037DFE078C}"/>
            </c:ext>
          </c:extLst>
        </c:ser>
        <c:dLbls>
          <c:showLegendKey val="0"/>
          <c:showVal val="0"/>
          <c:showCatName val="0"/>
          <c:showSerName val="0"/>
          <c:showPercent val="0"/>
          <c:showBubbleSize val="0"/>
        </c:dLbls>
        <c:gapWidth val="150"/>
        <c:axId val="100185984"/>
        <c:axId val="1001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B-434A-BA7B-13037DFE078C}"/>
            </c:ext>
          </c:extLst>
        </c:ser>
        <c:dLbls>
          <c:showLegendKey val="0"/>
          <c:showVal val="0"/>
          <c:showCatName val="0"/>
          <c:showSerName val="0"/>
          <c:showPercent val="0"/>
          <c:showBubbleSize val="0"/>
        </c:dLbls>
        <c:marker val="1"/>
        <c:smooth val="0"/>
        <c:axId val="100185984"/>
        <c:axId val="100192256"/>
      </c:lineChart>
      <c:dateAx>
        <c:axId val="100185984"/>
        <c:scaling>
          <c:orientation val="minMax"/>
        </c:scaling>
        <c:delete val="1"/>
        <c:axPos val="b"/>
        <c:numFmt formatCode="ge" sourceLinked="1"/>
        <c:majorTickMark val="none"/>
        <c:minorTickMark val="none"/>
        <c:tickLblPos val="none"/>
        <c:crossAx val="100192256"/>
        <c:crosses val="autoZero"/>
        <c:auto val="1"/>
        <c:lblOffset val="100"/>
        <c:baseTimeUnit val="years"/>
      </c:dateAx>
      <c:valAx>
        <c:axId val="100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F-4285-AADB-1066878B418E}"/>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F-4285-AADB-1066878B418E}"/>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1-4CA6-A2A0-A338DD699C43}"/>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1-4CA6-A2A0-A338DD699C43}"/>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8-4E92-95D0-FF46571E660A}"/>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8-4E92-95D0-FF46571E660A}"/>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B-48BA-BABC-8BC2B8E2D8E7}"/>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B-48BA-BABC-8BC2B8E2D8E7}"/>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8-459E-8760-1D07485EFAD2}"/>
            </c:ext>
          </c:extLst>
        </c:ser>
        <c:dLbls>
          <c:showLegendKey val="0"/>
          <c:showVal val="0"/>
          <c:showCatName val="0"/>
          <c:showSerName val="0"/>
          <c:showPercent val="0"/>
          <c:showBubbleSize val="0"/>
        </c:dLbls>
        <c:gapWidth val="150"/>
        <c:axId val="118702464"/>
        <c:axId val="11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B938-459E-8760-1D07485EFAD2}"/>
            </c:ext>
          </c:extLst>
        </c:ser>
        <c:dLbls>
          <c:showLegendKey val="0"/>
          <c:showVal val="0"/>
          <c:showCatName val="0"/>
          <c:showSerName val="0"/>
          <c:showPercent val="0"/>
          <c:showBubbleSize val="0"/>
        </c:dLbls>
        <c:marker val="1"/>
        <c:smooth val="0"/>
        <c:axId val="118702464"/>
        <c:axId val="118704384"/>
      </c:lineChart>
      <c:dateAx>
        <c:axId val="118702464"/>
        <c:scaling>
          <c:orientation val="minMax"/>
        </c:scaling>
        <c:delete val="1"/>
        <c:axPos val="b"/>
        <c:numFmt formatCode="ge" sourceLinked="1"/>
        <c:majorTickMark val="none"/>
        <c:minorTickMark val="none"/>
        <c:tickLblPos val="none"/>
        <c:crossAx val="118704384"/>
        <c:crosses val="autoZero"/>
        <c:auto val="1"/>
        <c:lblOffset val="100"/>
        <c:baseTimeUnit val="years"/>
      </c:dateAx>
      <c:valAx>
        <c:axId val="11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66.34</c:v>
                </c:pt>
                <c:pt idx="1">
                  <c:v>114.69</c:v>
                </c:pt>
                <c:pt idx="2">
                  <c:v>93.01</c:v>
                </c:pt>
                <c:pt idx="3">
                  <c:v>105.89</c:v>
                </c:pt>
                <c:pt idx="4">
                  <c:v>105.37</c:v>
                </c:pt>
              </c:numCache>
            </c:numRef>
          </c:val>
          <c:extLst>
            <c:ext xmlns:c16="http://schemas.microsoft.com/office/drawing/2014/chart" uri="{C3380CC4-5D6E-409C-BE32-E72D297353CC}">
              <c16:uniqueId val="{00000000-1FC9-428A-A17A-CC5AA6CFA1A2}"/>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1FC9-428A-A17A-CC5AA6CFA1A2}"/>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332.47</c:v>
                </c:pt>
                <c:pt idx="1">
                  <c:v>172.18</c:v>
                </c:pt>
                <c:pt idx="2">
                  <c:v>239.24</c:v>
                </c:pt>
                <c:pt idx="3">
                  <c:v>209.93</c:v>
                </c:pt>
                <c:pt idx="4">
                  <c:v>213.58</c:v>
                </c:pt>
              </c:numCache>
            </c:numRef>
          </c:val>
          <c:extLst>
            <c:ext xmlns:c16="http://schemas.microsoft.com/office/drawing/2014/chart" uri="{C3380CC4-5D6E-409C-BE32-E72D297353CC}">
              <c16:uniqueId val="{00000000-172E-44D5-941E-0ADAFB4141B1}"/>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172E-44D5-941E-0ADAFB4141B1}"/>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川本町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121</v>
      </c>
      <c r="AE8" s="73"/>
      <c r="AF8" s="73"/>
      <c r="AG8" s="73"/>
      <c r="AH8" s="73"/>
      <c r="AI8" s="73"/>
      <c r="AJ8" s="73"/>
      <c r="AK8" s="4"/>
      <c r="AL8" s="67">
        <f>データ!S6</f>
        <v>3427</v>
      </c>
      <c r="AM8" s="67"/>
      <c r="AN8" s="67"/>
      <c r="AO8" s="67"/>
      <c r="AP8" s="67"/>
      <c r="AQ8" s="67"/>
      <c r="AR8" s="67"/>
      <c r="AS8" s="67"/>
      <c r="AT8" s="66">
        <f>データ!T6</f>
        <v>106.43</v>
      </c>
      <c r="AU8" s="66"/>
      <c r="AV8" s="66"/>
      <c r="AW8" s="66"/>
      <c r="AX8" s="66"/>
      <c r="AY8" s="66"/>
      <c r="AZ8" s="66"/>
      <c r="BA8" s="66"/>
      <c r="BB8" s="66">
        <f>データ!U6</f>
        <v>32.200000000000003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12.78</v>
      </c>
      <c r="Q10" s="66"/>
      <c r="R10" s="66"/>
      <c r="S10" s="66"/>
      <c r="T10" s="66"/>
      <c r="U10" s="66"/>
      <c r="V10" s="66"/>
      <c r="W10" s="66">
        <f>データ!Q6</f>
        <v>100</v>
      </c>
      <c r="X10" s="66"/>
      <c r="Y10" s="66"/>
      <c r="Z10" s="66"/>
      <c r="AA10" s="66"/>
      <c r="AB10" s="66"/>
      <c r="AC10" s="66"/>
      <c r="AD10" s="67">
        <f>データ!R6</f>
        <v>4030</v>
      </c>
      <c r="AE10" s="67"/>
      <c r="AF10" s="67"/>
      <c r="AG10" s="67"/>
      <c r="AH10" s="67"/>
      <c r="AI10" s="67"/>
      <c r="AJ10" s="67"/>
      <c r="AK10" s="2"/>
      <c r="AL10" s="67">
        <f>データ!V6</f>
        <v>434</v>
      </c>
      <c r="AM10" s="67"/>
      <c r="AN10" s="67"/>
      <c r="AO10" s="67"/>
      <c r="AP10" s="67"/>
      <c r="AQ10" s="67"/>
      <c r="AR10" s="67"/>
      <c r="AS10" s="67"/>
      <c r="AT10" s="66">
        <f>データ!W6</f>
        <v>0.22</v>
      </c>
      <c r="AU10" s="66"/>
      <c r="AV10" s="66"/>
      <c r="AW10" s="66"/>
      <c r="AX10" s="66"/>
      <c r="AY10" s="66"/>
      <c r="AZ10" s="66"/>
      <c r="BA10" s="66"/>
      <c r="BB10" s="66">
        <f>データ!X6</f>
        <v>1972.73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324418</v>
      </c>
      <c r="D6" s="33">
        <f t="shared" si="3"/>
        <v>47</v>
      </c>
      <c r="E6" s="33">
        <f t="shared" si="3"/>
        <v>17</v>
      </c>
      <c r="F6" s="33">
        <f t="shared" si="3"/>
        <v>5</v>
      </c>
      <c r="G6" s="33">
        <f t="shared" si="3"/>
        <v>0</v>
      </c>
      <c r="H6" s="33" t="str">
        <f t="shared" si="3"/>
        <v>島根県　川本町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12.78</v>
      </c>
      <c r="Q6" s="34">
        <f t="shared" si="3"/>
        <v>100</v>
      </c>
      <c r="R6" s="34">
        <f t="shared" si="3"/>
        <v>4030</v>
      </c>
      <c r="S6" s="34">
        <f t="shared" si="3"/>
        <v>3427</v>
      </c>
      <c r="T6" s="34">
        <f t="shared" si="3"/>
        <v>106.43</v>
      </c>
      <c r="U6" s="34">
        <f t="shared" si="3"/>
        <v>32.200000000000003</v>
      </c>
      <c r="V6" s="34">
        <f t="shared" si="3"/>
        <v>434</v>
      </c>
      <c r="W6" s="34">
        <f t="shared" si="3"/>
        <v>0.22</v>
      </c>
      <c r="X6" s="34">
        <f t="shared" si="3"/>
        <v>1972.73</v>
      </c>
      <c r="Y6" s="35">
        <f>IF(Y7="",NA(),Y7)</f>
        <v>64.84</v>
      </c>
      <c r="Z6" s="35">
        <f t="shared" ref="Z6:AH6" si="4">IF(Z7="",NA(),Z7)</f>
        <v>100</v>
      </c>
      <c r="AA6" s="35">
        <f t="shared" si="4"/>
        <v>100</v>
      </c>
      <c r="AB6" s="35">
        <f t="shared" si="4"/>
        <v>104.32</v>
      </c>
      <c r="AC6" s="35">
        <f t="shared" si="4"/>
        <v>103.94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66.34</v>
      </c>
      <c r="BR6" s="35">
        <f t="shared" ref="BR6:BZ6" si="8">IF(BR7="",NA(),BR7)</f>
        <v>114.69</v>
      </c>
      <c r="BS6" s="35">
        <f t="shared" si="8"/>
        <v>93.01</v>
      </c>
      <c r="BT6" s="35">
        <f t="shared" si="8"/>
        <v>105.89</v>
      </c>
      <c r="BU6" s="35">
        <f t="shared" si="8"/>
        <v>105.37</v>
      </c>
      <c r="BV6" s="35">
        <f t="shared" si="8"/>
        <v>42.48</v>
      </c>
      <c r="BW6" s="35">
        <f t="shared" si="8"/>
        <v>41.04</v>
      </c>
      <c r="BX6" s="35">
        <f t="shared" si="8"/>
        <v>41.08</v>
      </c>
      <c r="BY6" s="35">
        <f t="shared" si="8"/>
        <v>41.34</v>
      </c>
      <c r="BZ6" s="35">
        <f t="shared" si="8"/>
        <v>40.06</v>
      </c>
      <c r="CA6" s="34" t="str">
        <f>IF(CA7="","",IF(CA7="-","【-】","【"&amp;SUBSTITUTE(TEXT(CA7,"#,##0.00"),"-","△")&amp;"】"))</f>
        <v>【55.73】</v>
      </c>
      <c r="CB6" s="35">
        <f>IF(CB7="",NA(),CB7)</f>
        <v>332.47</v>
      </c>
      <c r="CC6" s="35">
        <f t="shared" ref="CC6:CK6" si="9">IF(CC7="",NA(),CC7)</f>
        <v>172.18</v>
      </c>
      <c r="CD6" s="35">
        <f t="shared" si="9"/>
        <v>239.24</v>
      </c>
      <c r="CE6" s="35">
        <f t="shared" si="9"/>
        <v>209.93</v>
      </c>
      <c r="CF6" s="35">
        <f t="shared" si="9"/>
        <v>213.58</v>
      </c>
      <c r="CG6" s="35">
        <f t="shared" si="9"/>
        <v>343.8</v>
      </c>
      <c r="CH6" s="35">
        <f t="shared" si="9"/>
        <v>357.08</v>
      </c>
      <c r="CI6" s="35">
        <f t="shared" si="9"/>
        <v>378.08</v>
      </c>
      <c r="CJ6" s="35">
        <f t="shared" si="9"/>
        <v>357.49</v>
      </c>
      <c r="CK6" s="35">
        <f t="shared" si="9"/>
        <v>355.22</v>
      </c>
      <c r="CL6" s="34" t="str">
        <f>IF(CL7="","",IF(CL7="-","【-】","【"&amp;SUBSTITUTE(TEXT(CL7,"#,##0.00"),"-","△")&amp;"】"))</f>
        <v>【276.78】</v>
      </c>
      <c r="CM6" s="35">
        <f>IF(CM7="",NA(),CM7)</f>
        <v>53.26</v>
      </c>
      <c r="CN6" s="35">
        <f t="shared" ref="CN6:CV6" si="10">IF(CN7="",NA(),CN7)</f>
        <v>59.24</v>
      </c>
      <c r="CO6" s="35">
        <f t="shared" si="10"/>
        <v>53.8</v>
      </c>
      <c r="CP6" s="35">
        <f t="shared" si="10"/>
        <v>53.8</v>
      </c>
      <c r="CQ6" s="35">
        <f t="shared" si="10"/>
        <v>53.26</v>
      </c>
      <c r="CR6" s="35">
        <f t="shared" si="10"/>
        <v>46.06</v>
      </c>
      <c r="CS6" s="35">
        <f t="shared" si="10"/>
        <v>45.95</v>
      </c>
      <c r="CT6" s="35">
        <f t="shared" si="10"/>
        <v>44.69</v>
      </c>
      <c r="CU6" s="35">
        <f t="shared" si="10"/>
        <v>44.69</v>
      </c>
      <c r="CV6" s="35">
        <f t="shared" si="10"/>
        <v>42.84</v>
      </c>
      <c r="CW6" s="34" t="str">
        <f>IF(CW7="","",IF(CW7="-","【-】","【"&amp;SUBSTITUTE(TEXT(CW7,"#,##0.00"),"-","△")&amp;"】"))</f>
        <v>【59.15】</v>
      </c>
      <c r="CX6" s="35">
        <f>IF(CX7="",NA(),CX7)</f>
        <v>78.91</v>
      </c>
      <c r="CY6" s="35">
        <f t="shared" ref="CY6:DG6" si="11">IF(CY7="",NA(),CY7)</f>
        <v>77.680000000000007</v>
      </c>
      <c r="CZ6" s="35">
        <f t="shared" si="11"/>
        <v>76.59</v>
      </c>
      <c r="DA6" s="35">
        <f t="shared" si="11"/>
        <v>78.13</v>
      </c>
      <c r="DB6" s="35">
        <f t="shared" si="11"/>
        <v>82.26</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324418</v>
      </c>
      <c r="D7" s="37">
        <v>47</v>
      </c>
      <c r="E7" s="37">
        <v>17</v>
      </c>
      <c r="F7" s="37">
        <v>5</v>
      </c>
      <c r="G7" s="37">
        <v>0</v>
      </c>
      <c r="H7" s="37" t="s">
        <v>109</v>
      </c>
      <c r="I7" s="37" t="s">
        <v>110</v>
      </c>
      <c r="J7" s="37" t="s">
        <v>111</v>
      </c>
      <c r="K7" s="37" t="s">
        <v>112</v>
      </c>
      <c r="L7" s="37" t="s">
        <v>113</v>
      </c>
      <c r="M7" s="37"/>
      <c r="N7" s="38" t="s">
        <v>114</v>
      </c>
      <c r="O7" s="38" t="s">
        <v>115</v>
      </c>
      <c r="P7" s="38">
        <v>12.78</v>
      </c>
      <c r="Q7" s="38">
        <v>100</v>
      </c>
      <c r="R7" s="38">
        <v>4030</v>
      </c>
      <c r="S7" s="38">
        <v>3427</v>
      </c>
      <c r="T7" s="38">
        <v>106.43</v>
      </c>
      <c r="U7" s="38">
        <v>32.200000000000003</v>
      </c>
      <c r="V7" s="38">
        <v>434</v>
      </c>
      <c r="W7" s="38">
        <v>0.22</v>
      </c>
      <c r="X7" s="38">
        <v>1972.73</v>
      </c>
      <c r="Y7" s="38">
        <v>64.84</v>
      </c>
      <c r="Z7" s="38">
        <v>100</v>
      </c>
      <c r="AA7" s="38">
        <v>100</v>
      </c>
      <c r="AB7" s="38">
        <v>104.32</v>
      </c>
      <c r="AC7" s="38">
        <v>103.94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66.34</v>
      </c>
      <c r="BR7" s="38">
        <v>114.69</v>
      </c>
      <c r="BS7" s="38">
        <v>93.01</v>
      </c>
      <c r="BT7" s="38">
        <v>105.89</v>
      </c>
      <c r="BU7" s="38">
        <v>105.37</v>
      </c>
      <c r="BV7" s="38">
        <v>42.48</v>
      </c>
      <c r="BW7" s="38">
        <v>41.04</v>
      </c>
      <c r="BX7" s="38">
        <v>41.08</v>
      </c>
      <c r="BY7" s="38">
        <v>41.34</v>
      </c>
      <c r="BZ7" s="38">
        <v>40.06</v>
      </c>
      <c r="CA7" s="38">
        <v>55.73</v>
      </c>
      <c r="CB7" s="38">
        <v>332.47</v>
      </c>
      <c r="CC7" s="38">
        <v>172.18</v>
      </c>
      <c r="CD7" s="38">
        <v>239.24</v>
      </c>
      <c r="CE7" s="38">
        <v>209.93</v>
      </c>
      <c r="CF7" s="38">
        <v>213.58</v>
      </c>
      <c r="CG7" s="38">
        <v>343.8</v>
      </c>
      <c r="CH7" s="38">
        <v>357.08</v>
      </c>
      <c r="CI7" s="38">
        <v>378.08</v>
      </c>
      <c r="CJ7" s="38">
        <v>357.49</v>
      </c>
      <c r="CK7" s="38">
        <v>355.22</v>
      </c>
      <c r="CL7" s="38">
        <v>276.77999999999997</v>
      </c>
      <c r="CM7" s="38">
        <v>53.26</v>
      </c>
      <c r="CN7" s="38">
        <v>59.24</v>
      </c>
      <c r="CO7" s="38">
        <v>53.8</v>
      </c>
      <c r="CP7" s="38">
        <v>53.8</v>
      </c>
      <c r="CQ7" s="38">
        <v>53.26</v>
      </c>
      <c r="CR7" s="38">
        <v>46.06</v>
      </c>
      <c r="CS7" s="38">
        <v>45.95</v>
      </c>
      <c r="CT7" s="38">
        <v>44.69</v>
      </c>
      <c r="CU7" s="38">
        <v>44.69</v>
      </c>
      <c r="CV7" s="38">
        <v>42.84</v>
      </c>
      <c r="CW7" s="38">
        <v>59.15</v>
      </c>
      <c r="CX7" s="38">
        <v>78.91</v>
      </c>
      <c r="CY7" s="38">
        <v>77.680000000000007</v>
      </c>
      <c r="CZ7" s="38">
        <v>76.59</v>
      </c>
      <c r="DA7" s="38">
        <v>78.13</v>
      </c>
      <c r="DB7" s="38">
        <v>82.26</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道畑 和也</cp:lastModifiedBy>
  <cp:lastPrinted>2018-02-23T04:12:26Z</cp:lastPrinted>
  <dcterms:created xsi:type="dcterms:W3CDTF">2017-12-25T02:31:41Z</dcterms:created>
  <dcterms:modified xsi:type="dcterms:W3CDTF">2018-02-23T04:12:26Z</dcterms:modified>
  <cp:category/>
</cp:coreProperties>
</file>