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<sst xmlns="http://schemas.openxmlformats.org/spreadsheetml/2006/main" count="239" uniqueCount="124">
  <si>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</si>
  <si>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</si>
  <si>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</si>
  <si>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</si>
  <si>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</si>
  <si>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</si>
  <si>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</si>
  <si>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</si>
  <si>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</si>
  <si>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</si>
  <si>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</si>
  <si>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</si>
  <si>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</si>
  <si>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</si>
  <si>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</si>
  <si>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</si>
  <si>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</si>
  <si>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</si>
  <si>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</si>
  <si>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</si>
  <si>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</si>
  <si>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</si>
  <si>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</si>
  <si>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</si>
  <si>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</si>
  <si>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</si>
  <si>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</si>
  <si>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</si>
  <si>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</si>
  <si>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</si>
  <si>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</si>
  <si>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</si>
  <si>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</si>
  <si>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</si>
  <si>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</si>
  <si>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</si>
  <si>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</si>
  <si>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</si>
  <si>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</si>
  <si>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</si>
  <si>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</si>
  <si>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</si>
  <si>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</si>
  <si>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</si>
  <si>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</si>
  <si>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</si>
  <si>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</si>
  <si>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</si>
  <si>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</si>
  <si>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</si>
  <si>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</si>
  <si>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</si>
  <si>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</si>
  <si>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</si>
  <si>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</si>
  <si>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</si>
  <si>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</si>
  <si>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</si>
  <si>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</si>
  <si>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</si>
  <si>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</si>
  <si>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</si>
  <si>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</si>
  <si>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</si>
  <si>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</si>
  <si>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</si>
  <si>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</si>
  <si>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</si>
  <si>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</si>
  <si>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</si>
  <si>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</si>
  <si>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</si>
  <si>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</si>
  <si>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</si>
  <si>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</si>
  <si>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</si>
  <si>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</si>
  <si>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</si>
  <si>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</si>
  <si>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</si>
  <si>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</si>
  <si>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</si>
  <si>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</si>
  <si>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</si>
  <si>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</si>
  <si>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</si>
  <si>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</si>
  <si>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</si>
  <si>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</si>
  <si>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</si>
  <si>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</si>
  <si>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</si>
  <si>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</si>
  <si>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</si>
  <si>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</si>
  <si>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</si>
  <si>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</si>
  <si>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</si>
  <si>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</si>
  <si>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</si>
  <si>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</si>
  <si>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</si>
  <si>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</si>
  <si>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</si>
  <si>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</si>
  <si>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</si>
  <si>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</si>
  <si>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</si>
  <si>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</si>
  <si>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</si>
  <si>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</si>
  <si>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</si>
  <si>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</si>
  <si>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</si>
  <si>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</si>
  <si>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</si>
  <si>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</si>
  <si>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</si>
  <si>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</si>
  <si>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</si>
  <si>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</si>
  <si>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</si>
  <si>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　供用から間もないので耐用年数を経過しておらず当面は対応不要であるため、管渠改善に係る投資はしていないが、今後老朽化に伴い修繕費用が必要になってくると想定される。</t>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</si>
  <si>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使用料で回収すべき経費をほとんど使用料で賄えていない状況であり、比率も横ばいである。
⑥汚水処理原価
　有収水量１㎥あたりの汚水処理費用が減少傾向であるが、類似団体の平均値に対して効率的な汚水処理が実施できているといえない状態である。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水洗便所を設置して汚水処理している人口の割合が類似団体の平均値を上回っているが、100％に近づけるよう水洗化率の向上の取組が必要である。</t>
    <rPh sb="256" eb="25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</si>
</sst>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464112"/>
        <c:axId val="26846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8464112"/>
        <c:axId val="268464504"/>
      </c:lineChart>
      <c:dateAx>
        <c:axId val="268464112"/>
        <c:scaling>
          <c:orientation val="minMax"/>
        </c:scaling>
        <c:delete val="1"/>
        <c:axPos val="b"/>
        <c:numFmt formatCode="ge" sourceLinked="1"/>
        <c:majorTickMark val="none"/>
        <c:minorTickMark val="none"/>
        <c:tickLblPos val="none"/>
        <c:crossAx val="268464504"/>
        <c:crosses val="autoZero"/>
        <c:auto val="1"/>
        <c:lblOffset val="100"/>
        <c:baseTimeUnit val="years"/>
      </c:dateAx>
      <c:valAx>
        <c:axId val="26846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23.53</c:v>
                </c:pt>
                <c:pt idx="1">
                  <c:v>23.53</c:v>
                </c:pt>
                <c:pt idx="2">
                  <c:v>17.649999999999999</c:v>
                </c:pt>
                <c:pt idx="3">
                  <c:v>14.71</c:v>
                </c:pt>
                <c:pt idx="4">
                  <c:v>14.71</c:v>
                </c:pt>
              </c:numCache>
            </c:numRef>
          </c:val>
        </c:ser>
        <c:dLbls>
          <c:showLegendKey val="0"/>
          <c:showVal val="0"/>
          <c:showCatName val="0"/>
          <c:showSerName val="0"/>
          <c:showPercent val="0"/>
          <c:showBubbleSize val="0"/>
        </c:dLbls>
        <c:gapWidth val="150"/>
        <c:axId val="269997328"/>
        <c:axId val="26999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45.29</c:v>
                </c:pt>
                <c:pt idx="1">
                  <c:v>33.1</c:v>
                </c:pt>
                <c:pt idx="2">
                  <c:v>31.72</c:v>
                </c:pt>
                <c:pt idx="3">
                  <c:v>27.46</c:v>
                </c:pt>
                <c:pt idx="4">
                  <c:v>27.55</c:v>
                </c:pt>
              </c:numCache>
            </c:numRef>
          </c:val>
          <c:smooth val="0"/>
        </c:ser>
        <c:dLbls>
          <c:showLegendKey val="0"/>
          <c:showVal val="0"/>
          <c:showCatName val="0"/>
          <c:showSerName val="0"/>
          <c:showPercent val="0"/>
          <c:showBubbleSize val="0"/>
        </c:dLbls>
        <c:marker val="1"/>
        <c:smooth val="0"/>
        <c:axId val="269997328"/>
        <c:axId val="269997720"/>
      </c:lineChart>
      <c:dateAx>
        <c:axId val="269997328"/>
        <c:scaling>
          <c:orientation val="minMax"/>
        </c:scaling>
        <c:delete val="1"/>
        <c:axPos val="b"/>
        <c:numFmt formatCode="ge" sourceLinked="1"/>
        <c:majorTickMark val="none"/>
        <c:minorTickMark val="none"/>
        <c:tickLblPos val="none"/>
        <c:crossAx val="269997720"/>
        <c:crosses val="autoZero"/>
        <c:auto val="1"/>
        <c:lblOffset val="100"/>
        <c:baseTimeUnit val="years"/>
      </c:dateAx>
      <c:valAx>
        <c:axId val="26999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9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81.48</c:v>
                </c:pt>
                <c:pt idx="1">
                  <c:v>80</c:v>
                </c:pt>
                <c:pt idx="2">
                  <c:v>94.74</c:v>
                </c:pt>
                <c:pt idx="3">
                  <c:v>95.45</c:v>
                </c:pt>
                <c:pt idx="4">
                  <c:v>95</c:v>
                </c:pt>
              </c:numCache>
            </c:numRef>
          </c:val>
        </c:ser>
        <c:dLbls>
          <c:showLegendKey val="0"/>
          <c:showVal val="0"/>
          <c:showCatName val="0"/>
          <c:showSerName val="0"/>
          <c:showPercent val="0"/>
          <c:showBubbleSize val="0"/>
        </c:dLbls>
        <c:gapWidth val="150"/>
        <c:axId val="270058472"/>
        <c:axId val="2700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86.25</c:v>
                </c:pt>
                <c:pt idx="1">
                  <c:v>83.94</c:v>
                </c:pt>
                <c:pt idx="2">
                  <c:v>84.31</c:v>
                </c:pt>
                <c:pt idx="3">
                  <c:v>94.81</c:v>
                </c:pt>
                <c:pt idx="4">
                  <c:v>94.87</c:v>
                </c:pt>
              </c:numCache>
            </c:numRef>
          </c:val>
          <c:smooth val="0"/>
        </c:ser>
        <c:dLbls>
          <c:showLegendKey val="0"/>
          <c:showVal val="0"/>
          <c:showCatName val="0"/>
          <c:showSerName val="0"/>
          <c:showPercent val="0"/>
          <c:showBubbleSize val="0"/>
        </c:dLbls>
        <c:marker val="1"/>
        <c:smooth val="0"/>
        <c:axId val="270058472"/>
        <c:axId val="270058864"/>
      </c:lineChart>
      <c:dateAx>
        <c:axId val="270058472"/>
        <c:scaling>
          <c:orientation val="minMax"/>
        </c:scaling>
        <c:delete val="1"/>
        <c:axPos val="b"/>
        <c:numFmt formatCode="ge" sourceLinked="1"/>
        <c:majorTickMark val="none"/>
        <c:minorTickMark val="none"/>
        <c:tickLblPos val="none"/>
        <c:crossAx val="270058864"/>
        <c:crosses val="autoZero"/>
        <c:auto val="1"/>
        <c:lblOffset val="100"/>
        <c:baseTimeUnit val="years"/>
      </c:dateAx>
      <c:valAx>
        <c:axId val="27005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97.64</c:v>
                </c:pt>
                <c:pt idx="1">
                  <c:v>100.28</c:v>
                </c:pt>
                <c:pt idx="2">
                  <c:v>99.58</c:v>
                </c:pt>
                <c:pt idx="3">
                  <c:v>99.48</c:v>
                </c:pt>
                <c:pt idx="4">
                  <c:v>101.32</c:v>
                </c:pt>
              </c:numCache>
            </c:numRef>
          </c:val>
        </c:ser>
        <c:dLbls>
          <c:showLegendKey val="0"/>
          <c:showVal val="0"/>
          <c:showCatName val="0"/>
          <c:showSerName val="0"/>
          <c:showPercent val="0"/>
          <c:showBubbleSize val="0"/>
        </c:dLbls>
        <c:gapWidth val="150"/>
        <c:axId val="268465680"/>
        <c:axId val="26846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65680"/>
        <c:axId val="268466072"/>
      </c:lineChart>
      <c:dateAx>
        <c:axId val="268465680"/>
        <c:scaling>
          <c:orientation val="minMax"/>
        </c:scaling>
        <c:delete val="1"/>
        <c:axPos val="b"/>
        <c:numFmt formatCode="ge" sourceLinked="1"/>
        <c:majorTickMark val="none"/>
        <c:minorTickMark val="none"/>
        <c:tickLblPos val="none"/>
        <c:crossAx val="268466072"/>
        <c:crosses val="autoZero"/>
        <c:auto val="1"/>
        <c:lblOffset val="100"/>
        <c:baseTimeUnit val="years"/>
      </c:dateAx>
      <c:valAx>
        <c:axId val="26846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467248"/>
        <c:axId val="26846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67248"/>
        <c:axId val="268467640"/>
      </c:lineChart>
      <c:dateAx>
        <c:axId val="268467248"/>
        <c:scaling>
          <c:orientation val="minMax"/>
        </c:scaling>
        <c:delete val="1"/>
        <c:axPos val="b"/>
        <c:numFmt formatCode="ge" sourceLinked="1"/>
        <c:majorTickMark val="none"/>
        <c:minorTickMark val="none"/>
        <c:tickLblPos val="none"/>
        <c:crossAx val="268467640"/>
        <c:crosses val="autoZero"/>
        <c:auto val="1"/>
        <c:lblOffset val="100"/>
        <c:baseTimeUnit val="years"/>
      </c:dateAx>
      <c:valAx>
        <c:axId val="26846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468816"/>
        <c:axId val="26846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68816"/>
        <c:axId val="268469208"/>
      </c:lineChart>
      <c:dateAx>
        <c:axId val="268468816"/>
        <c:scaling>
          <c:orientation val="minMax"/>
        </c:scaling>
        <c:delete val="1"/>
        <c:axPos val="b"/>
        <c:numFmt formatCode="ge" sourceLinked="1"/>
        <c:majorTickMark val="none"/>
        <c:minorTickMark val="none"/>
        <c:tickLblPos val="none"/>
        <c:crossAx val="268469208"/>
        <c:crosses val="autoZero"/>
        <c:auto val="1"/>
        <c:lblOffset val="100"/>
        <c:baseTimeUnit val="years"/>
      </c:dateAx>
      <c:valAx>
        <c:axId val="2684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470384"/>
        <c:axId val="26847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70384"/>
        <c:axId val="268470776"/>
      </c:lineChart>
      <c:dateAx>
        <c:axId val="268470384"/>
        <c:scaling>
          <c:orientation val="minMax"/>
        </c:scaling>
        <c:delete val="1"/>
        <c:axPos val="b"/>
        <c:numFmt formatCode="ge" sourceLinked="1"/>
        <c:majorTickMark val="none"/>
        <c:minorTickMark val="none"/>
        <c:tickLblPos val="none"/>
        <c:crossAx val="268470776"/>
        <c:crosses val="autoZero"/>
        <c:auto val="1"/>
        <c:lblOffset val="100"/>
        <c:baseTimeUnit val="years"/>
      </c:dateAx>
      <c:valAx>
        <c:axId val="26847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298736"/>
        <c:axId val="2702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298736"/>
        <c:axId val="270299128"/>
      </c:lineChart>
      <c:dateAx>
        <c:axId val="270298736"/>
        <c:scaling>
          <c:orientation val="minMax"/>
        </c:scaling>
        <c:delete val="1"/>
        <c:axPos val="b"/>
        <c:numFmt formatCode="ge" sourceLinked="1"/>
        <c:majorTickMark val="none"/>
        <c:minorTickMark val="none"/>
        <c:tickLblPos val="none"/>
        <c:crossAx val="270299128"/>
        <c:crosses val="autoZero"/>
        <c:auto val="1"/>
        <c:lblOffset val="100"/>
        <c:baseTimeUnit val="years"/>
      </c:dateAx>
      <c:valAx>
        <c:axId val="2702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9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4606.0600000000004</c:v>
                </c:pt>
                <c:pt idx="1">
                  <c:v>4620.5600000000004</c:v>
                </c:pt>
                <c:pt idx="2">
                  <c:v>4007.74</c:v>
                </c:pt>
                <c:pt idx="3">
                  <c:v>3973.64</c:v>
                </c:pt>
                <c:pt idx="4">
                  <c:v>3828.29</c:v>
                </c:pt>
              </c:numCache>
            </c:numRef>
          </c:val>
        </c:ser>
        <c:dLbls>
          <c:showLegendKey val="0"/>
          <c:showVal val="0"/>
          <c:showCatName val="0"/>
          <c:showSerName val="0"/>
          <c:showPercent val="0"/>
          <c:showBubbleSize val="0"/>
        </c:dLbls>
        <c:gapWidth val="150"/>
        <c:axId val="270300304"/>
        <c:axId val="27030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760.75</c:v>
                </c:pt>
                <c:pt idx="1">
                  <c:v>1262.73</c:v>
                </c:pt>
                <c:pt idx="2">
                  <c:v>1045.48</c:v>
                </c:pt>
                <c:pt idx="3">
                  <c:v>332.28</c:v>
                </c:pt>
                <c:pt idx="4">
                  <c:v>274.07</c:v>
                </c:pt>
              </c:numCache>
            </c:numRef>
          </c:val>
          <c:smooth val="0"/>
        </c:ser>
        <c:dLbls>
          <c:showLegendKey val="0"/>
          <c:showVal val="0"/>
          <c:showCatName val="0"/>
          <c:showSerName val="0"/>
          <c:showPercent val="0"/>
          <c:showBubbleSize val="0"/>
        </c:dLbls>
        <c:marker val="1"/>
        <c:smooth val="0"/>
        <c:axId val="270300304"/>
        <c:axId val="270300696"/>
      </c:lineChart>
      <c:dateAx>
        <c:axId val="270300304"/>
        <c:scaling>
          <c:orientation val="minMax"/>
        </c:scaling>
        <c:delete val="1"/>
        <c:axPos val="b"/>
        <c:numFmt formatCode="ge" sourceLinked="1"/>
        <c:majorTickMark val="none"/>
        <c:minorTickMark val="none"/>
        <c:tickLblPos val="none"/>
        <c:crossAx val="270300696"/>
        <c:crosses val="autoZero"/>
        <c:auto val="1"/>
        <c:lblOffset val="100"/>
        <c:baseTimeUnit val="years"/>
      </c:dateAx>
      <c:valAx>
        <c:axId val="27030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0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19.98</c:v>
                </c:pt>
                <c:pt idx="1">
                  <c:v>15.61</c:v>
                </c:pt>
                <c:pt idx="2">
                  <c:v>16.38</c:v>
                </c:pt>
                <c:pt idx="3">
                  <c:v>20.260000000000002</c:v>
                </c:pt>
                <c:pt idx="4">
                  <c:v>20.32</c:v>
                </c:pt>
              </c:numCache>
            </c:numRef>
          </c:val>
        </c:ser>
        <c:dLbls>
          <c:showLegendKey val="0"/>
          <c:showVal val="0"/>
          <c:showCatName val="0"/>
          <c:showSerName val="0"/>
          <c:showPercent val="0"/>
          <c:showBubbleSize val="0"/>
        </c:dLbls>
        <c:gapWidth val="150"/>
        <c:axId val="270301872"/>
        <c:axId val="26999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c:v>
                </c:pt>
                <c:pt idx="1">
                  <c:v>41.82</c:v>
                </c:pt>
                <c:pt idx="2">
                  <c:v>39.07</c:v>
                </c:pt>
                <c:pt idx="3">
                  <c:v>35.83</c:v>
                </c:pt>
                <c:pt idx="4">
                  <c:v>37.06</c:v>
                </c:pt>
              </c:numCache>
            </c:numRef>
          </c:val>
          <c:smooth val="0"/>
        </c:ser>
        <c:dLbls>
          <c:showLegendKey val="0"/>
          <c:showVal val="0"/>
          <c:showCatName val="0"/>
          <c:showSerName val="0"/>
          <c:showPercent val="0"/>
          <c:showBubbleSize val="0"/>
        </c:dLbls>
        <c:marker val="1"/>
        <c:smooth val="0"/>
        <c:axId val="270301872"/>
        <c:axId val="269994584"/>
      </c:lineChart>
      <c:dateAx>
        <c:axId val="270301872"/>
        <c:scaling>
          <c:orientation val="minMax"/>
        </c:scaling>
        <c:delete val="1"/>
        <c:axPos val="b"/>
        <c:numFmt formatCode="ge" sourceLinked="1"/>
        <c:majorTickMark val="none"/>
        <c:minorTickMark val="none"/>
        <c:tickLblPos val="none"/>
        <c:crossAx val="269994584"/>
        <c:crosses val="autoZero"/>
        <c:auto val="1"/>
        <c:lblOffset val="100"/>
        <c:baseTimeUnit val="years"/>
      </c:dateAx>
      <c:valAx>
        <c:axId val="2699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0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739.15</c:v>
                </c:pt>
                <c:pt idx="1">
                  <c:v>1233.3499999999999</c:v>
                </c:pt>
                <c:pt idx="2">
                  <c:v>942.48</c:v>
                </c:pt>
                <c:pt idx="3">
                  <c:v>766.8</c:v>
                </c:pt>
                <c:pt idx="4">
                  <c:v>771.97</c:v>
                </c:pt>
              </c:numCache>
            </c:numRef>
          </c:val>
        </c:ser>
        <c:dLbls>
          <c:showLegendKey val="0"/>
          <c:showVal val="0"/>
          <c:showCatName val="0"/>
          <c:showSerName val="0"/>
          <c:showPercent val="0"/>
          <c:showBubbleSize val="0"/>
        </c:dLbls>
        <c:gapWidth val="150"/>
        <c:axId val="269995760"/>
        <c:axId val="26999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368.39</c:v>
                </c:pt>
                <c:pt idx="1">
                  <c:v>413.52</c:v>
                </c:pt>
                <c:pt idx="2">
                  <c:v>441.87</c:v>
                </c:pt>
                <c:pt idx="3">
                  <c:v>528.37</c:v>
                </c:pt>
                <c:pt idx="4">
                  <c:v>514.20000000000005</c:v>
                </c:pt>
              </c:numCache>
            </c:numRef>
          </c:val>
          <c:smooth val="0"/>
        </c:ser>
        <c:dLbls>
          <c:showLegendKey val="0"/>
          <c:showVal val="0"/>
          <c:showCatName val="0"/>
          <c:showSerName val="0"/>
          <c:showPercent val="0"/>
          <c:showBubbleSize val="0"/>
        </c:dLbls>
        <c:marker val="1"/>
        <c:smooth val="0"/>
        <c:axId val="269995760"/>
        <c:axId val="269996152"/>
      </c:lineChart>
      <c:dateAx>
        <c:axId val="269995760"/>
        <c:scaling>
          <c:orientation val="minMax"/>
        </c:scaling>
        <c:delete val="1"/>
        <c:axPos val="b"/>
        <c:numFmt formatCode="ge" sourceLinked="1"/>
        <c:majorTickMark val="none"/>
        <c:minorTickMark val="none"/>
        <c:tickLblPos val="none"/>
        <c:crossAx val="269996152"/>
        <c:crosses val="autoZero"/>
        <c:auto val="1"/>
        <c:lblOffset val="100"/>
        <c:baseTimeUnit val="years"/>
      </c:dateAx>
      <c:valAx>
        <c:axId val="2699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c r="AE8" s="49"/>
      <c r="AF8" s="49"/>
      <c r="AG8" s="49"/>
      <c r="AH8" s="49"/>
      <c r="AI8" s="49"/>
      <c r="AJ8" s="49"/>
      <c r="AK8" s="4"/>
      <c r="AL8" s="50">
        <f>データ!S6</f>
        <v>39973</v>
      </c>
      <c r="AM8" s="50"/>
      <c r="AN8" s="50"/>
      <c r="AO8" s="50"/>
      <c r="AP8" s="50"/>
      <c r="AQ8" s="50"/>
      <c r="AR8" s="50"/>
      <c r="AS8" s="50"/>
      <c r="AT8" s="45">
        <f>データ!T6</f>
        <v>553.17999999999995</v>
      </c>
      <c r="AU8" s="45"/>
      <c r="AV8" s="45"/>
      <c r="AW8" s="45"/>
      <c r="AX8" s="45"/>
      <c r="AY8" s="45"/>
      <c r="AZ8" s="45"/>
      <c r="BA8" s="45"/>
      <c r="BB8" s="45">
        <f>データ!U6</f>
        <v>72.260000000000005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0.05</v>
      </c>
      <c r="Q10" s="45"/>
      <c r="R10" s="45"/>
      <c r="S10" s="45"/>
      <c r="T10" s="45"/>
      <c r="U10" s="45"/>
      <c r="V10" s="45"/>
      <c r="W10" s="45">
        <f>データ!Q6</f>
        <v>123.7</v>
      </c>
      <c r="X10" s="45"/>
      <c r="Y10" s="45"/>
      <c r="Z10" s="45"/>
      <c r="AA10" s="45"/>
      <c r="AB10" s="45"/>
      <c r="AC10" s="45"/>
      <c r="AD10" s="50">
        <f>データ!R6</f>
        <v>2678</v>
      </c>
      <c r="AE10" s="50"/>
      <c r="AF10" s="50"/>
      <c r="AG10" s="50"/>
      <c r="AH10" s="50"/>
      <c r="AI10" s="50"/>
      <c r="AJ10" s="50"/>
      <c r="AK10" s="2"/>
      <c r="AL10" s="50">
        <f>データ!V6</f>
        <v>20</v>
      </c>
      <c r="AM10" s="50"/>
      <c r="AN10" s="50"/>
      <c r="AO10" s="50"/>
      <c r="AP10" s="50"/>
      <c r="AQ10" s="50"/>
      <c r="AR10" s="50"/>
      <c r="AS10" s="50"/>
      <c r="AT10" s="45">
        <f>データ!W6</f>
        <v>0.12</v>
      </c>
      <c r="AU10" s="45"/>
      <c r="AV10" s="45"/>
      <c r="AW10" s="45"/>
      <c r="AX10" s="45"/>
      <c r="AY10" s="45"/>
      <c r="AZ10" s="45"/>
      <c r="BA10" s="45"/>
      <c r="BB10" s="45">
        <f>データ!X6</f>
        <v>166.67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8</v>
      </c>
      <c r="G6" s="33">
        <f t="shared" si="3"/>
        <v>0</v>
      </c>
      <c r="H6" s="33" t="str">
        <f t="shared" si="3"/>
        <v>島根県　雲南市</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0.05</v>
      </c>
      <c r="Q6" s="34">
        <f t="shared" si="3"/>
        <v>123.7</v>
      </c>
      <c r="R6" s="34">
        <f t="shared" si="3"/>
        <v>2678</v>
      </c>
      <c r="S6" s="34">
        <f t="shared" si="3"/>
        <v>39973</v>
      </c>
      <c r="T6" s="34">
        <f t="shared" si="3"/>
        <v>553.17999999999995</v>
      </c>
      <c r="U6" s="34">
        <f t="shared" si="3"/>
        <v>72.260000000000005</v>
      </c>
      <c r="V6" s="34">
        <f t="shared" si="3"/>
        <v>20</v>
      </c>
      <c r="W6" s="34">
        <f t="shared" si="3"/>
        <v>0.12</v>
      </c>
      <c r="X6" s="34">
        <f t="shared" si="3"/>
        <v>166.67</v>
      </c>
      <c r="Y6" s="35">
        <f>IF(Y7="",NA(),Y7)</f>
        <v>97.64</v>
      </c>
      <c r="Z6" s="35">
        <f t="shared" ref="Z6:AH6" si="4">IF(Z7="",NA(),Z7)</f>
        <v>100.28</v>
      </c>
      <c r="AA6" s="35">
        <f t="shared" si="4"/>
        <v>99.58</v>
      </c>
      <c r="AB6" s="35">
        <f t="shared" si="4"/>
        <v>99.48</v>
      </c>
      <c r="AC6" s="35">
        <f t="shared" si="4"/>
        <v>101.32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4606.0600000000004</v>
      </c>
      <c r="BG6" s="35">
        <f t="shared" ref="BG6:BO6" si="7">IF(BG7="",NA(),BG7)</f>
        <v>4620.5600000000004</v>
      </c>
      <c r="BH6" s="35">
        <f t="shared" si="7"/>
        <v>4007.74</v>
      </c>
      <c r="BI6" s="35">
        <f t="shared" si="7"/>
        <v>3973.64</v>
      </c>
      <c r="BJ6" s="35">
        <f t="shared" si="7"/>
        <v>3828.29</v>
      </c>
      <c r="BK6" s="35">
        <f t="shared" si="7"/>
        <v>760.75</v>
      </c>
      <c r="BL6" s="35">
        <f t="shared" si="7"/>
        <v>1262.73</v>
      </c>
      <c r="BM6" s="35">
        <f t="shared" si="7"/>
        <v>1045.48</v>
      </c>
      <c r="BN6" s="35">
        <f t="shared" si="7"/>
        <v>332.28</v>
      </c>
      <c r="BO6" s="35">
        <f t="shared" si="7"/>
        <v>274.07</v>
      </c>
      <c r="BP6" s="34" t="str">
        <f>IF(BP7="","",IF(BP7="-","【-】","【"&amp;SUBSTITUTE(TEXT(BP7,"#,##0.00"),"-","△")&amp;"】"))</f>
        <v>【274.07】</v>
      </c>
      <c r="BQ6" s="35">
        <f>IF(BQ7="",NA(),BQ7)</f>
        <v>19.98</v>
      </c>
      <c r="BR6" s="35">
        <f t="shared" ref="BR6:BZ6" si="8">IF(BR7="",NA(),BR7)</f>
        <v>15.61</v>
      </c>
      <c r="BS6" s="35">
        <f t="shared" si="8"/>
        <v>16.38</v>
      </c>
      <c r="BT6" s="35">
        <f t="shared" si="8"/>
        <v>20.260000000000002</v>
      </c>
      <c r="BU6" s="35">
        <f t="shared" si="8"/>
        <v>20.32</v>
      </c>
      <c r="BV6" s="35">
        <f t="shared" si="8"/>
        <v>43.1</v>
      </c>
      <c r="BW6" s="35">
        <f t="shared" si="8"/>
        <v>41.82</v>
      </c>
      <c r="BX6" s="35">
        <f t="shared" si="8"/>
        <v>39.07</v>
      </c>
      <c r="BY6" s="35">
        <f t="shared" si="8"/>
        <v>35.83</v>
      </c>
      <c r="BZ6" s="35">
        <f t="shared" si="8"/>
        <v>37.06</v>
      </c>
      <c r="CA6" s="34" t="str">
        <f>IF(CA7="","",IF(CA7="-","【-】","【"&amp;SUBSTITUTE(TEXT(CA7,"#,##0.00"),"-","△")&amp;"】"))</f>
        <v>【37.06】</v>
      </c>
      <c r="CB6" s="35">
        <f>IF(CB7="",NA(),CB7)</f>
        <v>739.15</v>
      </c>
      <c r="CC6" s="35">
        <f t="shared" ref="CC6:CK6" si="9">IF(CC7="",NA(),CC7)</f>
        <v>1233.3499999999999</v>
      </c>
      <c r="CD6" s="35">
        <f t="shared" si="9"/>
        <v>942.48</v>
      </c>
      <c r="CE6" s="35">
        <f t="shared" si="9"/>
        <v>766.8</v>
      </c>
      <c r="CF6" s="35">
        <f t="shared" si="9"/>
        <v>771.97</v>
      </c>
      <c r="CG6" s="35">
        <f t="shared" si="9"/>
        <v>368.39</v>
      </c>
      <c r="CH6" s="35">
        <f t="shared" si="9"/>
        <v>413.52</v>
      </c>
      <c r="CI6" s="35">
        <f t="shared" si="9"/>
        <v>441.87</v>
      </c>
      <c r="CJ6" s="35">
        <f t="shared" si="9"/>
        <v>528.37</v>
      </c>
      <c r="CK6" s="35">
        <f t="shared" si="9"/>
        <v>514.20000000000005</v>
      </c>
      <c r="CL6" s="34" t="str">
        <f>IF(CL7="","",IF(CL7="-","【-】","【"&amp;SUBSTITUTE(TEXT(CL7,"#,##0.00"),"-","△")&amp;"】"))</f>
        <v>【514.20】</v>
      </c>
      <c r="CM6" s="35">
        <f>IF(CM7="",NA(),CM7)</f>
        <v>23.53</v>
      </c>
      <c r="CN6" s="35">
        <f t="shared" ref="CN6:CV6" si="10">IF(CN7="",NA(),CN7)</f>
        <v>23.53</v>
      </c>
      <c r="CO6" s="35">
        <f t="shared" si="10"/>
        <v>17.649999999999999</v>
      </c>
      <c r="CP6" s="35">
        <f t="shared" si="10"/>
        <v>14.71</v>
      </c>
      <c r="CQ6" s="35">
        <f t="shared" si="10"/>
        <v>14.71</v>
      </c>
      <c r="CR6" s="35">
        <f t="shared" si="10"/>
        <v>45.29</v>
      </c>
      <c r="CS6" s="35">
        <f t="shared" si="10"/>
        <v>33.1</v>
      </c>
      <c r="CT6" s="35">
        <f t="shared" si="10"/>
        <v>31.72</v>
      </c>
      <c r="CU6" s="35">
        <f t="shared" si="10"/>
        <v>27.46</v>
      </c>
      <c r="CV6" s="35">
        <f t="shared" si="10"/>
        <v>27.55</v>
      </c>
      <c r="CW6" s="34" t="str">
        <f>IF(CW7="","",IF(CW7="-","【-】","【"&amp;SUBSTITUTE(TEXT(CW7,"#,##0.00"),"-","△")&amp;"】"))</f>
        <v>【27.55】</v>
      </c>
      <c r="CX6" s="35">
        <f>IF(CX7="",NA(),CX7)</f>
        <v>81.48</v>
      </c>
      <c r="CY6" s="35">
        <f t="shared" ref="CY6:DG6" si="11">IF(CY7="",NA(),CY7)</f>
        <v>80</v>
      </c>
      <c r="CZ6" s="35">
        <f t="shared" si="11"/>
        <v>94.74</v>
      </c>
      <c r="DA6" s="35">
        <f t="shared" si="11"/>
        <v>95.45</v>
      </c>
      <c r="DB6" s="35">
        <f t="shared" si="11"/>
        <v>95</v>
      </c>
      <c r="DC6" s="35">
        <f t="shared" si="11"/>
        <v>86.25</v>
      </c>
      <c r="DD6" s="35">
        <f t="shared" si="11"/>
        <v>83.94</v>
      </c>
      <c r="DE6" s="35">
        <f t="shared" si="11"/>
        <v>84.31</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322091</v>
      </c>
      <c r="D7" s="37">
        <v>47</v>
      </c>
      <c r="E7" s="37">
        <v>17</v>
      </c>
      <c r="F7" s="37">
        <v>8</v>
      </c>
      <c r="G7" s="37">
        <v>0</v>
      </c>
      <c r="H7" s="37" t="s">
        <v>109</v>
      </c>
      <c r="I7" s="37" t="s">
        <v>110</v>
      </c>
      <c r="J7" s="37" t="s">
        <v>111</v>
      </c>
      <c r="K7" s="37" t="s">
        <v>112</v>
      </c>
      <c r="L7" s="37" t="s">
        <v>113</v>
      </c>
      <c r="M7" s="37"/>
      <c r="N7" s="38" t="s">
        <v>114</v>
      </c>
      <c r="O7" s="38" t="s">
        <v>115</v>
      </c>
      <c r="P7" s="38">
        <v>0.05</v>
      </c>
      <c r="Q7" s="38">
        <v>123.7</v>
      </c>
      <c r="R7" s="38">
        <v>2678</v>
      </c>
      <c r="S7" s="38">
        <v>39973</v>
      </c>
      <c r="T7" s="38">
        <v>553.17999999999995</v>
      </c>
      <c r="U7" s="38">
        <v>72.260000000000005</v>
      </c>
      <c r="V7" s="38">
        <v>20</v>
      </c>
      <c r="W7" s="38">
        <v>0.12</v>
      </c>
      <c r="X7" s="38">
        <v>166.67</v>
      </c>
      <c r="Y7" s="38">
        <v>97.64</v>
      </c>
      <c r="Z7" s="38">
        <v>100.28</v>
      </c>
      <c r="AA7" s="38">
        <v>99.58</v>
      </c>
      <c r="AB7" s="38">
        <v>99.48</v>
      </c>
      <c r="AC7" s="38">
        <v>101.32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4606.0600000000004</v>
      </c>
      <c r="BG7" s="38">
        <v>4620.5600000000004</v>
      </c>
      <c r="BH7" s="38">
        <v>4007.74</v>
      </c>
      <c r="BI7" s="38">
        <v>3973.64</v>
      </c>
      <c r="BJ7" s="38">
        <v>3828.29</v>
      </c>
      <c r="BK7" s="38">
        <v>760.75</v>
      </c>
      <c r="BL7" s="38">
        <v>1262.73</v>
      </c>
      <c r="BM7" s="38">
        <v>1045.48</v>
      </c>
      <c r="BN7" s="38">
        <v>332.28</v>
      </c>
      <c r="BO7" s="38">
        <v>274.07</v>
      </c>
      <c r="BP7" s="38">
        <v>274.07</v>
      </c>
      <c r="BQ7" s="38">
        <v>19.98</v>
      </c>
      <c r="BR7" s="38">
        <v>15.61</v>
      </c>
      <c r="BS7" s="38">
        <v>16.38</v>
      </c>
      <c r="BT7" s="38">
        <v>20.260000000000002</v>
      </c>
      <c r="BU7" s="38">
        <v>20.32</v>
      </c>
      <c r="BV7" s="38">
        <v>43.1</v>
      </c>
      <c r="BW7" s="38">
        <v>41.82</v>
      </c>
      <c r="BX7" s="38">
        <v>39.07</v>
      </c>
      <c r="BY7" s="38">
        <v>35.83</v>
      </c>
      <c r="BZ7" s="38">
        <v>37.06</v>
      </c>
      <c r="CA7" s="38">
        <v>37.06</v>
      </c>
      <c r="CB7" s="38">
        <v>739.15</v>
      </c>
      <c r="CC7" s="38">
        <v>1233.3499999999999</v>
      </c>
      <c r="CD7" s="38">
        <v>942.48</v>
      </c>
      <c r="CE7" s="38">
        <v>766.8</v>
      </c>
      <c r="CF7" s="38">
        <v>771.97</v>
      </c>
      <c r="CG7" s="38">
        <v>368.39</v>
      </c>
      <c r="CH7" s="38">
        <v>413.52</v>
      </c>
      <c r="CI7" s="38">
        <v>441.87</v>
      </c>
      <c r="CJ7" s="38">
        <v>528.37</v>
      </c>
      <c r="CK7" s="38">
        <v>514.20000000000005</v>
      </c>
      <c r="CL7" s="38">
        <v>514.20000000000005</v>
      </c>
      <c r="CM7" s="38">
        <v>23.53</v>
      </c>
      <c r="CN7" s="38">
        <v>23.53</v>
      </c>
      <c r="CO7" s="38">
        <v>17.649999999999999</v>
      </c>
      <c r="CP7" s="38">
        <v>14.71</v>
      </c>
      <c r="CQ7" s="38">
        <v>14.71</v>
      </c>
      <c r="CR7" s="38">
        <v>45.29</v>
      </c>
      <c r="CS7" s="38">
        <v>33.1</v>
      </c>
      <c r="CT7" s="38">
        <v>31.72</v>
      </c>
      <c r="CU7" s="38">
        <v>27.46</v>
      </c>
      <c r="CV7" s="38">
        <v>27.55</v>
      </c>
      <c r="CW7" s="38">
        <v>27.55</v>
      </c>
      <c r="CX7" s="38">
        <v>81.48</v>
      </c>
      <c r="CY7" s="38">
        <v>80</v>
      </c>
      <c r="CZ7" s="38">
        <v>94.74</v>
      </c>
      <c r="DA7" s="38">
        <v>95.45</v>
      </c>
      <c r="DB7" s="38">
        <v>95</v>
      </c>
      <c r="DC7" s="38">
        <v>86.25</v>
      </c>
      <c r="DD7" s="38">
        <v>83.94</v>
      </c>
      <c r="DE7" s="38">
        <v>84.31</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