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7_打ち返し（関係団体→県）\07 江津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W10" i="4"/>
  <c r="I10" i="4"/>
  <c r="BB8" i="4"/>
  <c r="AL8" i="4"/>
  <c r="P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<sst xmlns="http://schemas.openxmlformats.org/spreadsheetml/2006/main" count="250" uniqueCount="125">
  <si>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</si>
  <si>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</si>
  <si>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</si>
  <si>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</si>
  <si>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</si>
  <si>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</si>
  <si>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</si>
  <si>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</si>
  <si>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</si>
  <si>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</si>
  <si>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</si>
  <si>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</si>
  <si>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</si>
  <si>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</si>
  <si>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</si>
  <si>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</si>
  <si>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</si>
  <si>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</si>
  <si>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</si>
  <si>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</si>
  <si>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</si>
  <si>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</si>
  <si>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</si>
  <si>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</si>
  <si>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</si>
  <si>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</si>
  <si>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</si>
  <si>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</si>
  <si>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</si>
  <si>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</si>
  <si>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</si>
  <si>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</si>
  <si>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</si>
  <si>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</si>
  <si>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</si>
  <si>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</si>
  <si>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</si>
  <si>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</si>
  <si>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</si>
  <si>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</si>
  <si>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</si>
  <si>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</si>
  <si>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</si>
  <si>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</si>
  <si>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</si>
  <si>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</si>
  <si>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</si>
  <si>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</si>
  <si>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</si>
  <si>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</si>
  <si>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</si>
  <si>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</si>
  <si>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</si>
  <si>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</si>
  <si>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</si>
  <si>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</si>
  <si>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</si>
  <si>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</si>
  <si>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</si>
  <si>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</si>
  <si>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</si>
  <si>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</si>
  <si>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</si>
  <si>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</si>
  <si>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</si>
  <si>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</si>
  <si>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</si>
  <si>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</si>
  <si>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</si>
  <si>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</si>
  <si>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</si>
  <si>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</si>
  <si>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</si>
  <si>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</si>
  <si>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</si>
  <si>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</si>
  <si>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</si>
  <si>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</si>
  <si>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</si>
  <si>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</si>
  <si>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</si>
  <si>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</si>
  <si>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</si>
  <si>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</si>
  <si>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</si>
  <si>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</si>
  <si>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</si>
  <si>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</si>
  <si>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</si>
  <si>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</si>
  <si>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</si>
  <si>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</si>
  <si>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</si>
  <si>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</si>
  <si>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</si>
  <si>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</si>
  <si>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</si>
  <si>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</si>
  <si>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</si>
  <si>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</si>
  <si>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</si>
  <si>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</si>
  <si>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</si>
  <si>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</si>
  <si>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</si>
  <si>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</si>
  <si>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</si>
  <si>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</si>
  <si>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</si>
  <si>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</si>
  <si>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</si>
  <si>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</si>
  <si>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</si>
  <si>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</si>
  <si>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</si>
  <si>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</si>
  <si>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</si>
  <si>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</si>
  <si>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</si>
  <si>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</si>
  <si>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</si>
  <si>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</si>
  <si>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5人槽から60人槽までの合併処理浄化槽129基を管理し、整備事業はＨ23に完了している。
　今後は人口減少等により、料金改定以外の使用料収入の急激な増は見込めない状況にあ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4"/>
  </si>
  <si>
    <t>　当施設においては、Ｈ13.6供用開始し、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t>
    <rPh sb="21" eb="23">
      <t>タイヨウ</t>
    </rPh>
    <rPh sb="23" eb="25">
      <t>ネンスウ</t>
    </rPh>
    <rPh sb="28" eb="29">
      <t>ネン</t>
    </rPh>
    <rPh sb="31" eb="33">
      <t>ケイカ</t>
    </rPh>
    <phoneticPr fontId="4"/>
  </si>
  <si>
    <t>　収益的収支比率は、Ｈ25から100％を超えているが、経費回収率は平均で44％程度を推移している。全国平均及び類似団体平均より低い水準で推移しており、汚水処理費の削減が必要となっている。その汚水処理費の財源は使用料収入の不足分を、基金の取り崩しにより賄っている。債務残高は、施設更新まで新たな借り入れがないためＨ23をピークに減少していく。その財源は全額を一般会計繰入金で賄っているため、企業債残高対事業規模比率が低い値となっている。汚水処理原価は、類似団体平均に近い値、全国平均よりは高い値で推移しており、維持管理費の削減が必要となっている。施設利用率は、全国平均よりも低い水準となっている（※補足　H28平均値は異常値であるため、実際に低い水準であるかは不明）。施設更新の際には、適正な規模への改修が必要と考えられる。</t>
    <rPh sb="317" eb="319">
      <t>ジッサイ</t>
    </rPh>
    <rPh sb="320" eb="321">
      <t>ヒク</t>
    </rPh>
    <rPh sb="322" eb="324">
      <t>スイジュン</t>
    </rPh>
    <rPh sb="329" eb="331">
      <t>フメイ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</si>
</sst>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1B-411A-87C4-55AAC79FD06D}"/>
            </c:ext>
          </c:extLst>
        </c:ser>
        <c:dLbls>
          <c:showLegendKey val="0"/>
          <c:showVal val="0"/>
          <c:showCatName val="0"/>
          <c:showSerName val="0"/>
          <c:showPercent val="0"/>
          <c:showBubbleSize val="0"/>
        </c:dLbls>
        <c:gapWidth val="150"/>
        <c:axId val="118410432"/>
        <c:axId val="1184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1B-411A-87C4-55AAC79FD06D}"/>
            </c:ext>
          </c:extLst>
        </c:ser>
        <c:dLbls>
          <c:showLegendKey val="0"/>
          <c:showVal val="0"/>
          <c:showCatName val="0"/>
          <c:showSerName val="0"/>
          <c:showPercent val="0"/>
          <c:showBubbleSize val="0"/>
        </c:dLbls>
        <c:marker val="1"/>
        <c:smooth val="0"/>
        <c:axId val="118410432"/>
        <c:axId val="118410816"/>
      </c:lineChart>
      <c:dateAx>
        <c:axId val="118410432"/>
        <c:scaling>
          <c:orientation val="minMax"/>
        </c:scaling>
        <c:delete val="1"/>
        <c:axPos val="b"/>
        <c:numFmt formatCode="ge" sourceLinked="1"/>
        <c:majorTickMark val="none"/>
        <c:minorTickMark val="none"/>
        <c:tickLblPos val="none"/>
        <c:crossAx val="118410816"/>
        <c:crosses val="autoZero"/>
        <c:auto val="1"/>
        <c:lblOffset val="100"/>
        <c:baseTimeUnit val="years"/>
      </c:dateAx>
      <c:valAx>
        <c:axId val="1184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36.76</c:v>
                </c:pt>
                <c:pt idx="1">
                  <c:v>45.41</c:v>
                </c:pt>
                <c:pt idx="2">
                  <c:v>45.41</c:v>
                </c:pt>
                <c:pt idx="3">
                  <c:v>45.41</c:v>
                </c:pt>
                <c:pt idx="4">
                  <c:v>43.24</c:v>
                </c:pt>
              </c:numCache>
            </c:numRef>
          </c:val>
          <c:extLst>
            <c:ext xmlns:c16="http://schemas.microsoft.com/office/drawing/2014/chart" uri="{C3380CC4-5D6E-409C-BE32-E72D297353CC}">
              <c16:uniqueId val="{00000000-8CCA-472D-963F-96F56F5D9506}"/>
            </c:ext>
          </c:extLst>
        </c:ser>
        <c:dLbls>
          <c:showLegendKey val="0"/>
          <c:showVal val="0"/>
          <c:showCatName val="0"/>
          <c:showSerName val="0"/>
          <c:showPercent val="0"/>
          <c:showBubbleSize val="0"/>
        </c:dLbls>
        <c:gapWidth val="150"/>
        <c:axId val="178082536"/>
        <c:axId val="17808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extLst>
            <c:ext xmlns:c16="http://schemas.microsoft.com/office/drawing/2014/chart" uri="{C3380CC4-5D6E-409C-BE32-E72D297353CC}">
              <c16:uniqueId val="{00000001-8CCA-472D-963F-96F56F5D9506}"/>
            </c:ext>
          </c:extLst>
        </c:ser>
        <c:dLbls>
          <c:showLegendKey val="0"/>
          <c:showVal val="0"/>
          <c:showCatName val="0"/>
          <c:showSerName val="0"/>
          <c:showPercent val="0"/>
          <c:showBubbleSize val="0"/>
        </c:dLbls>
        <c:marker val="1"/>
        <c:smooth val="0"/>
        <c:axId val="178082536"/>
        <c:axId val="178082928"/>
      </c:lineChart>
      <c:dateAx>
        <c:axId val="178082536"/>
        <c:scaling>
          <c:orientation val="minMax"/>
        </c:scaling>
        <c:delete val="1"/>
        <c:axPos val="b"/>
        <c:numFmt formatCode="ge" sourceLinked="1"/>
        <c:majorTickMark val="none"/>
        <c:minorTickMark val="none"/>
        <c:tickLblPos val="none"/>
        <c:crossAx val="178082928"/>
        <c:crosses val="autoZero"/>
        <c:auto val="1"/>
        <c:lblOffset val="100"/>
        <c:baseTimeUnit val="years"/>
      </c:dateAx>
      <c:valAx>
        <c:axId val="17808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8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62-4C12-8F14-41B975B04333}"/>
            </c:ext>
          </c:extLst>
        </c:ser>
        <c:dLbls>
          <c:showLegendKey val="0"/>
          <c:showVal val="0"/>
          <c:showCatName val="0"/>
          <c:showSerName val="0"/>
          <c:showPercent val="0"/>
          <c:showBubbleSize val="0"/>
        </c:dLbls>
        <c:gapWidth val="150"/>
        <c:axId val="178084104"/>
        <c:axId val="17808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extLst>
            <c:ext xmlns:c16="http://schemas.microsoft.com/office/drawing/2014/chart" uri="{C3380CC4-5D6E-409C-BE32-E72D297353CC}">
              <c16:uniqueId val="{00000001-0662-4C12-8F14-41B975B04333}"/>
            </c:ext>
          </c:extLst>
        </c:ser>
        <c:dLbls>
          <c:showLegendKey val="0"/>
          <c:showVal val="0"/>
          <c:showCatName val="0"/>
          <c:showSerName val="0"/>
          <c:showPercent val="0"/>
          <c:showBubbleSize val="0"/>
        </c:dLbls>
        <c:marker val="1"/>
        <c:smooth val="0"/>
        <c:axId val="178084104"/>
        <c:axId val="178084496"/>
      </c:lineChart>
      <c:dateAx>
        <c:axId val="178084104"/>
        <c:scaling>
          <c:orientation val="minMax"/>
        </c:scaling>
        <c:delete val="1"/>
        <c:axPos val="b"/>
        <c:numFmt formatCode="ge" sourceLinked="1"/>
        <c:majorTickMark val="none"/>
        <c:minorTickMark val="none"/>
        <c:tickLblPos val="none"/>
        <c:crossAx val="178084496"/>
        <c:crosses val="autoZero"/>
        <c:auto val="1"/>
        <c:lblOffset val="100"/>
        <c:baseTimeUnit val="years"/>
      </c:dateAx>
      <c:valAx>
        <c:axId val="17808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8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98.02</c:v>
                </c:pt>
                <c:pt idx="1">
                  <c:v>126.66</c:v>
                </c:pt>
                <c:pt idx="2">
                  <c:v>193.52</c:v>
                </c:pt>
                <c:pt idx="3">
                  <c:v>140.11000000000001</c:v>
                </c:pt>
                <c:pt idx="4">
                  <c:v>122.38</c:v>
                </c:pt>
              </c:numCache>
            </c:numRef>
          </c:val>
          <c:extLst>
            <c:ext xmlns:c16="http://schemas.microsoft.com/office/drawing/2014/chart" uri="{C3380CC4-5D6E-409C-BE32-E72D297353CC}">
              <c16:uniqueId val="{00000000-0569-46EF-93E3-E820ABAAFA6D}"/>
            </c:ext>
          </c:extLst>
        </c:ser>
        <c:dLbls>
          <c:showLegendKey val="0"/>
          <c:showVal val="0"/>
          <c:showCatName val="0"/>
          <c:showSerName val="0"/>
          <c:showPercent val="0"/>
          <c:showBubbleSize val="0"/>
        </c:dLbls>
        <c:gapWidth val="150"/>
        <c:axId val="177079560"/>
        <c:axId val="17707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9-46EF-93E3-E820ABAAFA6D}"/>
            </c:ext>
          </c:extLst>
        </c:ser>
        <c:dLbls>
          <c:showLegendKey val="0"/>
          <c:showVal val="0"/>
          <c:showCatName val="0"/>
          <c:showSerName val="0"/>
          <c:showPercent val="0"/>
          <c:showBubbleSize val="0"/>
        </c:dLbls>
        <c:marker val="1"/>
        <c:smooth val="0"/>
        <c:axId val="177079560"/>
        <c:axId val="177079944"/>
      </c:lineChart>
      <c:dateAx>
        <c:axId val="177079560"/>
        <c:scaling>
          <c:orientation val="minMax"/>
        </c:scaling>
        <c:delete val="1"/>
        <c:axPos val="b"/>
        <c:numFmt formatCode="ge" sourceLinked="1"/>
        <c:majorTickMark val="none"/>
        <c:minorTickMark val="none"/>
        <c:tickLblPos val="none"/>
        <c:crossAx val="177079944"/>
        <c:crosses val="autoZero"/>
        <c:auto val="1"/>
        <c:lblOffset val="100"/>
        <c:baseTimeUnit val="years"/>
      </c:dateAx>
      <c:valAx>
        <c:axId val="1770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7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7-4E9F-B7CD-8E9E8A85E123}"/>
            </c:ext>
          </c:extLst>
        </c:ser>
        <c:dLbls>
          <c:showLegendKey val="0"/>
          <c:showVal val="0"/>
          <c:showCatName val="0"/>
          <c:showSerName val="0"/>
          <c:showPercent val="0"/>
          <c:showBubbleSize val="0"/>
        </c:dLbls>
        <c:gapWidth val="150"/>
        <c:axId val="176588632"/>
        <c:axId val="17792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7-4E9F-B7CD-8E9E8A85E123}"/>
            </c:ext>
          </c:extLst>
        </c:ser>
        <c:dLbls>
          <c:showLegendKey val="0"/>
          <c:showVal val="0"/>
          <c:showCatName val="0"/>
          <c:showSerName val="0"/>
          <c:showPercent val="0"/>
          <c:showBubbleSize val="0"/>
        </c:dLbls>
        <c:marker val="1"/>
        <c:smooth val="0"/>
        <c:axId val="176588632"/>
        <c:axId val="177924944"/>
      </c:lineChart>
      <c:dateAx>
        <c:axId val="176588632"/>
        <c:scaling>
          <c:orientation val="minMax"/>
        </c:scaling>
        <c:delete val="1"/>
        <c:axPos val="b"/>
        <c:numFmt formatCode="ge" sourceLinked="1"/>
        <c:majorTickMark val="none"/>
        <c:minorTickMark val="none"/>
        <c:tickLblPos val="none"/>
        <c:crossAx val="177924944"/>
        <c:crosses val="autoZero"/>
        <c:auto val="1"/>
        <c:lblOffset val="100"/>
        <c:baseTimeUnit val="years"/>
      </c:dateAx>
      <c:valAx>
        <c:axId val="17792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8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C1-414B-A21F-6C24519F42E3}"/>
            </c:ext>
          </c:extLst>
        </c:ser>
        <c:dLbls>
          <c:showLegendKey val="0"/>
          <c:showVal val="0"/>
          <c:showCatName val="0"/>
          <c:showSerName val="0"/>
          <c:showPercent val="0"/>
          <c:showBubbleSize val="0"/>
        </c:dLbls>
        <c:gapWidth val="150"/>
        <c:axId val="177968656"/>
        <c:axId val="17796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C1-414B-A21F-6C24519F42E3}"/>
            </c:ext>
          </c:extLst>
        </c:ser>
        <c:dLbls>
          <c:showLegendKey val="0"/>
          <c:showVal val="0"/>
          <c:showCatName val="0"/>
          <c:showSerName val="0"/>
          <c:showPercent val="0"/>
          <c:showBubbleSize val="0"/>
        </c:dLbls>
        <c:marker val="1"/>
        <c:smooth val="0"/>
        <c:axId val="177968656"/>
        <c:axId val="177969040"/>
      </c:lineChart>
      <c:dateAx>
        <c:axId val="177968656"/>
        <c:scaling>
          <c:orientation val="minMax"/>
        </c:scaling>
        <c:delete val="1"/>
        <c:axPos val="b"/>
        <c:numFmt formatCode="ge" sourceLinked="1"/>
        <c:majorTickMark val="none"/>
        <c:minorTickMark val="none"/>
        <c:tickLblPos val="none"/>
        <c:crossAx val="177969040"/>
        <c:crosses val="autoZero"/>
        <c:auto val="1"/>
        <c:lblOffset val="100"/>
        <c:baseTimeUnit val="years"/>
      </c:dateAx>
      <c:valAx>
        <c:axId val="17796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E4-47CA-BCC6-034A8589F638}"/>
            </c:ext>
          </c:extLst>
        </c:ser>
        <c:dLbls>
          <c:showLegendKey val="0"/>
          <c:showVal val="0"/>
          <c:showCatName val="0"/>
          <c:showSerName val="0"/>
          <c:showPercent val="0"/>
          <c:showBubbleSize val="0"/>
        </c:dLbls>
        <c:gapWidth val="150"/>
        <c:axId val="178002384"/>
        <c:axId val="17800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E4-47CA-BCC6-034A8589F638}"/>
            </c:ext>
          </c:extLst>
        </c:ser>
        <c:dLbls>
          <c:showLegendKey val="0"/>
          <c:showVal val="0"/>
          <c:showCatName val="0"/>
          <c:showSerName val="0"/>
          <c:showPercent val="0"/>
          <c:showBubbleSize val="0"/>
        </c:dLbls>
        <c:marker val="1"/>
        <c:smooth val="0"/>
        <c:axId val="178002384"/>
        <c:axId val="178002776"/>
      </c:lineChart>
      <c:dateAx>
        <c:axId val="178002384"/>
        <c:scaling>
          <c:orientation val="minMax"/>
        </c:scaling>
        <c:delete val="1"/>
        <c:axPos val="b"/>
        <c:numFmt formatCode="ge" sourceLinked="1"/>
        <c:majorTickMark val="none"/>
        <c:minorTickMark val="none"/>
        <c:tickLblPos val="none"/>
        <c:crossAx val="178002776"/>
        <c:crosses val="autoZero"/>
        <c:auto val="1"/>
        <c:lblOffset val="100"/>
        <c:baseTimeUnit val="years"/>
      </c:dateAx>
      <c:valAx>
        <c:axId val="17800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0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1-480A-B429-053BC4931C34}"/>
            </c:ext>
          </c:extLst>
        </c:ser>
        <c:dLbls>
          <c:showLegendKey val="0"/>
          <c:showVal val="0"/>
          <c:showCatName val="0"/>
          <c:showSerName val="0"/>
          <c:showPercent val="0"/>
          <c:showBubbleSize val="0"/>
        </c:dLbls>
        <c:gapWidth val="150"/>
        <c:axId val="178003952"/>
        <c:axId val="17800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1-480A-B429-053BC4931C34}"/>
            </c:ext>
          </c:extLst>
        </c:ser>
        <c:dLbls>
          <c:showLegendKey val="0"/>
          <c:showVal val="0"/>
          <c:showCatName val="0"/>
          <c:showSerName val="0"/>
          <c:showPercent val="0"/>
          <c:showBubbleSize val="0"/>
        </c:dLbls>
        <c:marker val="1"/>
        <c:smooth val="0"/>
        <c:axId val="178003952"/>
        <c:axId val="178004344"/>
      </c:lineChart>
      <c:dateAx>
        <c:axId val="178003952"/>
        <c:scaling>
          <c:orientation val="minMax"/>
        </c:scaling>
        <c:delete val="1"/>
        <c:axPos val="b"/>
        <c:numFmt formatCode="ge" sourceLinked="1"/>
        <c:majorTickMark val="none"/>
        <c:minorTickMark val="none"/>
        <c:tickLblPos val="none"/>
        <c:crossAx val="178004344"/>
        <c:crosses val="autoZero"/>
        <c:auto val="1"/>
        <c:lblOffset val="100"/>
        <c:baseTimeUnit val="years"/>
      </c:dateAx>
      <c:valAx>
        <c:axId val="17800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0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D3-4FE8-9752-F161BEFCB21F}"/>
            </c:ext>
          </c:extLst>
        </c:ser>
        <c:dLbls>
          <c:showLegendKey val="0"/>
          <c:showVal val="0"/>
          <c:showCatName val="0"/>
          <c:showSerName val="0"/>
          <c:showPercent val="0"/>
          <c:showBubbleSize val="0"/>
        </c:dLbls>
        <c:gapWidth val="150"/>
        <c:axId val="177766488"/>
        <c:axId val="1777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extLst>
            <c:ext xmlns:c16="http://schemas.microsoft.com/office/drawing/2014/chart" uri="{C3380CC4-5D6E-409C-BE32-E72D297353CC}">
              <c16:uniqueId val="{00000001-BFD3-4FE8-9752-F161BEFCB21F}"/>
            </c:ext>
          </c:extLst>
        </c:ser>
        <c:dLbls>
          <c:showLegendKey val="0"/>
          <c:showVal val="0"/>
          <c:showCatName val="0"/>
          <c:showSerName val="0"/>
          <c:showPercent val="0"/>
          <c:showBubbleSize val="0"/>
        </c:dLbls>
        <c:marker val="1"/>
        <c:smooth val="0"/>
        <c:axId val="177766488"/>
        <c:axId val="177766880"/>
      </c:lineChart>
      <c:dateAx>
        <c:axId val="177766488"/>
        <c:scaling>
          <c:orientation val="minMax"/>
        </c:scaling>
        <c:delete val="1"/>
        <c:axPos val="b"/>
        <c:numFmt formatCode="ge" sourceLinked="1"/>
        <c:majorTickMark val="none"/>
        <c:minorTickMark val="none"/>
        <c:tickLblPos val="none"/>
        <c:crossAx val="177766880"/>
        <c:crosses val="autoZero"/>
        <c:auto val="1"/>
        <c:lblOffset val="100"/>
        <c:baseTimeUnit val="years"/>
      </c:dateAx>
      <c:valAx>
        <c:axId val="1777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38.47</c:v>
                </c:pt>
                <c:pt idx="1">
                  <c:v>46.2</c:v>
                </c:pt>
                <c:pt idx="2">
                  <c:v>44</c:v>
                </c:pt>
                <c:pt idx="3">
                  <c:v>46.63</c:v>
                </c:pt>
                <c:pt idx="4">
                  <c:v>49.33</c:v>
                </c:pt>
              </c:numCache>
            </c:numRef>
          </c:val>
          <c:extLst>
            <c:ext xmlns:c16="http://schemas.microsoft.com/office/drawing/2014/chart" uri="{C3380CC4-5D6E-409C-BE32-E72D297353CC}">
              <c16:uniqueId val="{00000000-CC0E-49ED-A933-93491B6C86D8}"/>
            </c:ext>
          </c:extLst>
        </c:ser>
        <c:dLbls>
          <c:showLegendKey val="0"/>
          <c:showVal val="0"/>
          <c:showCatName val="0"/>
          <c:showSerName val="0"/>
          <c:showPercent val="0"/>
          <c:showBubbleSize val="0"/>
        </c:dLbls>
        <c:gapWidth val="150"/>
        <c:axId val="177768056"/>
        <c:axId val="1777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extLst>
            <c:ext xmlns:c16="http://schemas.microsoft.com/office/drawing/2014/chart" uri="{C3380CC4-5D6E-409C-BE32-E72D297353CC}">
              <c16:uniqueId val="{00000001-CC0E-49ED-A933-93491B6C86D8}"/>
            </c:ext>
          </c:extLst>
        </c:ser>
        <c:dLbls>
          <c:showLegendKey val="0"/>
          <c:showVal val="0"/>
          <c:showCatName val="0"/>
          <c:showSerName val="0"/>
          <c:showPercent val="0"/>
          <c:showBubbleSize val="0"/>
        </c:dLbls>
        <c:marker val="1"/>
        <c:smooth val="0"/>
        <c:axId val="177768056"/>
        <c:axId val="177768448"/>
      </c:lineChart>
      <c:dateAx>
        <c:axId val="177768056"/>
        <c:scaling>
          <c:orientation val="minMax"/>
        </c:scaling>
        <c:delete val="1"/>
        <c:axPos val="b"/>
        <c:numFmt formatCode="ge" sourceLinked="1"/>
        <c:majorTickMark val="none"/>
        <c:minorTickMark val="none"/>
        <c:tickLblPos val="none"/>
        <c:crossAx val="177768448"/>
        <c:crosses val="autoZero"/>
        <c:auto val="1"/>
        <c:lblOffset val="100"/>
        <c:baseTimeUnit val="years"/>
      </c:dateAx>
      <c:valAx>
        <c:axId val="177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379.75</c:v>
                </c:pt>
                <c:pt idx="1">
                  <c:v>319.94</c:v>
                </c:pt>
                <c:pt idx="2">
                  <c:v>345.85</c:v>
                </c:pt>
                <c:pt idx="3">
                  <c:v>334.25</c:v>
                </c:pt>
                <c:pt idx="4">
                  <c:v>329.5</c:v>
                </c:pt>
              </c:numCache>
            </c:numRef>
          </c:val>
          <c:extLst>
            <c:ext xmlns:c16="http://schemas.microsoft.com/office/drawing/2014/chart" uri="{C3380CC4-5D6E-409C-BE32-E72D297353CC}">
              <c16:uniqueId val="{00000000-8D78-4C06-8671-C1185E0FF395}"/>
            </c:ext>
          </c:extLst>
        </c:ser>
        <c:dLbls>
          <c:showLegendKey val="0"/>
          <c:showVal val="0"/>
          <c:showCatName val="0"/>
          <c:showSerName val="0"/>
          <c:showPercent val="0"/>
          <c:showBubbleSize val="0"/>
        </c:dLbls>
        <c:gapWidth val="150"/>
        <c:axId val="177769624"/>
        <c:axId val="1777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extLst>
            <c:ext xmlns:c16="http://schemas.microsoft.com/office/drawing/2014/chart" uri="{C3380CC4-5D6E-409C-BE32-E72D297353CC}">
              <c16:uniqueId val="{00000001-8D78-4C06-8671-C1185E0FF395}"/>
            </c:ext>
          </c:extLst>
        </c:ser>
        <c:dLbls>
          <c:showLegendKey val="0"/>
          <c:showVal val="0"/>
          <c:showCatName val="0"/>
          <c:showSerName val="0"/>
          <c:showPercent val="0"/>
          <c:showBubbleSize val="0"/>
        </c:dLbls>
        <c:marker val="1"/>
        <c:smooth val="0"/>
        <c:axId val="177769624"/>
        <c:axId val="177770016"/>
      </c:lineChart>
      <c:dateAx>
        <c:axId val="177769624"/>
        <c:scaling>
          <c:orientation val="minMax"/>
        </c:scaling>
        <c:delete val="1"/>
        <c:axPos val="b"/>
        <c:numFmt formatCode="ge" sourceLinked="1"/>
        <c:majorTickMark val="none"/>
        <c:minorTickMark val="none"/>
        <c:tickLblPos val="none"/>
        <c:crossAx val="177770016"/>
        <c:crosses val="autoZero"/>
        <c:auto val="1"/>
        <c:lblOffset val="100"/>
        <c:baseTimeUnit val="years"/>
      </c:dateAx>
      <c:valAx>
        <c:axId val="1777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90" zoomScaleNormal="9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江津市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c r="AE8" s="73"/>
      <c r="AF8" s="73"/>
      <c r="AG8" s="73"/>
      <c r="AH8" s="73"/>
      <c r="AI8" s="73"/>
      <c r="AJ8" s="73"/>
      <c r="AK8" s="4"/>
      <c r="AL8" s="67">
        <f>データ!S6</f>
        <v>24319</v>
      </c>
      <c r="AM8" s="67"/>
      <c r="AN8" s="67"/>
      <c r="AO8" s="67"/>
      <c r="AP8" s="67"/>
      <c r="AQ8" s="67"/>
      <c r="AR8" s="67"/>
      <c r="AS8" s="67"/>
      <c r="AT8" s="66">
        <f>データ!T6</f>
        <v>268.24</v>
      </c>
      <c r="AU8" s="66"/>
      <c r="AV8" s="66"/>
      <c r="AW8" s="66"/>
      <c r="AX8" s="66"/>
      <c r="AY8" s="66"/>
      <c r="AZ8" s="66"/>
      <c r="BA8" s="66"/>
      <c r="BB8" s="66">
        <f>データ!U6</f>
        <v>90.66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1.36</v>
      </c>
      <c r="Q10" s="66"/>
      <c r="R10" s="66"/>
      <c r="S10" s="66"/>
      <c r="T10" s="66"/>
      <c r="U10" s="66"/>
      <c r="V10" s="66"/>
      <c r="W10" s="66">
        <f>データ!Q6</f>
        <v>100</v>
      </c>
      <c r="X10" s="66"/>
      <c r="Y10" s="66"/>
      <c r="Z10" s="66"/>
      <c r="AA10" s="66"/>
      <c r="AB10" s="66"/>
      <c r="AC10" s="66"/>
      <c r="AD10" s="67">
        <f>データ!R6</f>
        <v>3350</v>
      </c>
      <c r="AE10" s="67"/>
      <c r="AF10" s="67"/>
      <c r="AG10" s="67"/>
      <c r="AH10" s="67"/>
      <c r="AI10" s="67"/>
      <c r="AJ10" s="67"/>
      <c r="AK10" s="2"/>
      <c r="AL10" s="67">
        <f>データ!V6</f>
        <v>329</v>
      </c>
      <c r="AM10" s="67"/>
      <c r="AN10" s="67"/>
      <c r="AO10" s="67"/>
      <c r="AP10" s="67"/>
      <c r="AQ10" s="67"/>
      <c r="AR10" s="67"/>
      <c r="AS10" s="67"/>
      <c r="AT10" s="66">
        <f>データ!W6</f>
        <v>108.98</v>
      </c>
      <c r="AU10" s="66"/>
      <c r="AV10" s="66"/>
      <c r="AW10" s="66"/>
      <c r="AX10" s="66"/>
      <c r="AY10" s="66"/>
      <c r="AZ10" s="66"/>
      <c r="BA10" s="66"/>
      <c r="BB10" s="66">
        <f>データ!X6</f>
        <v>3.02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322075</v>
      </c>
      <c r="D6" s="33">
        <f t="shared" si="3"/>
        <v>47</v>
      </c>
      <c r="E6" s="33">
        <f t="shared" si="3"/>
        <v>18</v>
      </c>
      <c r="F6" s="33">
        <f t="shared" si="3"/>
        <v>1</v>
      </c>
      <c r="G6" s="33">
        <f t="shared" si="3"/>
        <v>0</v>
      </c>
      <c r="H6" s="33" t="str">
        <f t="shared" si="3"/>
        <v>島根県　江津市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1.36</v>
      </c>
      <c r="Q6" s="34">
        <f t="shared" si="3"/>
        <v>100</v>
      </c>
      <c r="R6" s="34">
        <f t="shared" si="3"/>
        <v>3350</v>
      </c>
      <c r="S6" s="34">
        <f t="shared" si="3"/>
        <v>24319</v>
      </c>
      <c r="T6" s="34">
        <f t="shared" si="3"/>
        <v>268.24</v>
      </c>
      <c r="U6" s="34">
        <f t="shared" si="3"/>
        <v>90.66</v>
      </c>
      <c r="V6" s="34">
        <f t="shared" si="3"/>
        <v>329</v>
      </c>
      <c r="W6" s="34">
        <f t="shared" si="3"/>
        <v>108.98</v>
      </c>
      <c r="X6" s="34">
        <f t="shared" si="3"/>
        <v>3.02</v>
      </c>
      <c r="Y6" s="35">
        <f>IF(Y7="",NA(),Y7)</f>
        <v>98.02</v>
      </c>
      <c r="Z6" s="35">
        <f t="shared" ref="Z6:AH6" si="4">IF(Z7="",NA(),Z7)</f>
        <v>126.66</v>
      </c>
      <c r="AA6" s="35">
        <f t="shared" si="4"/>
        <v>193.52</v>
      </c>
      <c r="AB6" s="35">
        <f t="shared" si="4"/>
        <v>140.11000000000001</v>
      </c>
      <c r="AC6" s="35">
        <f t="shared" si="4"/>
        <v>122.38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492.59</v>
      </c>
      <c r="BO6" s="35">
        <f t="shared" si="7"/>
        <v>566.35</v>
      </c>
      <c r="BP6" s="34" t="str">
        <f>IF(BP7="","",IF(BP7="-","【-】","【"&amp;SUBSTITUTE(TEXT(BP7,"#,##0.00"),"-","△")&amp;"】"))</f>
        <v>【559.52】</v>
      </c>
      <c r="BQ6" s="35">
        <f>IF(BQ7="",NA(),BQ7)</f>
        <v>38.47</v>
      </c>
      <c r="BR6" s="35">
        <f t="shared" ref="BR6:BZ6" si="8">IF(BR7="",NA(),BR7)</f>
        <v>46.2</v>
      </c>
      <c r="BS6" s="35">
        <f t="shared" si="8"/>
        <v>44</v>
      </c>
      <c r="BT6" s="35">
        <f t="shared" si="8"/>
        <v>46.63</v>
      </c>
      <c r="BU6" s="35">
        <f t="shared" si="8"/>
        <v>49.33</v>
      </c>
      <c r="BV6" s="35">
        <f t="shared" si="8"/>
        <v>54.55</v>
      </c>
      <c r="BW6" s="35">
        <f t="shared" si="8"/>
        <v>56.63</v>
      </c>
      <c r="BX6" s="35">
        <f t="shared" si="8"/>
        <v>50.17</v>
      </c>
      <c r="BY6" s="35">
        <f t="shared" si="8"/>
        <v>46.53</v>
      </c>
      <c r="BZ6" s="35">
        <f t="shared" si="8"/>
        <v>52.27</v>
      </c>
      <c r="CA6" s="34" t="str">
        <f>IF(CA7="","",IF(CA7="-","【-】","【"&amp;SUBSTITUTE(TEXT(CA7,"#,##0.00"),"-","△")&amp;"】"))</f>
        <v>【52.20】</v>
      </c>
      <c r="CB6" s="35">
        <f>IF(CB7="",NA(),CB7)</f>
        <v>379.75</v>
      </c>
      <c r="CC6" s="35">
        <f t="shared" ref="CC6:CK6" si="9">IF(CC7="",NA(),CC7)</f>
        <v>319.94</v>
      </c>
      <c r="CD6" s="35">
        <f t="shared" si="9"/>
        <v>345.85</v>
      </c>
      <c r="CE6" s="35">
        <f t="shared" si="9"/>
        <v>334.25</v>
      </c>
      <c r="CF6" s="35">
        <f t="shared" si="9"/>
        <v>329.5</v>
      </c>
      <c r="CG6" s="35">
        <f t="shared" si="9"/>
        <v>275.64999999999998</v>
      </c>
      <c r="CH6" s="35">
        <f t="shared" si="9"/>
        <v>272.66000000000003</v>
      </c>
      <c r="CI6" s="35">
        <f t="shared" si="9"/>
        <v>329.08</v>
      </c>
      <c r="CJ6" s="35">
        <f t="shared" si="9"/>
        <v>373.71</v>
      </c>
      <c r="CK6" s="35">
        <f t="shared" si="9"/>
        <v>291.01</v>
      </c>
      <c r="CL6" s="34" t="str">
        <f>IF(CL7="","",IF(CL7="-","【-】","【"&amp;SUBSTITUTE(TEXT(CL7,"#,##0.00"),"-","△")&amp;"】"))</f>
        <v>【295.20】</v>
      </c>
      <c r="CM6" s="35">
        <f>IF(CM7="",NA(),CM7)</f>
        <v>36.76</v>
      </c>
      <c r="CN6" s="35">
        <f t="shared" ref="CN6:CV6" si="10">IF(CN7="",NA(),CN7)</f>
        <v>45.41</v>
      </c>
      <c r="CO6" s="35">
        <f t="shared" si="10"/>
        <v>45.41</v>
      </c>
      <c r="CP6" s="35">
        <f t="shared" si="10"/>
        <v>45.41</v>
      </c>
      <c r="CQ6" s="35">
        <f t="shared" si="10"/>
        <v>43.24</v>
      </c>
      <c r="CR6" s="35">
        <f t="shared" si="10"/>
        <v>58.58</v>
      </c>
      <c r="CS6" s="35">
        <f t="shared" si="10"/>
        <v>58.82</v>
      </c>
      <c r="CT6" s="35">
        <f t="shared" si="10"/>
        <v>51.54</v>
      </c>
      <c r="CU6" s="35">
        <f t="shared" si="10"/>
        <v>44.84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322075</v>
      </c>
      <c r="D7" s="37">
        <v>47</v>
      </c>
      <c r="E7" s="37">
        <v>18</v>
      </c>
      <c r="F7" s="37">
        <v>1</v>
      </c>
      <c r="G7" s="37">
        <v>0</v>
      </c>
      <c r="H7" s="37" t="s">
        <v>110</v>
      </c>
      <c r="I7" s="37" t="s">
        <v>111</v>
      </c>
      <c r="J7" s="37" t="s">
        <v>112</v>
      </c>
      <c r="K7" s="37" t="s">
        <v>113</v>
      </c>
      <c r="L7" s="37" t="s">
        <v>114</v>
      </c>
      <c r="M7" s="37"/>
      <c r="N7" s="38" t="s">
        <v>115</v>
      </c>
      <c r="O7" s="38" t="s">
        <v>116</v>
      </c>
      <c r="P7" s="38">
        <v>1.36</v>
      </c>
      <c r="Q7" s="38">
        <v>100</v>
      </c>
      <c r="R7" s="38">
        <v>3350</v>
      </c>
      <c r="S7" s="38">
        <v>24319</v>
      </c>
      <c r="T7" s="38">
        <v>268.24</v>
      </c>
      <c r="U7" s="38">
        <v>90.66</v>
      </c>
      <c r="V7" s="38">
        <v>329</v>
      </c>
      <c r="W7" s="38">
        <v>108.98</v>
      </c>
      <c r="X7" s="38">
        <v>3.02</v>
      </c>
      <c r="Y7" s="38">
        <v>98.02</v>
      </c>
      <c r="Z7" s="38">
        <v>126.66</v>
      </c>
      <c r="AA7" s="38">
        <v>193.52</v>
      </c>
      <c r="AB7" s="38">
        <v>140.11000000000001</v>
      </c>
      <c r="AC7" s="38">
        <v>122.38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803.29</v>
      </c>
      <c r="BM7" s="38">
        <v>760.12</v>
      </c>
      <c r="BN7" s="38">
        <v>492.59</v>
      </c>
      <c r="BO7" s="38">
        <v>566.35</v>
      </c>
      <c r="BP7" s="38">
        <v>559.52</v>
      </c>
      <c r="BQ7" s="38">
        <v>38.47</v>
      </c>
      <c r="BR7" s="38">
        <v>46.2</v>
      </c>
      <c r="BS7" s="38">
        <v>44</v>
      </c>
      <c r="BT7" s="38">
        <v>46.63</v>
      </c>
      <c r="BU7" s="38">
        <v>49.33</v>
      </c>
      <c r="BV7" s="38">
        <v>54.55</v>
      </c>
      <c r="BW7" s="38">
        <v>56.63</v>
      </c>
      <c r="BX7" s="38">
        <v>50.17</v>
      </c>
      <c r="BY7" s="38">
        <v>46.53</v>
      </c>
      <c r="BZ7" s="38">
        <v>52.27</v>
      </c>
      <c r="CA7" s="38">
        <v>52.2</v>
      </c>
      <c r="CB7" s="38">
        <v>379.75</v>
      </c>
      <c r="CC7" s="38">
        <v>319.94</v>
      </c>
      <c r="CD7" s="38">
        <v>345.85</v>
      </c>
      <c r="CE7" s="38">
        <v>334.25</v>
      </c>
      <c r="CF7" s="38">
        <v>329.5</v>
      </c>
      <c r="CG7" s="38">
        <v>275.64999999999998</v>
      </c>
      <c r="CH7" s="38">
        <v>272.66000000000003</v>
      </c>
      <c r="CI7" s="38">
        <v>329.08</v>
      </c>
      <c r="CJ7" s="38">
        <v>373.71</v>
      </c>
      <c r="CK7" s="38">
        <v>291.01</v>
      </c>
      <c r="CL7" s="38">
        <v>295.2</v>
      </c>
      <c r="CM7" s="38">
        <v>36.76</v>
      </c>
      <c r="CN7" s="38">
        <v>45.41</v>
      </c>
      <c r="CO7" s="38">
        <v>45.41</v>
      </c>
      <c r="CP7" s="38">
        <v>45.41</v>
      </c>
      <c r="CQ7" s="38">
        <v>43.24</v>
      </c>
      <c r="CR7" s="38">
        <v>58.58</v>
      </c>
      <c r="CS7" s="38">
        <v>58.82</v>
      </c>
      <c r="CT7" s="38">
        <v>51.54</v>
      </c>
      <c r="CU7" s="38">
        <v>44.84</v>
      </c>
      <c r="CV7" s="38">
        <v>132.99</v>
      </c>
      <c r="CW7" s="38">
        <v>122.9</v>
      </c>
      <c r="CX7" s="38">
        <v>100</v>
      </c>
      <c r="CY7" s="38">
        <v>100</v>
      </c>
      <c r="CZ7" s="38">
        <v>100</v>
      </c>
      <c r="DA7" s="38">
        <v>100</v>
      </c>
      <c r="DB7" s="38">
        <v>100</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2017-12-25T02:43:56Z</dcterms:created>
  <dcterms:modified xsi:type="dcterms:W3CDTF">2018-03-02T07:52:05Z</dcterms:modified>
  <cp:category/>
</cp:coreProperties>
</file>