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1\下水\■■01管理係\★経営比較分析表関係\H29\20180220_【23日(金)〆】経営比較分析表の打ち返しにつきまして\修正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<sst xmlns="http://schemas.openxmlformats.org/spreadsheetml/2006/main" count="244" uniqueCount="125">
  <si>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</si>
  <si>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</si>
  <si>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</si>
  <si>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</si>
  <si>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</si>
  <si>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</si>
  <si>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</si>
  <si>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</si>
  <si>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</si>
  <si>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</si>
  <si>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</si>
  <si>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</si>
  <si>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</si>
  <si>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</si>
  <si>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</si>
  <si>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</si>
  <si>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</si>
  <si>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</si>
  <si>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</si>
  <si>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</si>
  <si>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</si>
  <si>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</si>
  <si>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</si>
  <si>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</si>
  <si>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</si>
  <si>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</si>
  <si>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</si>
  <si>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</si>
  <si>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</si>
  <si>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</si>
  <si>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</si>
  <si>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</si>
  <si>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</si>
  <si>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</si>
  <si>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</si>
  <si>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</si>
  <si>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</si>
  <si>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</si>
  <si>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</si>
  <si>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</si>
  <si>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</si>
  <si>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</si>
  <si>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</si>
  <si>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</si>
  <si>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</si>
  <si>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</si>
  <si>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</si>
  <si>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</si>
  <si>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</si>
  <si>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</si>
  <si>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</si>
  <si>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</si>
  <si>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</si>
  <si>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</si>
  <si>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</si>
  <si>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</si>
  <si>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</si>
  <si>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</si>
  <si>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</si>
  <si>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</si>
  <si>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</si>
  <si>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</si>
  <si>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</si>
  <si>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</si>
  <si>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</si>
  <si>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</si>
  <si>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</si>
  <si>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</si>
  <si>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</si>
  <si>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</si>
  <si>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</si>
  <si>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</si>
  <si>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</si>
  <si>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</si>
  <si>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</si>
  <si>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</si>
  <si>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</si>
  <si>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</si>
  <si>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</si>
  <si>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</si>
  <si>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</si>
  <si>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</si>
  <si>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</si>
  <si>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</si>
  <si>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</si>
  <si>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</si>
  <si>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</si>
  <si>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</si>
  <si>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</si>
  <si>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</si>
  <si>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</si>
  <si>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</si>
  <si>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</si>
  <si>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</si>
  <si>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</si>
  <si>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</si>
  <si>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</si>
  <si>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</si>
  <si>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</si>
  <si>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</si>
  <si>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</si>
  <si>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</si>
  <si>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</si>
  <si>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</si>
  <si>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</si>
  <si>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</si>
  <si>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</si>
  <si>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</si>
  <si>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</si>
  <si>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</si>
  <si>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江津市</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</si>
  <si>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</si>
  <si>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</si>
  <si>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</si>
  <si>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</si>
  <si>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</si>
  <si>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</si>
  <si>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</si>
  <si>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</si>
  <si>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</si>
  <si>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</si>
  <si>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</si>
  <si>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1処理区で90人槽1基。Ｈ14.2供用開始。整備事業は完了している。接続率は100％となっている。
　今後は人口減少等により、料金改定以外の使用料収入の急激な増は見込めない状況にある。施設は15年を経過しており、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phoneticPr fontId="4"/>
  </si>
  <si>
    <t>　収益的収支比率は、Ｈ25から100％を超えているが、経費回収率は平均50％となっている。全国平均及び類似団体平均よりは高い値となっているが、汚水処理費の削減が必要となっている。その汚水処理費の財源は使用料収入の不足分を、基金の取り崩しにより賄っている。債務残高は、施設更新まで新たな借り入れがないためＨ22をピークに減少していく。その財源は全額を一般会計繰入金で賄っているため、企業債残高対事業規模比率が低い値となっている。汚水処理原価は、全国平均及び類似団体平均より低い値で推移している。維持管理費の削減を図り、施設更新の際には、将来を見据えた適正な規模への改修が必要と考えられる。</t>
    <rPh sb="33" eb="35">
      <t>ヘイキン</t>
    </rPh>
    <phoneticPr fontId="4"/>
  </si>
  <si>
    <t>　当施設においては、Ｈ14.2供用開始し、耐用年数（50年）を経過していないため、老朽管の更新などはまだ行っていない。今後は、既存施設の長寿命化を図っていくとともに、施設更新の際は、将来需要の予測を踏まえて、施設・設備の性能の合理化などを検討していく必要がある。</t>
    <rPh sb="21" eb="23">
      <t>タイヨウ</t>
    </rPh>
    <rPh sb="23" eb="25">
      <t>ネンスウ</t>
    </rPh>
    <rPh sb="28" eb="29">
      <t>ネン</t>
    </rPh>
    <rPh sb="31" eb="33">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</si>
</sst>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516856"/>
        <c:axId val="11858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formatCode="#,##0.00;&quot;△&quot;#,##0.00;&quot;-&quot;">
                  <c:v>0.01</c:v>
                </c:pt>
              </c:numCache>
            </c:numRef>
          </c:val>
          <c:smooth val="0"/>
        </c:ser>
        <c:dLbls>
          <c:showLegendKey val="0"/>
          <c:showVal val="0"/>
          <c:showCatName val="0"/>
          <c:showSerName val="0"/>
          <c:showPercent val="0"/>
          <c:showBubbleSize val="0"/>
        </c:dLbls>
        <c:marker val="1"/>
        <c:smooth val="0"/>
        <c:axId val="163516856"/>
        <c:axId val="118585072"/>
      </c:lineChart>
      <c:dateAx>
        <c:axId val="163516856"/>
        <c:scaling>
          <c:orientation val="minMax"/>
        </c:scaling>
        <c:delete val="1"/>
        <c:axPos val="b"/>
        <c:numFmt formatCode="ge" sourceLinked="1"/>
        <c:majorTickMark val="none"/>
        <c:minorTickMark val="none"/>
        <c:tickLblPos val="none"/>
        <c:crossAx val="118585072"/>
        <c:crosses val="autoZero"/>
        <c:auto val="1"/>
        <c:lblOffset val="100"/>
        <c:baseTimeUnit val="years"/>
      </c:dateAx>
      <c:valAx>
        <c:axId val="11858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1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27.78</c:v>
                </c:pt>
                <c:pt idx="1">
                  <c:v>27.78</c:v>
                </c:pt>
                <c:pt idx="2">
                  <c:v>33.33</c:v>
                </c:pt>
                <c:pt idx="3">
                  <c:v>38.89</c:v>
                </c:pt>
                <c:pt idx="4">
                  <c:v>38.89</c:v>
                </c:pt>
              </c:numCache>
            </c:numRef>
          </c:val>
        </c:ser>
        <c:dLbls>
          <c:showLegendKey val="0"/>
          <c:showVal val="0"/>
          <c:showCatName val="0"/>
          <c:showSerName val="0"/>
          <c:showPercent val="0"/>
          <c:showBubbleSize val="0"/>
        </c:dLbls>
        <c:gapWidth val="150"/>
        <c:axId val="164588544"/>
        <c:axId val="16458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36.44</c:v>
                </c:pt>
              </c:numCache>
            </c:numRef>
          </c:val>
          <c:smooth val="0"/>
        </c:ser>
        <c:dLbls>
          <c:showLegendKey val="0"/>
          <c:showVal val="0"/>
          <c:showCatName val="0"/>
          <c:showSerName val="0"/>
          <c:showPercent val="0"/>
          <c:showBubbleSize val="0"/>
        </c:dLbls>
        <c:marker val="1"/>
        <c:smooth val="0"/>
        <c:axId val="164588544"/>
        <c:axId val="164588936"/>
      </c:lineChart>
      <c:dateAx>
        <c:axId val="164588544"/>
        <c:scaling>
          <c:orientation val="minMax"/>
        </c:scaling>
        <c:delete val="1"/>
        <c:axPos val="b"/>
        <c:numFmt formatCode="ge" sourceLinked="1"/>
        <c:majorTickMark val="none"/>
        <c:minorTickMark val="none"/>
        <c:tickLblPos val="none"/>
        <c:crossAx val="164588936"/>
        <c:crosses val="autoZero"/>
        <c:auto val="1"/>
        <c:lblOffset val="100"/>
        <c:baseTimeUnit val="years"/>
      </c:dateAx>
      <c:valAx>
        <c:axId val="16458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4590112"/>
        <c:axId val="16459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89.93</c:v>
                </c:pt>
              </c:numCache>
            </c:numRef>
          </c:val>
          <c:smooth val="0"/>
        </c:ser>
        <c:dLbls>
          <c:showLegendKey val="0"/>
          <c:showVal val="0"/>
          <c:showCatName val="0"/>
          <c:showSerName val="0"/>
          <c:showPercent val="0"/>
          <c:showBubbleSize val="0"/>
        </c:dLbls>
        <c:marker val="1"/>
        <c:smooth val="0"/>
        <c:axId val="164590112"/>
        <c:axId val="164590504"/>
      </c:lineChart>
      <c:dateAx>
        <c:axId val="164590112"/>
        <c:scaling>
          <c:orientation val="minMax"/>
        </c:scaling>
        <c:delete val="1"/>
        <c:axPos val="b"/>
        <c:numFmt formatCode="ge" sourceLinked="1"/>
        <c:majorTickMark val="none"/>
        <c:minorTickMark val="none"/>
        <c:tickLblPos val="none"/>
        <c:crossAx val="164590504"/>
        <c:crosses val="autoZero"/>
        <c:auto val="1"/>
        <c:lblOffset val="100"/>
        <c:baseTimeUnit val="years"/>
      </c:dateAx>
      <c:valAx>
        <c:axId val="16459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85.76</c:v>
                </c:pt>
                <c:pt idx="1">
                  <c:v>102.65</c:v>
                </c:pt>
                <c:pt idx="2">
                  <c:v>137.28</c:v>
                </c:pt>
                <c:pt idx="3">
                  <c:v>107.62</c:v>
                </c:pt>
                <c:pt idx="4">
                  <c:v>100.21</c:v>
                </c:pt>
              </c:numCache>
            </c:numRef>
          </c:val>
        </c:ser>
        <c:dLbls>
          <c:showLegendKey val="0"/>
          <c:showVal val="0"/>
          <c:showCatName val="0"/>
          <c:showSerName val="0"/>
          <c:showPercent val="0"/>
          <c:showBubbleSize val="0"/>
        </c:dLbls>
        <c:gapWidth val="150"/>
        <c:axId val="164143016"/>
        <c:axId val="16414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43016"/>
        <c:axId val="164143400"/>
      </c:lineChart>
      <c:dateAx>
        <c:axId val="164143016"/>
        <c:scaling>
          <c:orientation val="minMax"/>
        </c:scaling>
        <c:delete val="1"/>
        <c:axPos val="b"/>
        <c:numFmt formatCode="ge" sourceLinked="1"/>
        <c:majorTickMark val="none"/>
        <c:minorTickMark val="none"/>
        <c:tickLblPos val="none"/>
        <c:crossAx val="164143400"/>
        <c:crosses val="autoZero"/>
        <c:auto val="1"/>
        <c:lblOffset val="100"/>
        <c:baseTimeUnit val="years"/>
      </c:dateAx>
      <c:valAx>
        <c:axId val="16414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4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251464"/>
        <c:axId val="16425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51464"/>
        <c:axId val="164251848"/>
      </c:lineChart>
      <c:dateAx>
        <c:axId val="164251464"/>
        <c:scaling>
          <c:orientation val="minMax"/>
        </c:scaling>
        <c:delete val="1"/>
        <c:axPos val="b"/>
        <c:numFmt formatCode="ge" sourceLinked="1"/>
        <c:majorTickMark val="none"/>
        <c:minorTickMark val="none"/>
        <c:tickLblPos val="none"/>
        <c:crossAx val="164251848"/>
        <c:crosses val="autoZero"/>
        <c:auto val="1"/>
        <c:lblOffset val="100"/>
        <c:baseTimeUnit val="years"/>
      </c:dateAx>
      <c:valAx>
        <c:axId val="16425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5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360352"/>
        <c:axId val="1643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360352"/>
        <c:axId val="164365856"/>
      </c:lineChart>
      <c:dateAx>
        <c:axId val="164360352"/>
        <c:scaling>
          <c:orientation val="minMax"/>
        </c:scaling>
        <c:delete val="1"/>
        <c:axPos val="b"/>
        <c:numFmt formatCode="ge" sourceLinked="1"/>
        <c:majorTickMark val="none"/>
        <c:minorTickMark val="none"/>
        <c:tickLblPos val="none"/>
        <c:crossAx val="164365856"/>
        <c:crosses val="autoZero"/>
        <c:auto val="1"/>
        <c:lblOffset val="100"/>
        <c:baseTimeUnit val="years"/>
      </c:dateAx>
      <c:valAx>
        <c:axId val="1643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295464"/>
        <c:axId val="16429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95464"/>
        <c:axId val="164295856"/>
      </c:lineChart>
      <c:dateAx>
        <c:axId val="164295464"/>
        <c:scaling>
          <c:orientation val="minMax"/>
        </c:scaling>
        <c:delete val="1"/>
        <c:axPos val="b"/>
        <c:numFmt formatCode="ge" sourceLinked="1"/>
        <c:majorTickMark val="none"/>
        <c:minorTickMark val="none"/>
        <c:tickLblPos val="none"/>
        <c:crossAx val="164295856"/>
        <c:crosses val="autoZero"/>
        <c:auto val="1"/>
        <c:lblOffset val="100"/>
        <c:baseTimeUnit val="years"/>
      </c:dateAx>
      <c:valAx>
        <c:axId val="16429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9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297032"/>
        <c:axId val="16429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97032"/>
        <c:axId val="164297424"/>
      </c:lineChart>
      <c:dateAx>
        <c:axId val="164297032"/>
        <c:scaling>
          <c:orientation val="minMax"/>
        </c:scaling>
        <c:delete val="1"/>
        <c:axPos val="b"/>
        <c:numFmt formatCode="ge" sourceLinked="1"/>
        <c:majorTickMark val="none"/>
        <c:minorTickMark val="none"/>
        <c:tickLblPos val="none"/>
        <c:crossAx val="164297424"/>
        <c:crosses val="autoZero"/>
        <c:auto val="1"/>
        <c:lblOffset val="100"/>
        <c:baseTimeUnit val="years"/>
      </c:dateAx>
      <c:valAx>
        <c:axId val="16429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9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392592"/>
        <c:axId val="16439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1914.94</c:v>
                </c:pt>
              </c:numCache>
            </c:numRef>
          </c:val>
          <c:smooth val="0"/>
        </c:ser>
        <c:dLbls>
          <c:showLegendKey val="0"/>
          <c:showVal val="0"/>
          <c:showCatName val="0"/>
          <c:showSerName val="0"/>
          <c:showPercent val="0"/>
          <c:showBubbleSize val="0"/>
        </c:dLbls>
        <c:marker val="1"/>
        <c:smooth val="0"/>
        <c:axId val="164392592"/>
        <c:axId val="164392984"/>
      </c:lineChart>
      <c:dateAx>
        <c:axId val="164392592"/>
        <c:scaling>
          <c:orientation val="minMax"/>
        </c:scaling>
        <c:delete val="1"/>
        <c:axPos val="b"/>
        <c:numFmt formatCode="ge" sourceLinked="1"/>
        <c:majorTickMark val="none"/>
        <c:minorTickMark val="none"/>
        <c:tickLblPos val="none"/>
        <c:crossAx val="164392984"/>
        <c:crosses val="autoZero"/>
        <c:auto val="1"/>
        <c:lblOffset val="100"/>
        <c:baseTimeUnit val="years"/>
      </c:dateAx>
      <c:valAx>
        <c:axId val="16439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9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c:v>
                </c:pt>
                <c:pt idx="1">
                  <c:v>47.85</c:v>
                </c:pt>
                <c:pt idx="2">
                  <c:v>51.45</c:v>
                </c:pt>
                <c:pt idx="3">
                  <c:v>55.52</c:v>
                </c:pt>
                <c:pt idx="4">
                  <c:v>54.25</c:v>
                </c:pt>
              </c:numCache>
            </c:numRef>
          </c:val>
        </c:ser>
        <c:dLbls>
          <c:showLegendKey val="0"/>
          <c:showVal val="0"/>
          <c:showCatName val="0"/>
          <c:showSerName val="0"/>
          <c:showPercent val="0"/>
          <c:showBubbleSize val="0"/>
        </c:dLbls>
        <c:gapWidth val="150"/>
        <c:axId val="164394160"/>
        <c:axId val="16439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34.020000000000003</c:v>
                </c:pt>
              </c:numCache>
            </c:numRef>
          </c:val>
          <c:smooth val="0"/>
        </c:ser>
        <c:dLbls>
          <c:showLegendKey val="0"/>
          <c:showVal val="0"/>
          <c:showCatName val="0"/>
          <c:showSerName val="0"/>
          <c:showPercent val="0"/>
          <c:showBubbleSize val="0"/>
        </c:dLbls>
        <c:marker val="1"/>
        <c:smooth val="0"/>
        <c:axId val="164394160"/>
        <c:axId val="164394552"/>
      </c:lineChart>
      <c:dateAx>
        <c:axId val="164394160"/>
        <c:scaling>
          <c:orientation val="minMax"/>
        </c:scaling>
        <c:delete val="1"/>
        <c:axPos val="b"/>
        <c:numFmt formatCode="ge" sourceLinked="1"/>
        <c:majorTickMark val="none"/>
        <c:minorTickMark val="none"/>
        <c:tickLblPos val="none"/>
        <c:crossAx val="164394552"/>
        <c:crosses val="autoZero"/>
        <c:auto val="1"/>
        <c:lblOffset val="100"/>
        <c:baseTimeUnit val="years"/>
      </c:dateAx>
      <c:valAx>
        <c:axId val="16439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9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469.45</c:v>
                </c:pt>
                <c:pt idx="1">
                  <c:v>392.49</c:v>
                </c:pt>
                <c:pt idx="2">
                  <c:v>384.72</c:v>
                </c:pt>
                <c:pt idx="3">
                  <c:v>339.91</c:v>
                </c:pt>
                <c:pt idx="4">
                  <c:v>330.99</c:v>
                </c:pt>
              </c:numCache>
            </c:numRef>
          </c:val>
        </c:ser>
        <c:dLbls>
          <c:showLegendKey val="0"/>
          <c:showVal val="0"/>
          <c:showCatName val="0"/>
          <c:showSerName val="0"/>
          <c:showPercent val="0"/>
          <c:showBubbleSize val="0"/>
        </c:dLbls>
        <c:gapWidth val="150"/>
        <c:axId val="164395728"/>
        <c:axId val="16439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553.77</c:v>
                </c:pt>
              </c:numCache>
            </c:numRef>
          </c:val>
          <c:smooth val="0"/>
        </c:ser>
        <c:dLbls>
          <c:showLegendKey val="0"/>
          <c:showVal val="0"/>
          <c:showCatName val="0"/>
          <c:showSerName val="0"/>
          <c:showPercent val="0"/>
          <c:showBubbleSize val="0"/>
        </c:dLbls>
        <c:marker val="1"/>
        <c:smooth val="0"/>
        <c:axId val="164395728"/>
        <c:axId val="164396120"/>
      </c:lineChart>
      <c:dateAx>
        <c:axId val="164395728"/>
        <c:scaling>
          <c:orientation val="minMax"/>
        </c:scaling>
        <c:delete val="1"/>
        <c:axPos val="b"/>
        <c:numFmt formatCode="ge" sourceLinked="1"/>
        <c:majorTickMark val="none"/>
        <c:minorTickMark val="none"/>
        <c:tickLblPos val="none"/>
        <c:crossAx val="164396120"/>
        <c:crosses val="autoZero"/>
        <c:auto val="1"/>
        <c:lblOffset val="100"/>
        <c:baseTimeUnit val="years"/>
      </c:dateAx>
      <c:valAx>
        <c:axId val="16439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9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32"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江津市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c r="AE8" s="49"/>
      <c r="AF8" s="49"/>
      <c r="AG8" s="49"/>
      <c r="AH8" s="49"/>
      <c r="AI8" s="49"/>
      <c r="AJ8" s="49"/>
      <c r="AK8" s="4"/>
      <c r="AL8" s="50">
        <f>データ!S6</f>
        <v>24319</v>
      </c>
      <c r="AM8" s="50"/>
      <c r="AN8" s="50"/>
      <c r="AO8" s="50"/>
      <c r="AP8" s="50"/>
      <c r="AQ8" s="50"/>
      <c r="AR8" s="50"/>
      <c r="AS8" s="50"/>
      <c r="AT8" s="45">
        <f>データ!T6</f>
        <v>268.24</v>
      </c>
      <c r="AU8" s="45"/>
      <c r="AV8" s="45"/>
      <c r="AW8" s="45"/>
      <c r="AX8" s="45"/>
      <c r="AY8" s="45"/>
      <c r="AZ8" s="45"/>
      <c r="BA8" s="45"/>
      <c r="BB8" s="45">
        <f>データ!U6</f>
        <v>90.66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0.17</v>
      </c>
      <c r="Q10" s="45"/>
      <c r="R10" s="45"/>
      <c r="S10" s="45"/>
      <c r="T10" s="45"/>
      <c r="U10" s="45"/>
      <c r="V10" s="45"/>
      <c r="W10" s="45">
        <f>データ!Q6</f>
        <v>100</v>
      </c>
      <c r="X10" s="45"/>
      <c r="Y10" s="45"/>
      <c r="Z10" s="45"/>
      <c r="AA10" s="45"/>
      <c r="AB10" s="45"/>
      <c r="AC10" s="45"/>
      <c r="AD10" s="50">
        <f>データ!R6</f>
        <v>3350</v>
      </c>
      <c r="AE10" s="50"/>
      <c r="AF10" s="50"/>
      <c r="AG10" s="50"/>
      <c r="AH10" s="50"/>
      <c r="AI10" s="50"/>
      <c r="AJ10" s="50"/>
      <c r="AK10" s="2"/>
      <c r="AL10" s="50">
        <f>データ!V6</f>
        <v>40</v>
      </c>
      <c r="AM10" s="50"/>
      <c r="AN10" s="50"/>
      <c r="AO10" s="50"/>
      <c r="AP10" s="50"/>
      <c r="AQ10" s="50"/>
      <c r="AR10" s="50"/>
      <c r="AS10" s="50"/>
      <c r="AT10" s="45">
        <f>データ!W6</f>
        <v>0.01</v>
      </c>
      <c r="AU10" s="45"/>
      <c r="AV10" s="45"/>
      <c r="AW10" s="45"/>
      <c r="AX10" s="45"/>
      <c r="AY10" s="45"/>
      <c r="AZ10" s="45"/>
      <c r="BA10" s="45"/>
      <c r="BB10" s="45">
        <f>データ!X6</f>
        <v>4000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322075</v>
      </c>
      <c r="D6" s="33">
        <f t="shared" si="3"/>
        <v>47</v>
      </c>
      <c r="E6" s="33">
        <f t="shared" si="3"/>
        <v>17</v>
      </c>
      <c r="F6" s="33">
        <f t="shared" si="3"/>
        <v>9</v>
      </c>
      <c r="G6" s="33">
        <f t="shared" si="3"/>
        <v>0</v>
      </c>
      <c r="H6" s="33" t="str">
        <f t="shared" si="3"/>
        <v>島根県　江津市</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0.17</v>
      </c>
      <c r="Q6" s="34">
        <f t="shared" si="3"/>
        <v>100</v>
      </c>
      <c r="R6" s="34">
        <f t="shared" si="3"/>
        <v>3350</v>
      </c>
      <c r="S6" s="34">
        <f t="shared" si="3"/>
        <v>24319</v>
      </c>
      <c r="T6" s="34">
        <f t="shared" si="3"/>
        <v>268.24</v>
      </c>
      <c r="U6" s="34">
        <f t="shared" si="3"/>
        <v>90.66</v>
      </c>
      <c r="V6" s="34">
        <f t="shared" si="3"/>
        <v>40</v>
      </c>
      <c r="W6" s="34">
        <f t="shared" si="3"/>
        <v>0.01</v>
      </c>
      <c r="X6" s="34">
        <f t="shared" si="3"/>
        <v>4000</v>
      </c>
      <c r="Y6" s="35">
        <f>IF(Y7="",NA(),Y7)</f>
        <v>85.76</v>
      </c>
      <c r="Z6" s="35">
        <f t="shared" ref="Z6:AH6" si="4">IF(Z7="",NA(),Z7)</f>
        <v>102.65</v>
      </c>
      <c r="AA6" s="35">
        <f t="shared" si="4"/>
        <v>137.28</v>
      </c>
      <c r="AB6" s="35">
        <f t="shared" si="4"/>
        <v>107.62</v>
      </c>
      <c r="AC6" s="35">
        <f t="shared" si="4"/>
        <v>100.21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3055.24</v>
      </c>
      <c r="BL6" s="35">
        <f t="shared" si="7"/>
        <v>2574.4699999999998</v>
      </c>
      <c r="BM6" s="35">
        <f t="shared" si="7"/>
        <v>2784</v>
      </c>
      <c r="BN6" s="35">
        <f t="shared" si="7"/>
        <v>3188.44</v>
      </c>
      <c r="BO6" s="35">
        <f t="shared" si="7"/>
        <v>1914.94</v>
      </c>
      <c r="BP6" s="34" t="str">
        <f>IF(BP7="","",IF(BP7="-","【-】","【"&amp;SUBSTITUTE(TEXT(BP7,"#,##0.00"),"-","△")&amp;"】"))</f>
        <v>【2,448.19】</v>
      </c>
      <c r="BQ6" s="35">
        <f>IF(BQ7="",NA(),BQ7)</f>
        <v>41</v>
      </c>
      <c r="BR6" s="35">
        <f t="shared" ref="BR6:BZ6" si="8">IF(BR7="",NA(),BR7)</f>
        <v>47.85</v>
      </c>
      <c r="BS6" s="35">
        <f t="shared" si="8"/>
        <v>51.45</v>
      </c>
      <c r="BT6" s="35">
        <f t="shared" si="8"/>
        <v>55.52</v>
      </c>
      <c r="BU6" s="35">
        <f t="shared" si="8"/>
        <v>54.25</v>
      </c>
      <c r="BV6" s="35">
        <f t="shared" si="8"/>
        <v>29.25</v>
      </c>
      <c r="BW6" s="35">
        <f t="shared" si="8"/>
        <v>31.04</v>
      </c>
      <c r="BX6" s="35">
        <f t="shared" si="8"/>
        <v>29.21</v>
      </c>
      <c r="BY6" s="35">
        <f t="shared" si="8"/>
        <v>26.47</v>
      </c>
      <c r="BZ6" s="35">
        <f t="shared" si="8"/>
        <v>34.020000000000003</v>
      </c>
      <c r="CA6" s="34" t="str">
        <f>IF(CA7="","",IF(CA7="-","【-】","【"&amp;SUBSTITUTE(TEXT(CA7,"#,##0.00"),"-","△")&amp;"】"))</f>
        <v>【33.55】</v>
      </c>
      <c r="CB6" s="35">
        <f>IF(CB7="",NA(),CB7)</f>
        <v>469.45</v>
      </c>
      <c r="CC6" s="35">
        <f t="shared" ref="CC6:CK6" si="9">IF(CC7="",NA(),CC7)</f>
        <v>392.49</v>
      </c>
      <c r="CD6" s="35">
        <f t="shared" si="9"/>
        <v>384.72</v>
      </c>
      <c r="CE6" s="35">
        <f t="shared" si="9"/>
        <v>339.91</v>
      </c>
      <c r="CF6" s="35">
        <f t="shared" si="9"/>
        <v>330.99</v>
      </c>
      <c r="CG6" s="35">
        <f t="shared" si="9"/>
        <v>622.30999999999995</v>
      </c>
      <c r="CH6" s="35">
        <f t="shared" si="9"/>
        <v>589.39</v>
      </c>
      <c r="CI6" s="35">
        <f t="shared" si="9"/>
        <v>620.01</v>
      </c>
      <c r="CJ6" s="35">
        <f t="shared" si="9"/>
        <v>688.46</v>
      </c>
      <c r="CK6" s="35">
        <f t="shared" si="9"/>
        <v>553.77</v>
      </c>
      <c r="CL6" s="34" t="str">
        <f>IF(CL7="","",IF(CL7="-","【-】","【"&amp;SUBSTITUTE(TEXT(CL7,"#,##0.00"),"-","△")&amp;"】"))</f>
        <v>【556.04】</v>
      </c>
      <c r="CM6" s="35">
        <f>IF(CM7="",NA(),CM7)</f>
        <v>27.78</v>
      </c>
      <c r="CN6" s="35">
        <f t="shared" ref="CN6:CV6" si="10">IF(CN7="",NA(),CN7)</f>
        <v>27.78</v>
      </c>
      <c r="CO6" s="35">
        <f t="shared" si="10"/>
        <v>33.33</v>
      </c>
      <c r="CP6" s="35">
        <f t="shared" si="10"/>
        <v>38.89</v>
      </c>
      <c r="CQ6" s="35">
        <f t="shared" si="10"/>
        <v>38.89</v>
      </c>
      <c r="CR6" s="35">
        <f t="shared" si="10"/>
        <v>39.119999999999997</v>
      </c>
      <c r="CS6" s="35">
        <f t="shared" si="10"/>
        <v>41.24</v>
      </c>
      <c r="CT6" s="35">
        <f t="shared" si="10"/>
        <v>43.1</v>
      </c>
      <c r="CU6" s="35">
        <f t="shared" si="10"/>
        <v>40.96</v>
      </c>
      <c r="CV6" s="35">
        <f t="shared" si="10"/>
        <v>36.44</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88.34</v>
      </c>
      <c r="DE6" s="35">
        <f t="shared" si="11"/>
        <v>88.02</v>
      </c>
      <c r="DF6" s="35">
        <f t="shared" si="11"/>
        <v>90.64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4">
        <f t="shared" si="14"/>
        <v>0</v>
      </c>
      <c r="EK6" s="34">
        <f t="shared" si="14"/>
        <v>0</v>
      </c>
      <c r="EL6" s="34">
        <f t="shared" si="14"/>
        <v>0</v>
      </c>
      <c r="EM6" s="35">
        <f t="shared" si="14"/>
        <v>0.51</v>
      </c>
      <c r="EN6" s="35">
        <f t="shared" si="14"/>
        <v>0.01</v>
      </c>
      <c r="EO6" s="34" t="str">
        <f>IF(EO7="","",IF(EO7="-","【-】","【"&amp;SUBSTITUTE(TEXT(EO7,"#,##0.00"),"-","△")&amp;"】"))</f>
        <v>【0.01】</v>
      </c>
    </row>
    <row r="7" spans="1:145" s="36" customFormat="1" x14ac:dyDescent="0.15">
      <c r="A7" s="28"/>
      <c r="B7" s="37">
        <v>2016</v>
      </c>
      <c r="C7" s="37">
        <v>322075</v>
      </c>
      <c r="D7" s="37">
        <v>47</v>
      </c>
      <c r="E7" s="37">
        <v>17</v>
      </c>
      <c r="F7" s="37">
        <v>9</v>
      </c>
      <c r="G7" s="37">
        <v>0</v>
      </c>
      <c r="H7" s="37" t="s">
        <v>110</v>
      </c>
      <c r="I7" s="37" t="s">
        <v>111</v>
      </c>
      <c r="J7" s="37" t="s">
        <v>112</v>
      </c>
      <c r="K7" s="37" t="s">
        <v>113</v>
      </c>
      <c r="L7" s="37" t="s">
        <v>114</v>
      </c>
      <c r="M7" s="37"/>
      <c r="N7" s="38" t="s">
        <v>115</v>
      </c>
      <c r="O7" s="38" t="s">
        <v>116</v>
      </c>
      <c r="P7" s="38">
        <v>0.17</v>
      </c>
      <c r="Q7" s="38">
        <v>100</v>
      </c>
      <c r="R7" s="38">
        <v>3350</v>
      </c>
      <c r="S7" s="38">
        <v>24319</v>
      </c>
      <c r="T7" s="38">
        <v>268.24</v>
      </c>
      <c r="U7" s="38">
        <v>90.66</v>
      </c>
      <c r="V7" s="38">
        <v>40</v>
      </c>
      <c r="W7" s="38">
        <v>0.01</v>
      </c>
      <c r="X7" s="38">
        <v>4000</v>
      </c>
      <c r="Y7" s="38">
        <v>85.76</v>
      </c>
      <c r="Z7" s="38">
        <v>102.65</v>
      </c>
      <c r="AA7" s="38">
        <v>137.28</v>
      </c>
      <c r="AB7" s="38">
        <v>107.62</v>
      </c>
      <c r="AC7" s="38">
        <v>100.21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3055.24</v>
      </c>
      <c r="BL7" s="38">
        <v>2574.4699999999998</v>
      </c>
      <c r="BM7" s="38">
        <v>2784</v>
      </c>
      <c r="BN7" s="38">
        <v>3188.44</v>
      </c>
      <c r="BO7" s="38">
        <v>1914.94</v>
      </c>
      <c r="BP7" s="38">
        <v>2448.19</v>
      </c>
      <c r="BQ7" s="38">
        <v>41</v>
      </c>
      <c r="BR7" s="38">
        <v>47.85</v>
      </c>
      <c r="BS7" s="38">
        <v>51.45</v>
      </c>
      <c r="BT7" s="38">
        <v>55.52</v>
      </c>
      <c r="BU7" s="38">
        <v>54.25</v>
      </c>
      <c r="BV7" s="38">
        <v>29.25</v>
      </c>
      <c r="BW7" s="38">
        <v>31.04</v>
      </c>
      <c r="BX7" s="38">
        <v>29.21</v>
      </c>
      <c r="BY7" s="38">
        <v>26.47</v>
      </c>
      <c r="BZ7" s="38">
        <v>34.020000000000003</v>
      </c>
      <c r="CA7" s="38">
        <v>33.549999999999997</v>
      </c>
      <c r="CB7" s="38">
        <v>469.45</v>
      </c>
      <c r="CC7" s="38">
        <v>392.49</v>
      </c>
      <c r="CD7" s="38">
        <v>384.72</v>
      </c>
      <c r="CE7" s="38">
        <v>339.91</v>
      </c>
      <c r="CF7" s="38">
        <v>330.99</v>
      </c>
      <c r="CG7" s="38">
        <v>622.30999999999995</v>
      </c>
      <c r="CH7" s="38">
        <v>589.39</v>
      </c>
      <c r="CI7" s="38">
        <v>620.01</v>
      </c>
      <c r="CJ7" s="38">
        <v>688.46</v>
      </c>
      <c r="CK7" s="38">
        <v>553.77</v>
      </c>
      <c r="CL7" s="38">
        <v>556.04</v>
      </c>
      <c r="CM7" s="38">
        <v>27.78</v>
      </c>
      <c r="CN7" s="38">
        <v>27.78</v>
      </c>
      <c r="CO7" s="38">
        <v>33.33</v>
      </c>
      <c r="CP7" s="38">
        <v>38.89</v>
      </c>
      <c r="CQ7" s="38">
        <v>38.89</v>
      </c>
      <c r="CR7" s="38">
        <v>39.119999999999997</v>
      </c>
      <c r="CS7" s="38">
        <v>41.24</v>
      </c>
      <c r="CT7" s="38">
        <v>43.1</v>
      </c>
      <c r="CU7" s="38">
        <v>40.96</v>
      </c>
      <c r="CV7" s="38">
        <v>36.44</v>
      </c>
      <c r="CW7" s="38">
        <v>37.130000000000003</v>
      </c>
      <c r="CX7" s="38">
        <v>100</v>
      </c>
      <c r="CY7" s="38">
        <v>100</v>
      </c>
      <c r="CZ7" s="38">
        <v>100</v>
      </c>
      <c r="DA7" s="38">
        <v>100</v>
      </c>
      <c r="DB7" s="38">
        <v>100</v>
      </c>
      <c r="DC7" s="38">
        <v>87.79</v>
      </c>
      <c r="DD7" s="38">
        <v>88.34</v>
      </c>
      <c r="DE7" s="38">
        <v>88.02</v>
      </c>
      <c r="DF7" s="38">
        <v>90.64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v>0</v>
      </c>
      <c r="EK7" s="38">
        <v>0</v>
      </c>
      <c r="EL7" s="38">
        <v>0</v>
      </c>
      <c r="EM7" s="38">
        <v>0.51</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2017-12-25T02:38:31Z</dcterms:created>
  <dcterms:modified xsi:type="dcterms:W3CDTF">2018-02-20T02:53:00Z</dcterms:modified>
  <cp:category/>
</cp:coreProperties>
</file>