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1\下水\■■01管理係\★経営比較分析表関係\H29\20180220_【23日(金)〆】経営比較分析表の打ち返しにつきまして\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<sst xmlns="http://schemas.openxmlformats.org/spreadsheetml/2006/main" count="239" uniqueCount="124">
  <si>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</si>
  <si>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</si>
  <si>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</si>
  <si>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</si>
  <si>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</si>
  <si>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</si>
  <si>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</si>
  <si>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</si>
  <si>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</si>
  <si>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</si>
  <si>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</si>
  <si>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</si>
  <si>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</si>
  <si>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</si>
  <si>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</si>
  <si>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</si>
  <si>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</si>
  <si>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</si>
  <si>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</si>
  <si>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</si>
  <si>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</si>
  <si>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</si>
  <si>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</si>
  <si>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</si>
  <si>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</si>
  <si>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</si>
  <si>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</si>
  <si>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</si>
  <si>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</si>
  <si>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</si>
  <si>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</si>
  <si>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</si>
  <si>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</si>
  <si>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</si>
  <si>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</si>
  <si>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</si>
  <si>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</si>
  <si>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</si>
  <si>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</si>
  <si>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</si>
  <si>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</si>
  <si>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</si>
  <si>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</si>
  <si>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</si>
  <si>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</si>
  <si>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</si>
  <si>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</si>
  <si>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</si>
  <si>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</si>
  <si>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</si>
  <si>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</si>
  <si>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</si>
  <si>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</si>
  <si>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</si>
  <si>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</si>
  <si>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</si>
  <si>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</si>
  <si>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</si>
  <si>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</si>
  <si>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</si>
  <si>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</si>
  <si>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</si>
  <si>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</si>
  <si>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</si>
  <si>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</si>
  <si>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</si>
  <si>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</si>
  <si>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</si>
  <si>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</si>
  <si>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</si>
  <si>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</si>
  <si>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</si>
  <si>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</si>
  <si>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</si>
  <si>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</si>
  <si>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</si>
  <si>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</si>
  <si>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</si>
  <si>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</si>
  <si>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</si>
  <si>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</si>
  <si>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</si>
  <si>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</si>
  <si>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</si>
  <si>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</si>
  <si>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</si>
  <si>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</si>
  <si>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</si>
  <si>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</si>
  <si>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</si>
  <si>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</si>
  <si>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</si>
  <si>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</si>
  <si>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</si>
  <si>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</si>
  <si>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</si>
  <si>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</si>
  <si>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</si>
  <si>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</si>
  <si>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</si>
  <si>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</si>
  <si>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</si>
  <si>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</si>
  <si>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</si>
  <si>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</si>
  <si>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</si>
  <si>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</si>
  <si>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</si>
  <si>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</si>
  <si>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江津市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</si>
  <si>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</si>
  <si>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</si>
  <si>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</si>
  <si>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</si>
  <si>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</si>
  <si>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</si>
  <si>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</si>
  <si>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</si>
  <si>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</si>
  <si>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</si>
  <si>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</si>
  <si>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H24から100％を超えているが、経費回収率は平均45％となっており、汚水処理費の削減が必要となっている。その汚水処理費の財源は、使用料収入の不足分を、基金の取り崩しと一般会計繰入金により賄っている。債務残高は、施設更新まで新たな借り入れがないためH22をピークに減少していく。その財源は全額を一般会計繰入金で賄っているため、企業債残高対事業規模比率が低い値となっている。汚水処理原価については、類似団体平均より少し高い値を推移している。施設利用率は約50％となっており、類似団体平均より10％程度低い値となっている。水洗化率は、約87％となっており、全国平均、類似団体平均と近い値となっているが、人口の減少、少子高齢化により伸び悩んでいる状態である。</t>
    <rPh sb="1" eb="4">
      <t>シュウエキテキ</t>
    </rPh>
    <rPh sb="4" eb="6">
      <t>シュウシ</t>
    </rPh>
    <rPh sb="6" eb="8">
      <t>ヒリツ</t>
    </rPh>
    <rPh sb="20" eb="21">
      <t>コ</t>
    </rPh>
    <rPh sb="27" eb="29">
      <t>ケイヒ</t>
    </rPh>
    <rPh sb="29" eb="31">
      <t>カイシュウ</t>
    </rPh>
    <rPh sb="31" eb="32">
      <t>リツ</t>
    </rPh>
    <rPh sb="33" eb="35">
      <t>ヘイキン</t>
    </rPh>
    <rPh sb="45" eb="47">
      <t>オスイ</t>
    </rPh>
    <rPh sb="47" eb="49">
      <t>ショリ</t>
    </rPh>
    <rPh sb="49" eb="50">
      <t>ヒ</t>
    </rPh>
    <rPh sb="51" eb="53">
      <t>サクゲン</t>
    </rPh>
    <rPh sb="54" eb="56">
      <t>ヒツヨウ</t>
    </rPh>
    <rPh sb="65" eb="67">
      <t>オスイ</t>
    </rPh>
    <rPh sb="67" eb="69">
      <t>ショリ</t>
    </rPh>
    <rPh sb="69" eb="70">
      <t>ヒ</t>
    </rPh>
    <rPh sb="71" eb="73">
      <t>ザイゲン</t>
    </rPh>
    <rPh sb="75" eb="78">
      <t>シヨウリョウ</t>
    </rPh>
    <rPh sb="78" eb="80">
      <t>シュウニュウ</t>
    </rPh>
    <rPh sb="81" eb="84">
      <t>フソクブン</t>
    </rPh>
    <rPh sb="86" eb="88">
      <t>キキン</t>
    </rPh>
    <rPh sb="89" eb="90">
      <t>ト</t>
    </rPh>
    <rPh sb="91" eb="92">
      <t>クズ</t>
    </rPh>
    <rPh sb="94" eb="96">
      <t>イッパン</t>
    </rPh>
    <rPh sb="96" eb="98">
      <t>カイケイ</t>
    </rPh>
    <rPh sb="98" eb="100">
      <t>クリイレ</t>
    </rPh>
    <rPh sb="100" eb="101">
      <t>キン</t>
    </rPh>
    <rPh sb="104" eb="105">
      <t>マカナ</t>
    </rPh>
    <rPh sb="110" eb="112">
      <t>サイム</t>
    </rPh>
    <rPh sb="112" eb="114">
      <t>ザンダカ</t>
    </rPh>
    <rPh sb="116" eb="118">
      <t>シセツ</t>
    </rPh>
    <rPh sb="118" eb="120">
      <t>コウシン</t>
    </rPh>
    <rPh sb="122" eb="123">
      <t>アラ</t>
    </rPh>
    <rPh sb="125" eb="126">
      <t>カ</t>
    </rPh>
    <rPh sb="127" eb="128">
      <t>イ</t>
    </rPh>
    <rPh sb="142" eb="144">
      <t>ゲンショウ</t>
    </rPh>
    <rPh sb="151" eb="153">
      <t>ザイゲン</t>
    </rPh>
    <rPh sb="154" eb="156">
      <t>ゼンガク</t>
    </rPh>
    <rPh sb="157" eb="159">
      <t>イッパン</t>
    </rPh>
    <rPh sb="159" eb="161">
      <t>カイケイ</t>
    </rPh>
    <rPh sb="161" eb="163">
      <t>クリイレ</t>
    </rPh>
    <rPh sb="163" eb="164">
      <t>キン</t>
    </rPh>
    <rPh sb="165" eb="166">
      <t>マカナ</t>
    </rPh>
    <rPh sb="173" eb="175">
      <t>キギョウ</t>
    </rPh>
    <rPh sb="175" eb="176">
      <t>サイ</t>
    </rPh>
    <rPh sb="176" eb="178">
      <t>ザンダカ</t>
    </rPh>
    <rPh sb="178" eb="179">
      <t>タイ</t>
    </rPh>
    <rPh sb="179" eb="181">
      <t>ジギョウ</t>
    </rPh>
    <rPh sb="181" eb="183">
      <t>キボ</t>
    </rPh>
    <rPh sb="183" eb="185">
      <t>ヒリツ</t>
    </rPh>
    <rPh sb="186" eb="187">
      <t>ヒク</t>
    </rPh>
    <rPh sb="188" eb="189">
      <t>アタイ</t>
    </rPh>
    <rPh sb="196" eb="198">
      <t>オスイ</t>
    </rPh>
    <rPh sb="198" eb="200">
      <t>ショリ</t>
    </rPh>
    <rPh sb="200" eb="202">
      <t>ゲンカ</t>
    </rPh>
    <rPh sb="208" eb="210">
      <t>ルイジ</t>
    </rPh>
    <rPh sb="210" eb="212">
      <t>ダンタイ</t>
    </rPh>
    <rPh sb="212" eb="214">
      <t>ヘイキン</t>
    </rPh>
    <rPh sb="216" eb="217">
      <t>スコ</t>
    </rPh>
    <rPh sb="218" eb="219">
      <t>タカ</t>
    </rPh>
    <rPh sb="220" eb="221">
      <t>アタイ</t>
    </rPh>
    <rPh sb="222" eb="224">
      <t>スイイ</t>
    </rPh>
    <rPh sb="229" eb="231">
      <t>シセツ</t>
    </rPh>
    <rPh sb="231" eb="234">
      <t>リヨウリツ</t>
    </rPh>
    <rPh sb="235" eb="236">
      <t>ヤク</t>
    </rPh>
    <rPh sb="246" eb="248">
      <t>ルイジ</t>
    </rPh>
    <rPh sb="248" eb="250">
      <t>ダンタイ</t>
    </rPh>
    <rPh sb="250" eb="252">
      <t>ヘイキン</t>
    </rPh>
    <rPh sb="257" eb="259">
      <t>テイド</t>
    </rPh>
    <rPh sb="259" eb="260">
      <t>ヒク</t>
    </rPh>
    <rPh sb="261" eb="262">
      <t>アタイ</t>
    </rPh>
    <rPh sb="269" eb="272">
      <t>スイセンカ</t>
    </rPh>
    <rPh sb="272" eb="273">
      <t>リツ</t>
    </rPh>
    <rPh sb="275" eb="276">
      <t>ヤク</t>
    </rPh>
    <rPh sb="286" eb="288">
      <t>ゼンコク</t>
    </rPh>
    <rPh sb="288" eb="290">
      <t>ヘイキン</t>
    </rPh>
    <rPh sb="291" eb="293">
      <t>ルイジ</t>
    </rPh>
    <rPh sb="293" eb="295">
      <t>ダンタイ</t>
    </rPh>
    <rPh sb="295" eb="297">
      <t>ヘイキン</t>
    </rPh>
    <rPh sb="298" eb="299">
      <t>チカ</t>
    </rPh>
    <rPh sb="300" eb="301">
      <t>アタイ</t>
    </rPh>
    <rPh sb="309" eb="311">
      <t>ジンコウ</t>
    </rPh>
    <rPh sb="312" eb="314">
      <t>ゲンショウ</t>
    </rPh>
    <rPh sb="315" eb="317">
      <t>ショウシ</t>
    </rPh>
    <rPh sb="317" eb="320">
      <t>コウレイカ</t>
    </rPh>
    <rPh sb="323" eb="324">
      <t>ノ</t>
    </rPh>
    <rPh sb="325" eb="326">
      <t>ナヤ</t>
    </rPh>
    <rPh sb="330" eb="332">
      <t>ジョウタイ</t>
    </rPh>
    <phoneticPr fontId="4"/>
  </si>
  <si>
    <t>　2処理区があり、いずれも整備事業は完了している。それぞれの処理区について、桜江中央地区は、平成13年6月に供用開始し、処理区域面積70.6ha、接続率約92％となっている。川越地区は、平成18年4月供用開始し、処理区域面積40ha、接続率約73％となっている。
　今後は人口減少等により料金改定以外の使用料収入の急激な増は見込めない状況にある。施設は10～15年が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7"/>
  </si>
  <si>
    <t>　当施設においては、耐用年数（50年）を経過していないため、老朽管の更新などはまだ行っていない。しかし、供用開始から15年を経過した施設があることから、既存施設の長寿命化を図っていくとともに、施設更新の際は、将来需要の予測を踏まえて、施設・設備の合理化などを検討していく必要がある。そのため、H29より、最適整備構想の策定に取り組んでいる。</t>
    <rPh sb="1" eb="4">
      <t>トウシセツ</t>
    </rPh>
    <rPh sb="10" eb="12">
      <t>タイヨウ</t>
    </rPh>
    <rPh sb="12" eb="14">
      <t>ネンスウ</t>
    </rPh>
    <rPh sb="17" eb="18">
      <t>ネン</t>
    </rPh>
    <rPh sb="20" eb="22">
      <t>ケイカ</t>
    </rPh>
    <rPh sb="30" eb="32">
      <t>ロウキュウ</t>
    </rPh>
    <rPh sb="32" eb="33">
      <t>カン</t>
    </rPh>
    <rPh sb="34" eb="36">
      <t>コウシン</t>
    </rPh>
    <rPh sb="41" eb="42">
      <t>オコナ</t>
    </rPh>
    <rPh sb="52" eb="54">
      <t>キョウヨウ</t>
    </rPh>
    <rPh sb="54" eb="56">
      <t>カイシ</t>
    </rPh>
    <rPh sb="60" eb="61">
      <t>ネン</t>
    </rPh>
    <rPh sb="62" eb="64">
      <t>ケイカ</t>
    </rPh>
    <rPh sb="66" eb="68">
      <t>シセツ</t>
    </rPh>
    <rPh sb="76" eb="78">
      <t>キゾン</t>
    </rPh>
    <rPh sb="78" eb="80">
      <t>シセツ</t>
    </rPh>
    <rPh sb="81" eb="82">
      <t>チョウ</t>
    </rPh>
    <rPh sb="82" eb="85">
      <t>ジュミョウカ</t>
    </rPh>
    <rPh sb="86" eb="87">
      <t>ハカ</t>
    </rPh>
    <rPh sb="96" eb="98">
      <t>シセツ</t>
    </rPh>
    <rPh sb="98" eb="100">
      <t>コウシン</t>
    </rPh>
    <rPh sb="101" eb="102">
      <t>サイ</t>
    </rPh>
    <rPh sb="104" eb="106">
      <t>ショウライ</t>
    </rPh>
    <rPh sb="106" eb="108">
      <t>ジュヨウ</t>
    </rPh>
    <rPh sb="109" eb="111">
      <t>ヨソク</t>
    </rPh>
    <rPh sb="112" eb="113">
      <t>フ</t>
    </rPh>
    <rPh sb="117" eb="119">
      <t>シセツ</t>
    </rPh>
    <rPh sb="120" eb="122">
      <t>セツビ</t>
    </rPh>
    <rPh sb="123" eb="126">
      <t>ゴウリカ</t>
    </rPh>
    <rPh sb="129" eb="131">
      <t>ケントウ</t>
    </rPh>
    <rPh sb="135" eb="137">
      <t>ヒツヨウ</t>
    </rPh>
    <rPh sb="152" eb="154">
      <t>サイテキ</t>
    </rPh>
    <rPh sb="154" eb="156">
      <t>セイビ</t>
    </rPh>
    <rPh sb="156" eb="158">
      <t>コウソウ</t>
    </rPh>
    <rPh sb="159" eb="161">
      <t>サクテイ</t>
    </rPh>
    <rPh sb="162" eb="163">
      <t>ト</t>
    </rPh>
    <rPh sb="164" eb="16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</si>
</sst>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738256"/>
        <c:axId val="18374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183738256"/>
        <c:axId val="183740688"/>
      </c:lineChart>
      <c:dateAx>
        <c:axId val="183738256"/>
        <c:scaling>
          <c:orientation val="minMax"/>
        </c:scaling>
        <c:delete val="1"/>
        <c:axPos val="b"/>
        <c:numFmt formatCode="ge" sourceLinked="1"/>
        <c:majorTickMark val="none"/>
        <c:minorTickMark val="none"/>
        <c:tickLblPos val="none"/>
        <c:crossAx val="183740688"/>
        <c:crosses val="autoZero"/>
        <c:auto val="1"/>
        <c:lblOffset val="100"/>
        <c:baseTimeUnit val="years"/>
      </c:dateAx>
      <c:valAx>
        <c:axId val="18374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3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51.06</c:v>
                </c:pt>
                <c:pt idx="1">
                  <c:v>51.15</c:v>
                </c:pt>
                <c:pt idx="2">
                  <c:v>50.62</c:v>
                </c:pt>
                <c:pt idx="3">
                  <c:v>51.15</c:v>
                </c:pt>
                <c:pt idx="4">
                  <c:v>49.29</c:v>
                </c:pt>
              </c:numCache>
            </c:numRef>
          </c:val>
        </c:ser>
        <c:dLbls>
          <c:showLegendKey val="0"/>
          <c:showVal val="0"/>
          <c:showCatName val="0"/>
          <c:showSerName val="0"/>
          <c:showPercent val="0"/>
          <c:showBubbleSize val="0"/>
        </c:dLbls>
        <c:gapWidth val="150"/>
        <c:axId val="184310584"/>
        <c:axId val="1843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184310584"/>
        <c:axId val="184310976"/>
      </c:lineChart>
      <c:dateAx>
        <c:axId val="184310584"/>
        <c:scaling>
          <c:orientation val="minMax"/>
        </c:scaling>
        <c:delete val="1"/>
        <c:axPos val="b"/>
        <c:numFmt formatCode="ge" sourceLinked="1"/>
        <c:majorTickMark val="none"/>
        <c:minorTickMark val="none"/>
        <c:tickLblPos val="none"/>
        <c:crossAx val="184310976"/>
        <c:crosses val="autoZero"/>
        <c:auto val="1"/>
        <c:lblOffset val="100"/>
        <c:baseTimeUnit val="years"/>
      </c:dateAx>
      <c:valAx>
        <c:axId val="1843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85.83</c:v>
                </c:pt>
                <c:pt idx="1">
                  <c:v>85.52</c:v>
                </c:pt>
                <c:pt idx="2">
                  <c:v>85.55</c:v>
                </c:pt>
                <c:pt idx="3">
                  <c:v>86.53</c:v>
                </c:pt>
                <c:pt idx="4">
                  <c:v>87.47</c:v>
                </c:pt>
              </c:numCache>
            </c:numRef>
          </c:val>
        </c:ser>
        <c:dLbls>
          <c:showLegendKey val="0"/>
          <c:showVal val="0"/>
          <c:showCatName val="0"/>
          <c:showSerName val="0"/>
          <c:showPercent val="0"/>
          <c:showBubbleSize val="0"/>
        </c:dLbls>
        <c:gapWidth val="150"/>
        <c:axId val="184312152"/>
        <c:axId val="1843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184312152"/>
        <c:axId val="184312544"/>
      </c:lineChart>
      <c:dateAx>
        <c:axId val="184312152"/>
        <c:scaling>
          <c:orientation val="minMax"/>
        </c:scaling>
        <c:delete val="1"/>
        <c:axPos val="b"/>
        <c:numFmt formatCode="ge" sourceLinked="1"/>
        <c:majorTickMark val="none"/>
        <c:minorTickMark val="none"/>
        <c:tickLblPos val="none"/>
        <c:crossAx val="184312544"/>
        <c:crosses val="autoZero"/>
        <c:auto val="1"/>
        <c:lblOffset val="100"/>
        <c:baseTimeUnit val="years"/>
      </c:dateAx>
      <c:valAx>
        <c:axId val="1843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103.7</c:v>
                </c:pt>
                <c:pt idx="1">
                  <c:v>104.72</c:v>
                </c:pt>
                <c:pt idx="2">
                  <c:v>145.94999999999999</c:v>
                </c:pt>
                <c:pt idx="3">
                  <c:v>118.76</c:v>
                </c:pt>
                <c:pt idx="4">
                  <c:v>111.11</c:v>
                </c:pt>
              </c:numCache>
            </c:numRef>
          </c:val>
        </c:ser>
        <c:dLbls>
          <c:showLegendKey val="0"/>
          <c:showVal val="0"/>
          <c:showCatName val="0"/>
          <c:showSerName val="0"/>
          <c:showPercent val="0"/>
          <c:showBubbleSize val="0"/>
        </c:dLbls>
        <c:gapWidth val="150"/>
        <c:axId val="184032528"/>
        <c:axId val="1840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032528"/>
        <c:axId val="184068000"/>
      </c:lineChart>
      <c:dateAx>
        <c:axId val="184032528"/>
        <c:scaling>
          <c:orientation val="minMax"/>
        </c:scaling>
        <c:delete val="1"/>
        <c:axPos val="b"/>
        <c:numFmt formatCode="ge" sourceLinked="1"/>
        <c:majorTickMark val="none"/>
        <c:minorTickMark val="none"/>
        <c:tickLblPos val="none"/>
        <c:crossAx val="184068000"/>
        <c:crosses val="autoZero"/>
        <c:auto val="1"/>
        <c:lblOffset val="100"/>
        <c:baseTimeUnit val="years"/>
      </c:dateAx>
      <c:valAx>
        <c:axId val="1840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3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102760"/>
        <c:axId val="18410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02760"/>
        <c:axId val="184103144"/>
      </c:lineChart>
      <c:dateAx>
        <c:axId val="184102760"/>
        <c:scaling>
          <c:orientation val="minMax"/>
        </c:scaling>
        <c:delete val="1"/>
        <c:axPos val="b"/>
        <c:numFmt formatCode="ge" sourceLinked="1"/>
        <c:majorTickMark val="none"/>
        <c:minorTickMark val="none"/>
        <c:tickLblPos val="none"/>
        <c:crossAx val="184103144"/>
        <c:crosses val="autoZero"/>
        <c:auto val="1"/>
        <c:lblOffset val="100"/>
        <c:baseTimeUnit val="years"/>
      </c:dateAx>
      <c:valAx>
        <c:axId val="18410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0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121696"/>
        <c:axId val="1838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21696"/>
        <c:axId val="183816000"/>
      </c:lineChart>
      <c:dateAx>
        <c:axId val="184121696"/>
        <c:scaling>
          <c:orientation val="minMax"/>
        </c:scaling>
        <c:delete val="1"/>
        <c:axPos val="b"/>
        <c:numFmt formatCode="ge" sourceLinked="1"/>
        <c:majorTickMark val="none"/>
        <c:minorTickMark val="none"/>
        <c:tickLblPos val="none"/>
        <c:crossAx val="183816000"/>
        <c:crosses val="autoZero"/>
        <c:auto val="1"/>
        <c:lblOffset val="100"/>
        <c:baseTimeUnit val="years"/>
      </c:dateAx>
      <c:valAx>
        <c:axId val="183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40064"/>
        <c:axId val="18384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40064"/>
        <c:axId val="183840456"/>
      </c:lineChart>
      <c:dateAx>
        <c:axId val="183840064"/>
        <c:scaling>
          <c:orientation val="minMax"/>
        </c:scaling>
        <c:delete val="1"/>
        <c:axPos val="b"/>
        <c:numFmt formatCode="ge" sourceLinked="1"/>
        <c:majorTickMark val="none"/>
        <c:minorTickMark val="none"/>
        <c:tickLblPos val="none"/>
        <c:crossAx val="183840456"/>
        <c:crosses val="autoZero"/>
        <c:auto val="1"/>
        <c:lblOffset val="100"/>
        <c:baseTimeUnit val="years"/>
      </c:dateAx>
      <c:valAx>
        <c:axId val="1838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42024"/>
        <c:axId val="18392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42024"/>
        <c:axId val="183926232"/>
      </c:lineChart>
      <c:dateAx>
        <c:axId val="183842024"/>
        <c:scaling>
          <c:orientation val="minMax"/>
        </c:scaling>
        <c:delete val="1"/>
        <c:axPos val="b"/>
        <c:numFmt formatCode="ge" sourceLinked="1"/>
        <c:majorTickMark val="none"/>
        <c:minorTickMark val="none"/>
        <c:tickLblPos val="none"/>
        <c:crossAx val="183926232"/>
        <c:crosses val="autoZero"/>
        <c:auto val="1"/>
        <c:lblOffset val="100"/>
        <c:baseTimeUnit val="years"/>
      </c:dateAx>
      <c:valAx>
        <c:axId val="18392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4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841632"/>
        <c:axId val="18383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183841632"/>
        <c:axId val="183839672"/>
      </c:lineChart>
      <c:dateAx>
        <c:axId val="183841632"/>
        <c:scaling>
          <c:orientation val="minMax"/>
        </c:scaling>
        <c:delete val="1"/>
        <c:axPos val="b"/>
        <c:numFmt formatCode="ge" sourceLinked="1"/>
        <c:majorTickMark val="none"/>
        <c:minorTickMark val="none"/>
        <c:tickLblPos val="none"/>
        <c:crossAx val="183839672"/>
        <c:crosses val="autoZero"/>
        <c:auto val="1"/>
        <c:lblOffset val="100"/>
        <c:baseTimeUnit val="years"/>
      </c:dateAx>
      <c:valAx>
        <c:axId val="18383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39.909999999999997</c:v>
                </c:pt>
                <c:pt idx="1">
                  <c:v>46.34</c:v>
                </c:pt>
                <c:pt idx="2">
                  <c:v>47.44</c:v>
                </c:pt>
                <c:pt idx="3">
                  <c:v>45.13</c:v>
                </c:pt>
                <c:pt idx="4">
                  <c:v>46.26</c:v>
                </c:pt>
              </c:numCache>
            </c:numRef>
          </c:val>
        </c:ser>
        <c:dLbls>
          <c:showLegendKey val="0"/>
          <c:showVal val="0"/>
          <c:showCatName val="0"/>
          <c:showSerName val="0"/>
          <c:showPercent val="0"/>
          <c:showBubbleSize val="0"/>
        </c:dLbls>
        <c:gapWidth val="150"/>
        <c:axId val="183838496"/>
        <c:axId val="18392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183838496"/>
        <c:axId val="183927408"/>
      </c:lineChart>
      <c:dateAx>
        <c:axId val="183838496"/>
        <c:scaling>
          <c:orientation val="minMax"/>
        </c:scaling>
        <c:delete val="1"/>
        <c:axPos val="b"/>
        <c:numFmt formatCode="ge" sourceLinked="1"/>
        <c:majorTickMark val="none"/>
        <c:minorTickMark val="none"/>
        <c:tickLblPos val="none"/>
        <c:crossAx val="183927408"/>
        <c:crosses val="autoZero"/>
        <c:auto val="1"/>
        <c:lblOffset val="100"/>
        <c:baseTimeUnit val="years"/>
      </c:dateAx>
      <c:valAx>
        <c:axId val="1839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451.71</c:v>
                </c:pt>
                <c:pt idx="1">
                  <c:v>391.48</c:v>
                </c:pt>
                <c:pt idx="2">
                  <c:v>397.14</c:v>
                </c:pt>
                <c:pt idx="3">
                  <c:v>421.28</c:v>
                </c:pt>
                <c:pt idx="4">
                  <c:v>409.82</c:v>
                </c:pt>
              </c:numCache>
            </c:numRef>
          </c:val>
        </c:ser>
        <c:dLbls>
          <c:showLegendKey val="0"/>
          <c:showVal val="0"/>
          <c:showCatName val="0"/>
          <c:showSerName val="0"/>
          <c:showPercent val="0"/>
          <c:showBubbleSize val="0"/>
        </c:dLbls>
        <c:gapWidth val="150"/>
        <c:axId val="183928584"/>
        <c:axId val="18392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183928584"/>
        <c:axId val="183928976"/>
      </c:lineChart>
      <c:dateAx>
        <c:axId val="183928584"/>
        <c:scaling>
          <c:orientation val="minMax"/>
        </c:scaling>
        <c:delete val="1"/>
        <c:axPos val="b"/>
        <c:numFmt formatCode="ge" sourceLinked="1"/>
        <c:majorTickMark val="none"/>
        <c:minorTickMark val="none"/>
        <c:tickLblPos val="none"/>
        <c:crossAx val="183928976"/>
        <c:crosses val="autoZero"/>
        <c:auto val="1"/>
        <c:lblOffset val="100"/>
        <c:baseTimeUnit val="years"/>
      </c:dateAx>
      <c:valAx>
        <c:axId val="18392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2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22" zoomScaleNormal="100" workbookViewId="0">
      <selection activeCell="CC48" sqref="CC4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c r="AE8" s="49"/>
      <c r="AF8" s="49"/>
      <c r="AG8" s="49"/>
      <c r="AH8" s="49"/>
      <c r="AI8" s="49"/>
      <c r="AJ8" s="49"/>
      <c r="AK8" s="4"/>
      <c r="AL8" s="50">
        <f>データ!S6</f>
        <v>24319</v>
      </c>
      <c r="AM8" s="50"/>
      <c r="AN8" s="50"/>
      <c r="AO8" s="50"/>
      <c r="AP8" s="50"/>
      <c r="AQ8" s="50"/>
      <c r="AR8" s="50"/>
      <c r="AS8" s="50"/>
      <c r="AT8" s="45">
        <f>データ!T6</f>
        <v>268.24</v>
      </c>
      <c r="AU8" s="45"/>
      <c r="AV8" s="45"/>
      <c r="AW8" s="45"/>
      <c r="AX8" s="45"/>
      <c r="AY8" s="45"/>
      <c r="AZ8" s="45"/>
      <c r="BA8" s="45"/>
      <c r="BB8" s="45">
        <f>データ!U6</f>
        <v>90.66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8.83</v>
      </c>
      <c r="Q10" s="45"/>
      <c r="R10" s="45"/>
      <c r="S10" s="45"/>
      <c r="T10" s="45"/>
      <c r="U10" s="45"/>
      <c r="V10" s="45"/>
      <c r="W10" s="45">
        <f>データ!Q6</f>
        <v>90.66</v>
      </c>
      <c r="X10" s="45"/>
      <c r="Y10" s="45"/>
      <c r="Z10" s="45"/>
      <c r="AA10" s="45"/>
      <c r="AB10" s="45"/>
      <c r="AC10" s="45"/>
      <c r="AD10" s="50">
        <f>データ!R6</f>
        <v>3350</v>
      </c>
      <c r="AE10" s="50"/>
      <c r="AF10" s="50"/>
      <c r="AG10" s="50"/>
      <c r="AH10" s="50"/>
      <c r="AI10" s="50"/>
      <c r="AJ10" s="50"/>
      <c r="AK10" s="2"/>
      <c r="AL10" s="50">
        <f>データ!V6</f>
        <v>2131</v>
      </c>
      <c r="AM10" s="50"/>
      <c r="AN10" s="50"/>
      <c r="AO10" s="50"/>
      <c r="AP10" s="50"/>
      <c r="AQ10" s="50"/>
      <c r="AR10" s="50"/>
      <c r="AS10" s="50"/>
      <c r="AT10" s="45">
        <f>データ!W6</f>
        <v>1.1000000000000001</v>
      </c>
      <c r="AU10" s="45"/>
      <c r="AV10" s="45"/>
      <c r="AW10" s="45"/>
      <c r="AX10" s="45"/>
      <c r="AY10" s="45"/>
      <c r="AZ10" s="45"/>
      <c r="BA10" s="45"/>
      <c r="BB10" s="45">
        <f>データ!X6</f>
        <v>1937.27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322075</v>
      </c>
      <c r="D6" s="33">
        <f t="shared" si="3"/>
        <v>47</v>
      </c>
      <c r="E6" s="33">
        <f t="shared" si="3"/>
        <v>17</v>
      </c>
      <c r="F6" s="33">
        <f t="shared" si="3"/>
        <v>5</v>
      </c>
      <c r="G6" s="33">
        <f t="shared" si="3"/>
        <v>0</v>
      </c>
      <c r="H6" s="33" t="str">
        <f t="shared" si="3"/>
        <v>島根県　江津市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8.83</v>
      </c>
      <c r="Q6" s="34">
        <f t="shared" si="3"/>
        <v>90.66</v>
      </c>
      <c r="R6" s="34">
        <f t="shared" si="3"/>
        <v>3350</v>
      </c>
      <c r="S6" s="34">
        <f t="shared" si="3"/>
        <v>24319</v>
      </c>
      <c r="T6" s="34">
        <f t="shared" si="3"/>
        <v>268.24</v>
      </c>
      <c r="U6" s="34">
        <f t="shared" si="3"/>
        <v>90.66</v>
      </c>
      <c r="V6" s="34">
        <f t="shared" si="3"/>
        <v>2131</v>
      </c>
      <c r="W6" s="34">
        <f t="shared" si="3"/>
        <v>1.1000000000000001</v>
      </c>
      <c r="X6" s="34">
        <f t="shared" si="3"/>
        <v>1937.27</v>
      </c>
      <c r="Y6" s="35">
        <f>IF(Y7="",NA(),Y7)</f>
        <v>103.7</v>
      </c>
      <c r="Z6" s="35">
        <f t="shared" ref="Z6:AH6" si="4">IF(Z7="",NA(),Z7)</f>
        <v>104.72</v>
      </c>
      <c r="AA6" s="35">
        <f t="shared" si="4"/>
        <v>145.94999999999999</v>
      </c>
      <c r="AB6" s="35">
        <f t="shared" si="4"/>
        <v>118.76</v>
      </c>
      <c r="AC6" s="35">
        <f t="shared" si="4"/>
        <v>111.11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39.909999999999997</v>
      </c>
      <c r="BR6" s="35">
        <f t="shared" ref="BR6:BZ6" si="8">IF(BR7="",NA(),BR7)</f>
        <v>46.34</v>
      </c>
      <c r="BS6" s="35">
        <f t="shared" si="8"/>
        <v>47.44</v>
      </c>
      <c r="BT6" s="35">
        <f t="shared" si="8"/>
        <v>45.13</v>
      </c>
      <c r="BU6" s="35">
        <f t="shared" si="8"/>
        <v>46.26</v>
      </c>
      <c r="BV6" s="35">
        <f t="shared" si="8"/>
        <v>42.48</v>
      </c>
      <c r="BW6" s="35">
        <f t="shared" si="8"/>
        <v>41.04</v>
      </c>
      <c r="BX6" s="35">
        <f t="shared" si="8"/>
        <v>41.08</v>
      </c>
      <c r="BY6" s="35">
        <f t="shared" si="8"/>
        <v>41.34</v>
      </c>
      <c r="BZ6" s="35">
        <f t="shared" si="8"/>
        <v>55.32</v>
      </c>
      <c r="CA6" s="34" t="str">
        <f>IF(CA7="","",IF(CA7="-","【-】","【"&amp;SUBSTITUTE(TEXT(CA7,"#,##0.00"),"-","△")&amp;"】"))</f>
        <v>【55.73】</v>
      </c>
      <c r="CB6" s="35">
        <f>IF(CB7="",NA(),CB7)</f>
        <v>451.71</v>
      </c>
      <c r="CC6" s="35">
        <f t="shared" ref="CC6:CK6" si="9">IF(CC7="",NA(),CC7)</f>
        <v>391.48</v>
      </c>
      <c r="CD6" s="35">
        <f t="shared" si="9"/>
        <v>397.14</v>
      </c>
      <c r="CE6" s="35">
        <f t="shared" si="9"/>
        <v>421.28</v>
      </c>
      <c r="CF6" s="35">
        <f t="shared" si="9"/>
        <v>409.82</v>
      </c>
      <c r="CG6" s="35">
        <f t="shared" si="9"/>
        <v>343.8</v>
      </c>
      <c r="CH6" s="35">
        <f t="shared" si="9"/>
        <v>357.08</v>
      </c>
      <c r="CI6" s="35">
        <f t="shared" si="9"/>
        <v>378.08</v>
      </c>
      <c r="CJ6" s="35">
        <f t="shared" si="9"/>
        <v>357.49</v>
      </c>
      <c r="CK6" s="35">
        <f t="shared" si="9"/>
        <v>283.17</v>
      </c>
      <c r="CL6" s="34" t="str">
        <f>IF(CL7="","",IF(CL7="-","【-】","【"&amp;SUBSTITUTE(TEXT(CL7,"#,##0.00"),"-","△")&amp;"】"))</f>
        <v>【276.78】</v>
      </c>
      <c r="CM6" s="35">
        <f>IF(CM7="",NA(),CM7)</f>
        <v>51.06</v>
      </c>
      <c r="CN6" s="35">
        <f t="shared" ref="CN6:CV6" si="10">IF(CN7="",NA(),CN7)</f>
        <v>51.15</v>
      </c>
      <c r="CO6" s="35">
        <f t="shared" si="10"/>
        <v>50.62</v>
      </c>
      <c r="CP6" s="35">
        <f t="shared" si="10"/>
        <v>51.15</v>
      </c>
      <c r="CQ6" s="35">
        <f t="shared" si="10"/>
        <v>49.29</v>
      </c>
      <c r="CR6" s="35">
        <f t="shared" si="10"/>
        <v>46.06</v>
      </c>
      <c r="CS6" s="35">
        <f t="shared" si="10"/>
        <v>45.95</v>
      </c>
      <c r="CT6" s="35">
        <f t="shared" si="10"/>
        <v>44.69</v>
      </c>
      <c r="CU6" s="35">
        <f t="shared" si="10"/>
        <v>44.69</v>
      </c>
      <c r="CV6" s="35">
        <f t="shared" si="10"/>
        <v>60.65</v>
      </c>
      <c r="CW6" s="34" t="str">
        <f>IF(CW7="","",IF(CW7="-","【-】","【"&amp;SUBSTITUTE(TEXT(CW7,"#,##0.00"),"-","△")&amp;"】"))</f>
        <v>【59.15】</v>
      </c>
      <c r="CX6" s="35">
        <f>IF(CX7="",NA(),CX7)</f>
        <v>85.83</v>
      </c>
      <c r="CY6" s="35">
        <f t="shared" ref="CY6:DG6" si="11">IF(CY7="",NA(),CY7)</f>
        <v>85.52</v>
      </c>
      <c r="CZ6" s="35">
        <f t="shared" si="11"/>
        <v>85.55</v>
      </c>
      <c r="DA6" s="35">
        <f t="shared" si="11"/>
        <v>86.53</v>
      </c>
      <c r="DB6" s="35">
        <f t="shared" si="11"/>
        <v>87.47</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322075</v>
      </c>
      <c r="D7" s="37">
        <v>47</v>
      </c>
      <c r="E7" s="37">
        <v>17</v>
      </c>
      <c r="F7" s="37">
        <v>5</v>
      </c>
      <c r="G7" s="37">
        <v>0</v>
      </c>
      <c r="H7" s="37" t="s">
        <v>109</v>
      </c>
      <c r="I7" s="37" t="s">
        <v>110</v>
      </c>
      <c r="J7" s="37" t="s">
        <v>111</v>
      </c>
      <c r="K7" s="37" t="s">
        <v>112</v>
      </c>
      <c r="L7" s="37" t="s">
        <v>113</v>
      </c>
      <c r="M7" s="37"/>
      <c r="N7" s="38" t="s">
        <v>114</v>
      </c>
      <c r="O7" s="38" t="s">
        <v>115</v>
      </c>
      <c r="P7" s="38">
        <v>8.83</v>
      </c>
      <c r="Q7" s="38">
        <v>90.66</v>
      </c>
      <c r="R7" s="38">
        <v>3350</v>
      </c>
      <c r="S7" s="38">
        <v>24319</v>
      </c>
      <c r="T7" s="38">
        <v>268.24</v>
      </c>
      <c r="U7" s="38">
        <v>90.66</v>
      </c>
      <c r="V7" s="38">
        <v>2131</v>
      </c>
      <c r="W7" s="38">
        <v>1.1000000000000001</v>
      </c>
      <c r="X7" s="38">
        <v>1937.27</v>
      </c>
      <c r="Y7" s="38">
        <v>103.7</v>
      </c>
      <c r="Z7" s="38">
        <v>104.72</v>
      </c>
      <c r="AA7" s="38">
        <v>145.94999999999999</v>
      </c>
      <c r="AB7" s="38">
        <v>118.76</v>
      </c>
      <c r="AC7" s="38">
        <v>111.11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974.93</v>
      </c>
      <c r="BP7" s="38">
        <v>914.53</v>
      </c>
      <c r="BQ7" s="38">
        <v>39.909999999999997</v>
      </c>
      <c r="BR7" s="38">
        <v>46.34</v>
      </c>
      <c r="BS7" s="38">
        <v>47.44</v>
      </c>
      <c r="BT7" s="38">
        <v>45.13</v>
      </c>
      <c r="BU7" s="38">
        <v>46.26</v>
      </c>
      <c r="BV7" s="38">
        <v>42.48</v>
      </c>
      <c r="BW7" s="38">
        <v>41.04</v>
      </c>
      <c r="BX7" s="38">
        <v>41.08</v>
      </c>
      <c r="BY7" s="38">
        <v>41.34</v>
      </c>
      <c r="BZ7" s="38">
        <v>55.32</v>
      </c>
      <c r="CA7" s="38">
        <v>55.73</v>
      </c>
      <c r="CB7" s="38">
        <v>451.71</v>
      </c>
      <c r="CC7" s="38">
        <v>391.48</v>
      </c>
      <c r="CD7" s="38">
        <v>397.14</v>
      </c>
      <c r="CE7" s="38">
        <v>421.28</v>
      </c>
      <c r="CF7" s="38">
        <v>409.82</v>
      </c>
      <c r="CG7" s="38">
        <v>343.8</v>
      </c>
      <c r="CH7" s="38">
        <v>357.08</v>
      </c>
      <c r="CI7" s="38">
        <v>378.08</v>
      </c>
      <c r="CJ7" s="38">
        <v>357.49</v>
      </c>
      <c r="CK7" s="38">
        <v>283.17</v>
      </c>
      <c r="CL7" s="38">
        <v>276.77999999999997</v>
      </c>
      <c r="CM7" s="38">
        <v>51.06</v>
      </c>
      <c r="CN7" s="38">
        <v>51.15</v>
      </c>
      <c r="CO7" s="38">
        <v>50.62</v>
      </c>
      <c r="CP7" s="38">
        <v>51.15</v>
      </c>
      <c r="CQ7" s="38">
        <v>49.29</v>
      </c>
      <c r="CR7" s="38">
        <v>46.06</v>
      </c>
      <c r="CS7" s="38">
        <v>45.95</v>
      </c>
      <c r="CT7" s="38">
        <v>44.69</v>
      </c>
      <c r="CU7" s="38">
        <v>44.69</v>
      </c>
      <c r="CV7" s="38">
        <v>60.65</v>
      </c>
      <c r="CW7" s="38">
        <v>59.15</v>
      </c>
      <c r="CX7" s="38">
        <v>85.83</v>
      </c>
      <c r="CY7" s="38">
        <v>85.52</v>
      </c>
      <c r="CZ7" s="38">
        <v>85.55</v>
      </c>
      <c r="DA7" s="38">
        <v>86.53</v>
      </c>
      <c r="DB7" s="38">
        <v>87.47</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2017-12-25T02:31:37Z</dcterms:created>
  <dcterms:modified xsi:type="dcterms:W3CDTF">2018-02-20T02:51:39Z</dcterms:modified>
  <cp:category/>
</cp:coreProperties>
</file>