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政策推進部\商工観光課\商工振興セクション\労政・商工\発電所\発電所関係\電気事業特別会計\経営比較分析表\H29\H28決算分\"/>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F19" i="4" s="1"/>
  <c r="AU6" i="5"/>
  <c r="AT6" i="5"/>
  <c r="L16" i="4" s="1"/>
  <c r="AS6" i="5"/>
  <c r="AR6" i="5"/>
  <c r="H16" i="4" s="1"/>
  <c r="AQ6" i="5"/>
  <c r="AP6" i="5"/>
  <c r="N15" i="4" s="1"/>
  <c r="AO6" i="5"/>
  <c r="AN6" i="5"/>
  <c r="J15" i="4" s="1"/>
  <c r="AM6" i="5"/>
  <c r="AL6" i="5"/>
  <c r="F15" i="4" s="1"/>
  <c r="AK6" i="5"/>
  <c r="AJ6" i="5"/>
  <c r="L14" i="4" s="1"/>
  <c r="AI6" i="5"/>
  <c r="AH6" i="5"/>
  <c r="H14" i="4" s="1"/>
  <c r="AG6" i="5"/>
  <c r="AF6" i="5"/>
  <c r="N13" i="4" s="1"/>
  <c r="AE6" i="5"/>
  <c r="AD6" i="5"/>
  <c r="J13" i="4" s="1"/>
  <c r="AC6" i="5"/>
  <c r="AB6" i="5"/>
  <c r="F13" i="4" s="1"/>
  <c r="AA6" i="5"/>
  <c r="Z6" i="5"/>
  <c r="L12" i="4" s="1"/>
  <c r="Y6" i="5"/>
  <c r="X6" i="5"/>
  <c r="H12" i="4" s="1"/>
  <c r="W6" i="5"/>
  <c r="V6" i="5"/>
  <c r="F9" i="4" s="1"/>
  <c r="U6" i="5"/>
  <c r="T6" i="5"/>
  <c r="S6" i="5"/>
  <c r="R6" i="5"/>
  <c r="Q6" i="5"/>
  <c r="P6" i="5"/>
  <c r="O6" i="5"/>
  <c r="N6" i="5"/>
  <c r="M6" i="5"/>
  <c r="FT8" i="5" s="1"/>
  <c r="L6" i="5"/>
  <c r="K6" i="5"/>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F16" i="4"/>
  <c r="L15" i="4"/>
  <c r="H15" i="4"/>
  <c r="N14" i="4"/>
  <c r="J14" i="4"/>
  <c r="F14" i="4"/>
  <c r="L13" i="4"/>
  <c r="H13" i="4"/>
  <c r="N12" i="4"/>
  <c r="J12" i="4"/>
  <c r="F12" i="4"/>
  <c r="N7" i="4"/>
  <c r="B7" i="4"/>
  <c r="N5" i="4"/>
  <c r="J5" i="4"/>
  <c r="F5" i="4"/>
  <c r="B5" i="4"/>
  <c r="N3" i="4"/>
  <c r="B3" i="4"/>
  <c r="FJ8" i="5"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J11" i="4"/>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L11" i="4"/>
  <c r="MN10" i="5"/>
  <c r="KZ10" i="5"/>
  <c r="JK10" i="5"/>
  <c r="HV10" i="5"/>
  <c r="GG10" i="5"/>
  <c r="ER10" i="5"/>
  <c r="DD10" i="5"/>
  <c r="BM10" i="5"/>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<sst xmlns="http://schemas.openxmlformats.org/spreadsheetml/2006/main" count="962" uniqueCount="183">
  <si>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</si>
  <si>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</si>
  <si>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</si>
  <si>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</si>
  <si>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</si>
  <si>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</si>
  <si>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</si>
  <si>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</si>
  <si>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電気事業により生じた利益は、電気事業の円滑な運営を図るための電気事業基金に積み立てることを基本としており、将来の施設更新や維持修繕等に備えている。
【内訳】
・基金への積立　32,811千円
　名称：電気事業基金　
　目的：電気事業の円滑な運営を図るため
・実質収支黒字額（1,758千円）は次年度への繰越金</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</si>
  <si>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</si>
  <si>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</si>
  <si>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</si>
  <si>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</si>
  <si>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</si>
  <si>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</si>
  <si>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</si>
  <si>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</si>
  <si>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</si>
  <si>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</si>
  <si>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</si>
  <si>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</si>
  <si>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</si>
  <si>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</si>
  <si>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</si>
  <si>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</si>
  <si>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</si>
  <si>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</si>
  <si>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</si>
  <si>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</si>
  <si>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</si>
  <si>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</si>
  <si>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</si>
  <si>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</si>
  <si>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</si>
  <si>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</si>
  <si>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</si>
  <si>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</si>
  <si>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</si>
  <si>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</si>
  <si>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</si>
  <si>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</si>
  <si>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</si>
  <si>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</si>
  <si>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</si>
  <si>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</si>
  <si>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</si>
  <si>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</si>
  <si>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</si>
  <si>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</si>
  <si>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</si>
  <si>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</si>
  <si>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</si>
  <si>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</si>
  <si>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</si>
  <si>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</si>
  <si>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</si>
  <si>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</si>
  <si>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</si>
  <si>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</si>
  <si>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</si>
  <si>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</si>
  <si>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</si>
  <si>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</si>
  <si>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</si>
  <si>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</si>
  <si>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</si>
  <si>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</si>
  <si>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</si>
  <si>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</si>
  <si>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</si>
  <si>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</si>
  <si>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</si>
  <si>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</si>
  <si>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</si>
  <si>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</si>
  <si>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</si>
  <si>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</si>
  <si>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</si>
  <si>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</si>
  <si>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</si>
  <si>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</si>
  <si>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</si>
  <si>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</si>
  <si>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</si>
  <si>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</si>
  <si>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</si>
  <si>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</si>
  <si>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</si>
  <si>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</si>
  <si>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</si>
  <si>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</si>
  <si>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</si>
  <si>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</si>
  <si>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</si>
  <si>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</si>
  <si>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</si>
  <si>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</si>
  <si>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</si>
  <si>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</si>
  <si>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</si>
  <si>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</si>
  <si>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</si>
  <si>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</si>
  <si>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</si>
  <si>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</si>
  <si>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</si>
  <si>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</si>
  <si>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</si>
  <si>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</si>
  <si>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</si>
  <si>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</si>
  <si>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</si>
  <si>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</si>
  <si>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</si>
  <si>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</si>
  <si>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</si>
  <si>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</si>
  <si>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322067</t>
  </si>
  <si>
    <t>47</t>
  </si>
  <si>
    <t>04</t>
  </si>
  <si>
    <t>0</t>
  </si>
  <si>
    <t>000</t>
  </si>
  <si>
    <t>島根県　安来市</t>
  </si>
  <si>
    <t>法非適用</t>
  </si>
  <si>
    <t>電気事業</t>
  </si>
  <si>
    <t/>
  </si>
  <si>
    <t>該当数値なし</t>
  </si>
  <si>
    <t>-</t>
  </si>
  <si>
    <t>平成31年9月30日　布部発電所</t>
  </si>
  <si>
    <t>平成48年2月28日　伯太発電所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</si>
  <si>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</si>
  <si>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</si>
  <si>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</si>
  <si>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</si>
  <si>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</si>
  <si>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</si>
  <si>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</si>
  <si>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</si>
  <si>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</si>
  <si>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</si>
  <si>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</si>
  <si>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</si>
  <si>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</si>
  <si>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</si>
  <si>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</si>
  <si>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</si>
  <si>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</si>
  <si>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</si>
  <si>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</si>
  <si>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</si>
  <si>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</si>
  <si>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</si>
  <si>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</si>
  <si>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</si>
  <si>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</si>
  <si>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</si>
  <si>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</si>
  <si>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</si>
  <si>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</si>
  <si>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</si>
  <si>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</si>
  <si>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</si>
  <si>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</si>
  <si>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</si>
  <si>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</si>
  <si>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</si>
  <si>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</si>
  <si>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</si>
  <si>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</si>
  <si>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</si>
  <si>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</si>
  <si>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</si>
  <si>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</si>
  <si>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</si>
  <si>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</si>
  <si>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</si>
  <si>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</si>
  <si>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</si>
  <si>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</si>
  <si>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</si>
  <si>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本市の電気事業としては、水力発電である布部発電所（225kw）と伯太発電所（95kw）の2施設を運営しており、平成26年度から公営企業会計（法非適用）による会計処理を行っている。
　両施設とも昭和29年、昭和34年から発電を行っており、施設修繕を行いながら運営を行ってきている。
　伯太発電所については、固定価格買取制度（FIT)による運営を行うために改修工事を行い、平成28年3月からFITによる運営を開始したところである。
　経営の状況の指標である収益的収支比率については、平成28年度で238.7％であり、目標値の100％、平均値の88.8％よりも収益の割合が良い状況である。これは、それ以前の地方債借入額が少なく、地方債償還金が少ないことによる。今後、伯太発電所改修事業による地方債償還金が増加する見込であるので、収支バランスに注視する必要がある。
　また、営業収支比率も平成28年度が757.0％であり目標値の100％、平均値の269.8％よりも良好な状況であり、平成27年度と比較しても急激に健全な比率となっている。これは、平成28年3月から伯太発電所がFITによる売電を開始したことによるものである。
　供給原価については、伯太発電所改修事業に関する地方債の償還が始まったことにより10,996.3円となったが、平均値の22,847.9円よりも低い状況である。
　EBITDAについては、伯太発電所のFITによる売電を開始したことにより収益性が向上し、48,997千円となった。
　伯太発電所のFITによる売電の開始により経営状況は概ね良好であるが、引き続き費用削減に心がけ健全経営を続けていく必要がある。</t>
    <rPh sb="438" eb="440">
      <t>ヘイセイ</t>
    </rPh>
    <rPh sb="442" eb="444">
      <t>ネンド</t>
    </rPh>
    <rPh sb="445" eb="447">
      <t>ヒカク</t>
    </rPh>
    <rPh sb="450" eb="452">
      <t>キュウゲキ</t>
    </rPh>
    <rPh sb="453" eb="455">
      <t>ケンゼン</t>
    </rPh>
    <rPh sb="456" eb="458">
      <t>ヒリツ</t>
    </rPh>
    <rPh sb="469" eb="471">
      <t>ヘイセイ</t>
    </rPh>
    <rPh sb="473" eb="474">
      <t>ネン</t>
    </rPh>
    <rPh sb="475" eb="476">
      <t>ガツ</t>
    </rPh>
    <rPh sb="478" eb="480">
      <t>ハクタ</t>
    </rPh>
    <rPh sb="480" eb="482">
      <t>ハツデン</t>
    </rPh>
    <rPh sb="482" eb="483">
      <t>ショ</t>
    </rPh>
    <rPh sb="490" eb="492">
      <t>バイデン</t>
    </rPh>
    <rPh sb="493" eb="495">
      <t>カイシ</t>
    </rPh>
    <rPh sb="520" eb="522">
      <t>ハクタ</t>
    </rPh>
    <rPh sb="522" eb="524">
      <t>ハツデン</t>
    </rPh>
    <rPh sb="524" eb="525">
      <t>ショ</t>
    </rPh>
    <rPh sb="525" eb="527">
      <t>カイシュウ</t>
    </rPh>
    <rPh sb="527" eb="529">
      <t>ジギョウ</t>
    </rPh>
    <rPh sb="530" eb="531">
      <t>カン</t>
    </rPh>
    <rPh sb="533" eb="535">
      <t>チホウ</t>
    </rPh>
    <rPh sb="535" eb="536">
      <t>サイ</t>
    </rPh>
    <rPh sb="614" eb="616">
      <t>バイデン</t>
    </rPh>
    <rPh sb="617" eb="619">
      <t>カイシ</t>
    </rPh>
    <rPh sb="626" eb="629">
      <t>シュウエキセイ</t>
    </rPh>
    <rPh sb="630" eb="632">
      <t>コウジョウ</t>
    </rPh>
    <rPh sb="640" eb="641">
      <t>セン</t>
    </rPh>
    <rPh sb="641" eb="642">
      <t>エン</t>
    </rPh>
    <rPh sb="649" eb="651">
      <t>ハクタ</t>
    </rPh>
    <rPh sb="651" eb="653">
      <t>ハツデン</t>
    </rPh>
    <rPh sb="653" eb="654">
      <t>ショ</t>
    </rPh>
    <rPh sb="661" eb="663">
      <t>バイデン</t>
    </rPh>
    <rPh sb="664" eb="666">
      <t>カイシ</t>
    </rPh>
    <rPh sb="669" eb="671">
      <t>ケイエイ</t>
    </rPh>
    <rPh sb="671" eb="673">
      <t>ジョウキョウ</t>
    </rPh>
    <rPh sb="674" eb="675">
      <t>オオム</t>
    </rPh>
    <rPh sb="676" eb="678">
      <t>リョウコウ</t>
    </rPh>
    <phoneticPr fontId="3"/>
  </si>
  <si>
    <t>　設備利用率については、平成28年度で77.3％であった。伯太発電所の改修事業が終了し平成28年3月より発電を再開したことにより設備利用率が増加したものある。
　修繕費比率は平成28年度で3.6％と前年度より大きく減少している。これは平成27年度にはPCB処理に関する経費が計上されており臨時的な経費があったためである。
　企業債残高対料金収入比率について、平成28年度は855.3％であった。平成27年度は、伯太発電所改修事業による企業債残高の増額と、改修事業中により料金収入が少なかったことによるもので1,694.1％であったが、平成28年度からは年間通して安定的な料金収入が見込まれている。
　また、伯太発電所のFITによる売電を開始したことにより、FIT収入割合が67.1％となった。</t>
    <rPh sb="40" eb="42">
      <t>シュウリョウ</t>
    </rPh>
    <rPh sb="43" eb="45">
      <t>ヘイセイ</t>
    </rPh>
    <rPh sb="47" eb="48">
      <t>ネン</t>
    </rPh>
    <rPh sb="49" eb="50">
      <t>ガツ</t>
    </rPh>
    <rPh sb="55" eb="57">
      <t>サイカイ</t>
    </rPh>
    <rPh sb="104" eb="105">
      <t>オオ</t>
    </rPh>
    <rPh sb="107" eb="109">
      <t>ゲンショウ</t>
    </rPh>
    <rPh sb="117" eb="119">
      <t>ヘイセイ</t>
    </rPh>
    <rPh sb="121" eb="123">
      <t>ネンド</t>
    </rPh>
    <rPh sb="197" eb="199">
      <t>ヘイセイ</t>
    </rPh>
    <rPh sb="201" eb="203">
      <t>ネンド</t>
    </rPh>
    <rPh sb="267" eb="269">
      <t>ヘイセイ</t>
    </rPh>
    <rPh sb="271" eb="273">
      <t>ネンド</t>
    </rPh>
    <rPh sb="315" eb="317">
      <t>バイデン</t>
    </rPh>
    <rPh sb="318" eb="320">
      <t>カイシ</t>
    </rPh>
    <phoneticPr fontId="3"/>
  </si>
  <si>
    <t>　昭和29年及び34年から稼動してきた2つの小水力発電所のみの事業であるが、固定価格買取制度（FIT）による運営に転換するための改修事業を行うものとしている。
　伯太発電所は平成28年3月からFITによる発電を開始し、安定的に運営を行っている。また、布部発電所についても、現在、改修に向け調査設計等を実施しており、平成33年度からFITによる売電を開始する予定である。
　今後、老朽化している施設を改修し、全ての発電所をFIT適用することにより安定的な経営を行うことを目指すと共に、平成32年度までには経営戦略を策定し、FIT適用終了後の運営についても検討を進めていく。</t>
    <rPh sb="109" eb="112">
      <t>アンテイテキ</t>
    </rPh>
    <rPh sb="113" eb="115">
      <t>ウンエイ</t>
    </rPh>
    <rPh sb="116" eb="117">
      <t>オコナ</t>
    </rPh>
    <rPh sb="136" eb="138">
      <t>ゲンザイ</t>
    </rPh>
    <rPh sb="157" eb="159">
      <t>ヘイセイ</t>
    </rPh>
    <rPh sb="161" eb="163">
      <t>ネンド</t>
    </rPh>
    <rPh sb="171" eb="173">
      <t>バイデン</t>
    </rPh>
    <rPh sb="174" eb="176">
      <t>カイシ</t>
    </rPh>
    <rPh sb="178" eb="180">
      <t>ヨテイ</t>
    </rPh>
    <rPh sb="186" eb="188">
      <t>コンゴ</t>
    </rPh>
    <rPh sb="203" eb="204">
      <t>スベ</t>
    </rPh>
    <rPh sb="206" eb="208">
      <t>ハツデン</t>
    </rPh>
    <rPh sb="208" eb="209">
      <t>ショ</t>
    </rPh>
    <rPh sb="213" eb="215">
      <t>テキヨウ</t>
    </rPh>
    <rPh sb="226" eb="228">
      <t>ケイエイ</t>
    </rPh>
    <rPh sb="229" eb="230">
      <t>オコナ</t>
    </rPh>
    <rPh sb="234" eb="236">
      <t>メザ</t>
    </rPh>
    <rPh sb="238" eb="239">
      <t>トモ</t>
    </rPh>
    <rPh sb="241" eb="243">
      <t>ヘイセイ</t>
    </rPh>
    <rPh sb="245" eb="247">
      <t>ネンド</t>
    </rPh>
    <rPh sb="251" eb="253">
      <t>ケイエイ</t>
    </rPh>
    <rPh sb="253" eb="255">
      <t>センリャク</t>
    </rPh>
    <rPh sb="256" eb="258">
      <t>サクテイ</t>
    </rPh>
    <rPh sb="263" eb="265">
      <t>テキヨウ</t>
    </rPh>
    <rPh sb="265" eb="268">
      <t>シュウリョウゴ</t>
    </rPh>
    <rPh sb="269" eb="271">
      <t>ウンエイ</t>
    </rPh>
    <rPh sb="276" eb="278">
      <t>ケントウ</t>
    </rPh>
    <rPh sb="279" eb="280">
      <t>スス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</si>
</sst>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2" borderId="12" xfId="1" applyFont="1" applyFill="1" applyBorder="1" applyAlignment="1">
      <alignment horizontal="center" vertical="center" shrinkToFit="1"/>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288.39999999999998</c:v>
                </c:pt>
                <c:pt idx="3">
                  <c:v>258.3</c:v>
                </c:pt>
                <c:pt idx="4">
                  <c:v>238.7</c:v>
                </c:pt>
              </c:numCache>
            </c:numRef>
          </c:val>
        </c:ser>
        <c:dLbls>
          <c:showLegendKey val="0"/>
          <c:showVal val="0"/>
          <c:showCatName val="0"/>
          <c:showSerName val="0"/>
          <c:showPercent val="0"/>
          <c:showBubbleSize val="0"/>
        </c:dLbls>
        <c:gapWidth val="180"/>
        <c:overlap val="-90"/>
        <c:axId val="112743952"/>
        <c:axId val="24358649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2743952"/>
        <c:axId val="243586496"/>
      </c:lineChart>
      <c:catAx>
        <c:axId val="112743952"/>
        <c:scaling>
          <c:orientation val="minMax"/>
        </c:scaling>
        <c:delete val="0"/>
        <c:axPos val="b"/>
        <c:numFmt formatCode="ge" sourceLinked="1"/>
        <c:majorTickMark val="none"/>
        <c:minorTickMark val="none"/>
        <c:tickLblPos val="none"/>
        <c:crossAx val="243586496"/>
        <c:crosses val="autoZero"/>
        <c:auto val="0"/>
        <c:lblAlgn val="ctr"/>
        <c:lblOffset val="100"/>
        <c:noMultiLvlLbl val="1"/>
      </c:catAx>
      <c:valAx>
        <c:axId val="24358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743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314.2</c:v>
                </c:pt>
                <c:pt idx="3">
                  <c:v>284.39999999999998</c:v>
                </c:pt>
                <c:pt idx="4">
                  <c:v>757</c:v>
                </c:pt>
              </c:numCache>
            </c:numRef>
          </c:val>
        </c:ser>
        <c:dLbls>
          <c:showLegendKey val="0"/>
          <c:showVal val="0"/>
          <c:showCatName val="0"/>
          <c:showSerName val="0"/>
          <c:showPercent val="0"/>
          <c:showBubbleSize val="0"/>
        </c:dLbls>
        <c:gapWidth val="180"/>
        <c:overlap val="-90"/>
        <c:axId val="243486160"/>
        <c:axId val="24348654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3486160"/>
        <c:axId val="243486544"/>
      </c:lineChart>
      <c:catAx>
        <c:axId val="243486160"/>
        <c:scaling>
          <c:orientation val="minMax"/>
        </c:scaling>
        <c:delete val="0"/>
        <c:axPos val="b"/>
        <c:numFmt formatCode="ge" sourceLinked="1"/>
        <c:majorTickMark val="none"/>
        <c:minorTickMark val="none"/>
        <c:tickLblPos val="none"/>
        <c:crossAx val="243486544"/>
        <c:crosses val="autoZero"/>
        <c:auto val="0"/>
        <c:lblAlgn val="ctr"/>
        <c:lblOffset val="100"/>
        <c:noMultiLvlLbl val="1"/>
      </c:catAx>
      <c:valAx>
        <c:axId val="24348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48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512064"/>
        <c:axId val="2125136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2512064"/>
        <c:axId val="212513632"/>
      </c:lineChart>
      <c:catAx>
        <c:axId val="212512064"/>
        <c:scaling>
          <c:orientation val="minMax"/>
        </c:scaling>
        <c:delete val="0"/>
        <c:axPos val="b"/>
        <c:numFmt formatCode="ge" sourceLinked="1"/>
        <c:majorTickMark val="none"/>
        <c:minorTickMark val="none"/>
        <c:tickLblPos val="none"/>
        <c:crossAx val="212513632"/>
        <c:crosses val="autoZero"/>
        <c:auto val="0"/>
        <c:lblAlgn val="ctr"/>
        <c:lblOffset val="100"/>
        <c:noMultiLvlLbl val="1"/>
      </c:catAx>
      <c:valAx>
        <c:axId val="21251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1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3099</c:v>
                </c:pt>
                <c:pt idx="3">
                  <c:v>4655.2</c:v>
                </c:pt>
                <c:pt idx="4">
                  <c:v>10996.3</c:v>
                </c:pt>
              </c:numCache>
            </c:numRef>
          </c:val>
        </c:ser>
        <c:dLbls>
          <c:showLegendKey val="0"/>
          <c:showVal val="0"/>
          <c:showCatName val="0"/>
          <c:showSerName val="0"/>
          <c:showPercent val="0"/>
          <c:showBubbleSize val="0"/>
        </c:dLbls>
        <c:gapWidth val="180"/>
        <c:overlap val="-90"/>
        <c:axId val="212514416"/>
        <c:axId val="21251480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17642.5</c:v>
                </c:pt>
                <c:pt idx="3">
                  <c:v>18815.8</c:v>
                </c:pt>
                <c:pt idx="4">
                  <c:v>22847.9</c:v>
                </c:pt>
              </c:numCache>
            </c:numRef>
          </c:val>
          <c:smooth val="0"/>
        </c:ser>
        <c:dLbls>
          <c:showLegendKey val="0"/>
          <c:showVal val="0"/>
          <c:showCatName val="0"/>
          <c:showSerName val="0"/>
          <c:showPercent val="0"/>
          <c:showBubbleSize val="0"/>
        </c:dLbls>
        <c:marker val="1"/>
        <c:smooth val="0"/>
        <c:axId val="212514416"/>
        <c:axId val="212514808"/>
      </c:lineChart>
      <c:catAx>
        <c:axId val="212514416"/>
        <c:scaling>
          <c:orientation val="minMax"/>
        </c:scaling>
        <c:delete val="0"/>
        <c:axPos val="b"/>
        <c:numFmt formatCode="ge" sourceLinked="1"/>
        <c:majorTickMark val="none"/>
        <c:minorTickMark val="none"/>
        <c:tickLblPos val="none"/>
        <c:crossAx val="212514808"/>
        <c:crosses val="autoZero"/>
        <c:auto val="0"/>
        <c:lblAlgn val="ctr"/>
        <c:lblOffset val="100"/>
        <c:noMultiLvlLbl val="1"/>
      </c:catAx>
      <c:valAx>
        <c:axId val="21251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1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10679</c:v>
                </c:pt>
                <c:pt idx="3">
                  <c:v>13973</c:v>
                </c:pt>
                <c:pt idx="4">
                  <c:v>48997</c:v>
                </c:pt>
              </c:numCache>
            </c:numRef>
          </c:val>
        </c:ser>
        <c:dLbls>
          <c:showLegendKey val="0"/>
          <c:showVal val="0"/>
          <c:showCatName val="0"/>
          <c:showSerName val="0"/>
          <c:showPercent val="0"/>
          <c:showBubbleSize val="0"/>
        </c:dLbls>
        <c:gapWidth val="180"/>
        <c:overlap val="-90"/>
        <c:axId val="212515592"/>
        <c:axId val="20862676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58539</c:v>
                </c:pt>
                <c:pt idx="3">
                  <c:v>37685</c:v>
                </c:pt>
                <c:pt idx="4">
                  <c:v>2390</c:v>
                </c:pt>
              </c:numCache>
            </c:numRef>
          </c:val>
          <c:smooth val="0"/>
        </c:ser>
        <c:dLbls>
          <c:showLegendKey val="0"/>
          <c:showVal val="0"/>
          <c:showCatName val="0"/>
          <c:showSerName val="0"/>
          <c:showPercent val="0"/>
          <c:showBubbleSize val="0"/>
        </c:dLbls>
        <c:marker val="1"/>
        <c:smooth val="0"/>
        <c:axId val="212515592"/>
        <c:axId val="208626760"/>
      </c:lineChart>
      <c:catAx>
        <c:axId val="212515592"/>
        <c:scaling>
          <c:orientation val="minMax"/>
        </c:scaling>
        <c:delete val="0"/>
        <c:axPos val="b"/>
        <c:numFmt formatCode="ge" sourceLinked="1"/>
        <c:majorTickMark val="none"/>
        <c:minorTickMark val="none"/>
        <c:tickLblPos val="none"/>
        <c:crossAx val="208626760"/>
        <c:crosses val="autoZero"/>
        <c:auto val="0"/>
        <c:lblAlgn val="ctr"/>
        <c:lblOffset val="100"/>
        <c:noMultiLvlLbl val="1"/>
      </c:catAx>
      <c:valAx>
        <c:axId val="2086267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15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65.2</c:v>
                </c:pt>
                <c:pt idx="3">
                  <c:v>66.2</c:v>
                </c:pt>
                <c:pt idx="4">
                  <c:v>77.3</c:v>
                </c:pt>
              </c:numCache>
            </c:numRef>
          </c:val>
        </c:ser>
        <c:dLbls>
          <c:showLegendKey val="0"/>
          <c:showVal val="0"/>
          <c:showCatName val="0"/>
          <c:showSerName val="0"/>
          <c:showPercent val="0"/>
          <c:showBubbleSize val="0"/>
        </c:dLbls>
        <c:gapWidth val="180"/>
        <c:overlap val="-90"/>
        <c:axId val="244773184"/>
        <c:axId val="24477357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244773184"/>
        <c:axId val="244773576"/>
      </c:lineChart>
      <c:catAx>
        <c:axId val="244773184"/>
        <c:scaling>
          <c:orientation val="minMax"/>
        </c:scaling>
        <c:delete val="0"/>
        <c:axPos val="b"/>
        <c:numFmt formatCode="ge" sourceLinked="1"/>
        <c:majorTickMark val="none"/>
        <c:minorTickMark val="none"/>
        <c:tickLblPos val="none"/>
        <c:crossAx val="244773576"/>
        <c:crosses val="autoZero"/>
        <c:auto val="0"/>
        <c:lblAlgn val="ctr"/>
        <c:lblOffset val="100"/>
        <c:noMultiLvlLbl val="1"/>
      </c:catAx>
      <c:valAx>
        <c:axId val="244773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4773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2.8</c:v>
                </c:pt>
                <c:pt idx="3">
                  <c:v>16</c:v>
                </c:pt>
                <c:pt idx="4">
                  <c:v>3.6</c:v>
                </c:pt>
              </c:numCache>
            </c:numRef>
          </c:val>
        </c:ser>
        <c:dLbls>
          <c:showLegendKey val="0"/>
          <c:showVal val="0"/>
          <c:showCatName val="0"/>
          <c:showSerName val="0"/>
          <c:showPercent val="0"/>
          <c:showBubbleSize val="0"/>
        </c:dLbls>
        <c:gapWidth val="180"/>
        <c:overlap val="-90"/>
        <c:axId val="244774360"/>
        <c:axId val="24477475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13.7</c:v>
                </c:pt>
                <c:pt idx="3">
                  <c:v>16.3</c:v>
                </c:pt>
                <c:pt idx="4">
                  <c:v>14.2</c:v>
                </c:pt>
              </c:numCache>
            </c:numRef>
          </c:val>
          <c:smooth val="0"/>
        </c:ser>
        <c:dLbls>
          <c:showLegendKey val="0"/>
          <c:showVal val="0"/>
          <c:showCatName val="0"/>
          <c:showSerName val="0"/>
          <c:showPercent val="0"/>
          <c:showBubbleSize val="0"/>
        </c:dLbls>
        <c:marker val="1"/>
        <c:smooth val="0"/>
        <c:axId val="244774360"/>
        <c:axId val="244774752"/>
      </c:lineChart>
      <c:catAx>
        <c:axId val="244774360"/>
        <c:scaling>
          <c:orientation val="minMax"/>
        </c:scaling>
        <c:delete val="0"/>
        <c:axPos val="b"/>
        <c:numFmt formatCode="ge" sourceLinked="1"/>
        <c:majorTickMark val="none"/>
        <c:minorTickMark val="none"/>
        <c:tickLblPos val="none"/>
        <c:crossAx val="244774752"/>
        <c:crosses val="autoZero"/>
        <c:auto val="0"/>
        <c:lblAlgn val="ctr"/>
        <c:lblOffset val="100"/>
        <c:noMultiLvlLbl val="1"/>
      </c:catAx>
      <c:valAx>
        <c:axId val="24477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4774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420.7</c:v>
                </c:pt>
                <c:pt idx="3">
                  <c:v>1694.1</c:v>
                </c:pt>
                <c:pt idx="4">
                  <c:v>855.3</c:v>
                </c:pt>
              </c:numCache>
            </c:numRef>
          </c:val>
        </c:ser>
        <c:dLbls>
          <c:showLegendKey val="0"/>
          <c:showVal val="0"/>
          <c:showCatName val="0"/>
          <c:showSerName val="0"/>
          <c:showPercent val="0"/>
          <c:showBubbleSize val="0"/>
        </c:dLbls>
        <c:gapWidth val="180"/>
        <c:overlap val="-90"/>
        <c:axId val="244775536"/>
        <c:axId val="24477592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98.2</c:v>
                </c:pt>
                <c:pt idx="3">
                  <c:v>100.3</c:v>
                </c:pt>
                <c:pt idx="4">
                  <c:v>98.3</c:v>
                </c:pt>
              </c:numCache>
            </c:numRef>
          </c:val>
          <c:smooth val="0"/>
        </c:ser>
        <c:dLbls>
          <c:showLegendKey val="0"/>
          <c:showVal val="0"/>
          <c:showCatName val="0"/>
          <c:showSerName val="0"/>
          <c:showPercent val="0"/>
          <c:showBubbleSize val="0"/>
        </c:dLbls>
        <c:marker val="1"/>
        <c:smooth val="0"/>
        <c:axId val="244775536"/>
        <c:axId val="244775928"/>
      </c:lineChart>
      <c:catAx>
        <c:axId val="244775536"/>
        <c:scaling>
          <c:orientation val="minMax"/>
        </c:scaling>
        <c:delete val="0"/>
        <c:axPos val="b"/>
        <c:numFmt formatCode="ge" sourceLinked="1"/>
        <c:majorTickMark val="none"/>
        <c:minorTickMark val="none"/>
        <c:tickLblPos val="none"/>
        <c:crossAx val="244775928"/>
        <c:crosses val="autoZero"/>
        <c:auto val="0"/>
        <c:lblAlgn val="ctr"/>
        <c:lblOffset val="100"/>
        <c:noMultiLvlLbl val="1"/>
      </c:catAx>
      <c:valAx>
        <c:axId val="244775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477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485376"/>
        <c:axId val="2454857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485376"/>
        <c:axId val="245485768"/>
      </c:lineChart>
      <c:catAx>
        <c:axId val="245485376"/>
        <c:scaling>
          <c:orientation val="minMax"/>
        </c:scaling>
        <c:delete val="0"/>
        <c:axPos val="b"/>
        <c:numFmt formatCode="ge" sourceLinked="1"/>
        <c:majorTickMark val="none"/>
        <c:minorTickMark val="none"/>
        <c:tickLblPos val="none"/>
        <c:crossAx val="245485768"/>
        <c:crosses val="autoZero"/>
        <c:auto val="0"/>
        <c:lblAlgn val="ctr"/>
        <c:lblOffset val="100"/>
        <c:noMultiLvlLbl val="1"/>
      </c:catAx>
      <c:valAx>
        <c:axId val="24548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54853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0</c:v>
                </c:pt>
                <c:pt idx="3">
                  <c:v>12.7</c:v>
                </c:pt>
                <c:pt idx="4">
                  <c:v>67.099999999999994</c:v>
                </c:pt>
              </c:numCache>
            </c:numRef>
          </c:val>
        </c:ser>
        <c:dLbls>
          <c:showLegendKey val="0"/>
          <c:showVal val="0"/>
          <c:showCatName val="0"/>
          <c:showSerName val="0"/>
          <c:showPercent val="0"/>
          <c:showBubbleSize val="0"/>
        </c:dLbls>
        <c:gapWidth val="180"/>
        <c:overlap val="-90"/>
        <c:axId val="245486552"/>
        <c:axId val="24548694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245486552"/>
        <c:axId val="245486944"/>
      </c:lineChart>
      <c:catAx>
        <c:axId val="245486552"/>
        <c:scaling>
          <c:orientation val="minMax"/>
        </c:scaling>
        <c:delete val="0"/>
        <c:axPos val="b"/>
        <c:numFmt formatCode="ge" sourceLinked="1"/>
        <c:majorTickMark val="none"/>
        <c:minorTickMark val="none"/>
        <c:tickLblPos val="none"/>
        <c:crossAx val="245486944"/>
        <c:crosses val="autoZero"/>
        <c:auto val="0"/>
        <c:lblAlgn val="ctr"/>
        <c:lblOffset val="100"/>
        <c:noMultiLvlLbl val="1"/>
      </c:catAx>
      <c:valAx>
        <c:axId val="245486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486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65.2</c:v>
                </c:pt>
                <c:pt idx="3">
                  <c:v>66.2</c:v>
                </c:pt>
                <c:pt idx="4">
                  <c:v>77.3</c:v>
                </c:pt>
              </c:numCache>
            </c:numRef>
          </c:val>
        </c:ser>
        <c:dLbls>
          <c:showLegendKey val="0"/>
          <c:showVal val="0"/>
          <c:showCatName val="0"/>
          <c:showSerName val="0"/>
          <c:showPercent val="0"/>
          <c:showBubbleSize val="0"/>
        </c:dLbls>
        <c:gapWidth val="180"/>
        <c:overlap val="-90"/>
        <c:axId val="245487728"/>
        <c:axId val="24548812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56.1</c:v>
                </c:pt>
                <c:pt idx="3">
                  <c:v>61.8</c:v>
                </c:pt>
                <c:pt idx="4">
                  <c:v>61.6</c:v>
                </c:pt>
              </c:numCache>
            </c:numRef>
          </c:val>
          <c:smooth val="0"/>
        </c:ser>
        <c:dLbls>
          <c:showLegendKey val="0"/>
          <c:showVal val="0"/>
          <c:showCatName val="0"/>
          <c:showSerName val="0"/>
          <c:showPercent val="0"/>
          <c:showBubbleSize val="0"/>
        </c:dLbls>
        <c:marker val="1"/>
        <c:smooth val="0"/>
        <c:axId val="245487728"/>
        <c:axId val="245488120"/>
      </c:lineChart>
      <c:catAx>
        <c:axId val="245487728"/>
        <c:scaling>
          <c:orientation val="minMax"/>
        </c:scaling>
        <c:delete val="0"/>
        <c:axPos val="b"/>
        <c:numFmt formatCode="ge" sourceLinked="1"/>
        <c:majorTickMark val="none"/>
        <c:minorTickMark val="none"/>
        <c:tickLblPos val="none"/>
        <c:crossAx val="245488120"/>
        <c:crosses val="autoZero"/>
        <c:auto val="0"/>
        <c:lblAlgn val="ctr"/>
        <c:lblOffset val="100"/>
        <c:noMultiLvlLbl val="1"/>
      </c:catAx>
      <c:valAx>
        <c:axId val="245488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487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2.8</c:v>
                </c:pt>
                <c:pt idx="3">
                  <c:v>16</c:v>
                </c:pt>
                <c:pt idx="4">
                  <c:v>3.6</c:v>
                </c:pt>
              </c:numCache>
            </c:numRef>
          </c:val>
        </c:ser>
        <c:dLbls>
          <c:showLegendKey val="0"/>
          <c:showVal val="0"/>
          <c:showCatName val="0"/>
          <c:showSerName val="0"/>
          <c:showPercent val="0"/>
          <c:showBubbleSize val="0"/>
        </c:dLbls>
        <c:gapWidth val="180"/>
        <c:overlap val="-90"/>
        <c:axId val="245488904"/>
        <c:axId val="24536867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16.7</c:v>
                </c:pt>
                <c:pt idx="3">
                  <c:v>8.6999999999999993</c:v>
                </c:pt>
                <c:pt idx="4">
                  <c:v>5.7</c:v>
                </c:pt>
              </c:numCache>
            </c:numRef>
          </c:val>
          <c:smooth val="0"/>
        </c:ser>
        <c:dLbls>
          <c:showLegendKey val="0"/>
          <c:showVal val="0"/>
          <c:showCatName val="0"/>
          <c:showSerName val="0"/>
          <c:showPercent val="0"/>
          <c:showBubbleSize val="0"/>
        </c:dLbls>
        <c:marker val="1"/>
        <c:smooth val="0"/>
        <c:axId val="245488904"/>
        <c:axId val="245368672"/>
      </c:lineChart>
      <c:catAx>
        <c:axId val="245488904"/>
        <c:scaling>
          <c:orientation val="minMax"/>
        </c:scaling>
        <c:delete val="0"/>
        <c:axPos val="b"/>
        <c:numFmt formatCode="ge" sourceLinked="1"/>
        <c:majorTickMark val="none"/>
        <c:minorTickMark val="none"/>
        <c:tickLblPos val="none"/>
        <c:crossAx val="245368672"/>
        <c:crosses val="autoZero"/>
        <c:auto val="0"/>
        <c:lblAlgn val="ctr"/>
        <c:lblOffset val="100"/>
        <c:noMultiLvlLbl val="1"/>
      </c:catAx>
      <c:valAx>
        <c:axId val="24536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488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420.7</c:v>
                </c:pt>
                <c:pt idx="3">
                  <c:v>1694.1</c:v>
                </c:pt>
                <c:pt idx="4">
                  <c:v>855.3</c:v>
                </c:pt>
              </c:numCache>
            </c:numRef>
          </c:val>
        </c:ser>
        <c:dLbls>
          <c:showLegendKey val="0"/>
          <c:showVal val="0"/>
          <c:showCatName val="0"/>
          <c:showSerName val="0"/>
          <c:showPercent val="0"/>
          <c:showBubbleSize val="0"/>
        </c:dLbls>
        <c:gapWidth val="180"/>
        <c:overlap val="-90"/>
        <c:axId val="245369456"/>
        <c:axId val="24536984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333.7</c:v>
                </c:pt>
                <c:pt idx="3">
                  <c:v>351.4</c:v>
                </c:pt>
                <c:pt idx="4">
                  <c:v>390.3</c:v>
                </c:pt>
              </c:numCache>
            </c:numRef>
          </c:val>
          <c:smooth val="0"/>
        </c:ser>
        <c:dLbls>
          <c:showLegendKey val="0"/>
          <c:showVal val="0"/>
          <c:showCatName val="0"/>
          <c:showSerName val="0"/>
          <c:showPercent val="0"/>
          <c:showBubbleSize val="0"/>
        </c:dLbls>
        <c:marker val="1"/>
        <c:smooth val="0"/>
        <c:axId val="245369456"/>
        <c:axId val="245369848"/>
      </c:lineChart>
      <c:catAx>
        <c:axId val="245369456"/>
        <c:scaling>
          <c:orientation val="minMax"/>
        </c:scaling>
        <c:delete val="0"/>
        <c:axPos val="b"/>
        <c:numFmt formatCode="ge" sourceLinked="1"/>
        <c:majorTickMark val="none"/>
        <c:minorTickMark val="none"/>
        <c:tickLblPos val="none"/>
        <c:crossAx val="245369848"/>
        <c:crosses val="autoZero"/>
        <c:auto val="0"/>
        <c:lblAlgn val="ctr"/>
        <c:lblOffset val="100"/>
        <c:noMultiLvlLbl val="1"/>
      </c:catAx>
      <c:valAx>
        <c:axId val="245369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53694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370632"/>
        <c:axId val="2453710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370632"/>
        <c:axId val="245371024"/>
      </c:lineChart>
      <c:catAx>
        <c:axId val="245370632"/>
        <c:scaling>
          <c:orientation val="minMax"/>
        </c:scaling>
        <c:delete val="0"/>
        <c:axPos val="b"/>
        <c:numFmt formatCode="ge" sourceLinked="1"/>
        <c:majorTickMark val="none"/>
        <c:minorTickMark val="none"/>
        <c:tickLblPos val="none"/>
        <c:crossAx val="245371024"/>
        <c:crosses val="autoZero"/>
        <c:auto val="0"/>
        <c:lblAlgn val="ctr"/>
        <c:lblOffset val="100"/>
        <c:noMultiLvlLbl val="1"/>
      </c:catAx>
      <c:valAx>
        <c:axId val="24537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370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0</c:v>
                </c:pt>
                <c:pt idx="3">
                  <c:v>12.7</c:v>
                </c:pt>
                <c:pt idx="4">
                  <c:v>67.099999999999994</c:v>
                </c:pt>
              </c:numCache>
            </c:numRef>
          </c:val>
        </c:ser>
        <c:dLbls>
          <c:showLegendKey val="0"/>
          <c:showVal val="0"/>
          <c:showCatName val="0"/>
          <c:showSerName val="0"/>
          <c:showPercent val="0"/>
          <c:showBubbleSize val="0"/>
        </c:dLbls>
        <c:gapWidth val="180"/>
        <c:overlap val="-90"/>
        <c:axId val="245371808"/>
        <c:axId val="24537220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58.4</c:v>
                </c:pt>
                <c:pt idx="3">
                  <c:v>80.599999999999994</c:v>
                </c:pt>
                <c:pt idx="4">
                  <c:v>85.6</c:v>
                </c:pt>
              </c:numCache>
            </c:numRef>
          </c:val>
          <c:smooth val="0"/>
        </c:ser>
        <c:dLbls>
          <c:showLegendKey val="0"/>
          <c:showVal val="0"/>
          <c:showCatName val="0"/>
          <c:showSerName val="0"/>
          <c:showPercent val="0"/>
          <c:showBubbleSize val="0"/>
        </c:dLbls>
        <c:marker val="1"/>
        <c:smooth val="0"/>
        <c:axId val="245371808"/>
        <c:axId val="245372200"/>
      </c:lineChart>
      <c:catAx>
        <c:axId val="245371808"/>
        <c:scaling>
          <c:orientation val="minMax"/>
        </c:scaling>
        <c:delete val="0"/>
        <c:axPos val="b"/>
        <c:numFmt formatCode="ge" sourceLinked="1"/>
        <c:majorTickMark val="none"/>
        <c:minorTickMark val="none"/>
        <c:tickLblPos val="none"/>
        <c:crossAx val="245372200"/>
        <c:crosses val="autoZero"/>
        <c:auto val="0"/>
        <c:lblAlgn val="ctr"/>
        <c:lblOffset val="100"/>
        <c:noMultiLvlLbl val="1"/>
      </c:catAx>
      <c:valAx>
        <c:axId val="245372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37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633248"/>
        <c:axId val="24563364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633248"/>
        <c:axId val="245633640"/>
      </c:lineChart>
      <c:catAx>
        <c:axId val="245633248"/>
        <c:scaling>
          <c:orientation val="minMax"/>
        </c:scaling>
        <c:delete val="0"/>
        <c:axPos val="b"/>
        <c:numFmt formatCode="ge" sourceLinked="1"/>
        <c:majorTickMark val="none"/>
        <c:minorTickMark val="none"/>
        <c:tickLblPos val="none"/>
        <c:crossAx val="245633640"/>
        <c:crosses val="autoZero"/>
        <c:auto val="0"/>
        <c:lblAlgn val="ctr"/>
        <c:lblOffset val="100"/>
        <c:noMultiLvlLbl val="1"/>
      </c:catAx>
      <c:valAx>
        <c:axId val="245633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33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634424"/>
        <c:axId val="24563481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634424"/>
        <c:axId val="245634816"/>
      </c:lineChart>
      <c:catAx>
        <c:axId val="245634424"/>
        <c:scaling>
          <c:orientation val="minMax"/>
        </c:scaling>
        <c:delete val="0"/>
        <c:axPos val="b"/>
        <c:numFmt formatCode="ge" sourceLinked="1"/>
        <c:majorTickMark val="none"/>
        <c:minorTickMark val="none"/>
        <c:tickLblPos val="none"/>
        <c:crossAx val="245634816"/>
        <c:crosses val="autoZero"/>
        <c:auto val="0"/>
        <c:lblAlgn val="ctr"/>
        <c:lblOffset val="100"/>
        <c:noMultiLvlLbl val="1"/>
      </c:catAx>
      <c:valAx>
        <c:axId val="24563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34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635992"/>
        <c:axId val="24563638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635992"/>
        <c:axId val="245636384"/>
      </c:lineChart>
      <c:catAx>
        <c:axId val="245635992"/>
        <c:scaling>
          <c:orientation val="minMax"/>
        </c:scaling>
        <c:delete val="0"/>
        <c:axPos val="b"/>
        <c:numFmt formatCode="ge" sourceLinked="1"/>
        <c:majorTickMark val="none"/>
        <c:minorTickMark val="none"/>
        <c:tickLblPos val="none"/>
        <c:crossAx val="245636384"/>
        <c:crosses val="autoZero"/>
        <c:auto val="0"/>
        <c:lblAlgn val="ctr"/>
        <c:lblOffset val="100"/>
        <c:noMultiLvlLbl val="1"/>
      </c:catAx>
      <c:valAx>
        <c:axId val="245636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35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866328"/>
        <c:axId val="24586672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866328"/>
        <c:axId val="245866720"/>
      </c:lineChart>
      <c:catAx>
        <c:axId val="245866328"/>
        <c:scaling>
          <c:orientation val="minMax"/>
        </c:scaling>
        <c:delete val="0"/>
        <c:axPos val="b"/>
        <c:numFmt formatCode="ge" sourceLinked="1"/>
        <c:majorTickMark val="none"/>
        <c:minorTickMark val="none"/>
        <c:tickLblPos val="none"/>
        <c:crossAx val="245866720"/>
        <c:crosses val="autoZero"/>
        <c:auto val="0"/>
        <c:lblAlgn val="ctr"/>
        <c:lblOffset val="100"/>
        <c:noMultiLvlLbl val="1"/>
      </c:catAx>
      <c:valAx>
        <c:axId val="24586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866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867504"/>
        <c:axId val="24586789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867504"/>
        <c:axId val="245867896"/>
      </c:lineChart>
      <c:catAx>
        <c:axId val="245867504"/>
        <c:scaling>
          <c:orientation val="minMax"/>
        </c:scaling>
        <c:delete val="0"/>
        <c:axPos val="b"/>
        <c:numFmt formatCode="ge" sourceLinked="1"/>
        <c:majorTickMark val="none"/>
        <c:minorTickMark val="none"/>
        <c:tickLblPos val="none"/>
        <c:crossAx val="245867896"/>
        <c:crosses val="autoZero"/>
        <c:auto val="0"/>
        <c:lblAlgn val="ctr"/>
        <c:lblOffset val="100"/>
        <c:noMultiLvlLbl val="1"/>
      </c:catAx>
      <c:valAx>
        <c:axId val="245867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867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868680"/>
        <c:axId val="24586907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868680"/>
        <c:axId val="245869072"/>
      </c:lineChart>
      <c:catAx>
        <c:axId val="245868680"/>
        <c:scaling>
          <c:orientation val="minMax"/>
        </c:scaling>
        <c:delete val="0"/>
        <c:axPos val="b"/>
        <c:numFmt formatCode="ge" sourceLinked="1"/>
        <c:majorTickMark val="none"/>
        <c:minorTickMark val="none"/>
        <c:tickLblPos val="none"/>
        <c:crossAx val="245869072"/>
        <c:crosses val="autoZero"/>
        <c:auto val="0"/>
        <c:lblAlgn val="ctr"/>
        <c:lblOffset val="100"/>
        <c:noMultiLvlLbl val="1"/>
      </c:catAx>
      <c:valAx>
        <c:axId val="24586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868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869856"/>
        <c:axId val="24607522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869856"/>
        <c:axId val="246075224"/>
      </c:lineChart>
      <c:catAx>
        <c:axId val="245869856"/>
        <c:scaling>
          <c:orientation val="minMax"/>
        </c:scaling>
        <c:delete val="0"/>
        <c:axPos val="b"/>
        <c:numFmt formatCode="ge" sourceLinked="1"/>
        <c:majorTickMark val="none"/>
        <c:minorTickMark val="none"/>
        <c:tickLblPos val="none"/>
        <c:crossAx val="246075224"/>
        <c:crosses val="autoZero"/>
        <c:auto val="0"/>
        <c:lblAlgn val="ctr"/>
        <c:lblOffset val="100"/>
        <c:noMultiLvlLbl val="1"/>
      </c:catAx>
      <c:valAx>
        <c:axId val="246075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869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76008"/>
        <c:axId val="24607640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76008"/>
        <c:axId val="246076400"/>
      </c:lineChart>
      <c:catAx>
        <c:axId val="246076008"/>
        <c:scaling>
          <c:orientation val="minMax"/>
        </c:scaling>
        <c:delete val="0"/>
        <c:axPos val="b"/>
        <c:numFmt formatCode="ge" sourceLinked="1"/>
        <c:majorTickMark val="none"/>
        <c:minorTickMark val="none"/>
        <c:tickLblPos val="none"/>
        <c:crossAx val="246076400"/>
        <c:crosses val="autoZero"/>
        <c:auto val="0"/>
        <c:lblAlgn val="ctr"/>
        <c:lblOffset val="100"/>
        <c:noMultiLvlLbl val="1"/>
      </c:catAx>
      <c:valAx>
        <c:axId val="246076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076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77184"/>
        <c:axId val="24607757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77184"/>
        <c:axId val="246077576"/>
      </c:lineChart>
      <c:catAx>
        <c:axId val="246077184"/>
        <c:scaling>
          <c:orientation val="minMax"/>
        </c:scaling>
        <c:delete val="0"/>
        <c:axPos val="b"/>
        <c:numFmt formatCode="ge" sourceLinked="1"/>
        <c:majorTickMark val="none"/>
        <c:minorTickMark val="none"/>
        <c:tickLblPos val="none"/>
        <c:crossAx val="246077576"/>
        <c:crosses val="autoZero"/>
        <c:auto val="0"/>
        <c:lblAlgn val="ctr"/>
        <c:lblOffset val="100"/>
        <c:noMultiLvlLbl val="1"/>
      </c:catAx>
      <c:valAx>
        <c:axId val="246077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0771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78360"/>
        <c:axId val="24607875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78360"/>
        <c:axId val="246078752"/>
      </c:lineChart>
      <c:catAx>
        <c:axId val="246078360"/>
        <c:scaling>
          <c:orientation val="minMax"/>
        </c:scaling>
        <c:delete val="0"/>
        <c:axPos val="b"/>
        <c:numFmt formatCode="ge" sourceLinked="1"/>
        <c:majorTickMark val="none"/>
        <c:minorTickMark val="none"/>
        <c:tickLblPos val="none"/>
        <c:crossAx val="246078752"/>
        <c:crosses val="autoZero"/>
        <c:auto val="0"/>
        <c:lblAlgn val="ctr"/>
        <c:lblOffset val="100"/>
        <c:noMultiLvlLbl val="1"/>
      </c:catAx>
      <c:valAx>
        <c:axId val="246078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078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198512"/>
        <c:axId val="24619890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198512"/>
        <c:axId val="246198904"/>
      </c:lineChart>
      <c:catAx>
        <c:axId val="246198512"/>
        <c:scaling>
          <c:orientation val="minMax"/>
        </c:scaling>
        <c:delete val="0"/>
        <c:axPos val="b"/>
        <c:numFmt formatCode="ge" sourceLinked="1"/>
        <c:majorTickMark val="none"/>
        <c:minorTickMark val="none"/>
        <c:tickLblPos val="none"/>
        <c:crossAx val="246198904"/>
        <c:crosses val="autoZero"/>
        <c:auto val="0"/>
        <c:lblAlgn val="ctr"/>
        <c:lblOffset val="100"/>
        <c:noMultiLvlLbl val="1"/>
      </c:catAx>
      <c:valAx>
        <c:axId val="24619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19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199688"/>
        <c:axId val="24620008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199688"/>
        <c:axId val="246200080"/>
      </c:lineChart>
      <c:catAx>
        <c:axId val="246199688"/>
        <c:scaling>
          <c:orientation val="minMax"/>
        </c:scaling>
        <c:delete val="0"/>
        <c:axPos val="b"/>
        <c:numFmt formatCode="ge" sourceLinked="1"/>
        <c:majorTickMark val="none"/>
        <c:minorTickMark val="none"/>
        <c:tickLblPos val="none"/>
        <c:crossAx val="246200080"/>
        <c:crosses val="autoZero"/>
        <c:auto val="0"/>
        <c:lblAlgn val="ctr"/>
        <c:lblOffset val="100"/>
        <c:noMultiLvlLbl val="1"/>
      </c:catAx>
      <c:valAx>
        <c:axId val="24620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199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200864"/>
        <c:axId val="24620125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200864"/>
        <c:axId val="246201256"/>
      </c:lineChart>
      <c:catAx>
        <c:axId val="246200864"/>
        <c:scaling>
          <c:orientation val="minMax"/>
        </c:scaling>
        <c:delete val="0"/>
        <c:axPos val="b"/>
        <c:numFmt formatCode="ge" sourceLinked="1"/>
        <c:majorTickMark val="none"/>
        <c:minorTickMark val="none"/>
        <c:tickLblPos val="none"/>
        <c:crossAx val="246201256"/>
        <c:crosses val="autoZero"/>
        <c:auto val="0"/>
        <c:lblAlgn val="ctr"/>
        <c:lblOffset val="100"/>
        <c:noMultiLvlLbl val="1"/>
      </c:catAx>
      <c:valAx>
        <c:axId val="246201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20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394720"/>
        <c:axId val="24639511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394720"/>
        <c:axId val="246395112"/>
      </c:lineChart>
      <c:catAx>
        <c:axId val="246394720"/>
        <c:scaling>
          <c:orientation val="minMax"/>
        </c:scaling>
        <c:delete val="0"/>
        <c:axPos val="b"/>
        <c:numFmt formatCode="ge" sourceLinked="1"/>
        <c:majorTickMark val="none"/>
        <c:minorTickMark val="none"/>
        <c:tickLblPos val="none"/>
        <c:crossAx val="246395112"/>
        <c:crosses val="autoZero"/>
        <c:auto val="0"/>
        <c:lblAlgn val="ctr"/>
        <c:lblOffset val="100"/>
        <c:noMultiLvlLbl val="1"/>
      </c:catAx>
      <c:valAx>
        <c:axId val="24639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39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395896"/>
        <c:axId val="24639628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395896"/>
        <c:axId val="246396288"/>
      </c:lineChart>
      <c:catAx>
        <c:axId val="246395896"/>
        <c:scaling>
          <c:orientation val="minMax"/>
        </c:scaling>
        <c:delete val="0"/>
        <c:axPos val="b"/>
        <c:numFmt formatCode="ge" sourceLinked="1"/>
        <c:majorTickMark val="none"/>
        <c:minorTickMark val="none"/>
        <c:tickLblPos val="none"/>
        <c:crossAx val="246396288"/>
        <c:crosses val="autoZero"/>
        <c:auto val="0"/>
        <c:lblAlgn val="ctr"/>
        <c:lblOffset val="100"/>
        <c:noMultiLvlLbl val="1"/>
      </c:catAx>
      <c:valAx>
        <c:axId val="24639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395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804166"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681461</xdr:colOff>
      <xdr:row>41</xdr:row>
      <xdr:rowOff>117765</xdr:rowOff>
    </xdr:from>
    <xdr:ext cx="2608406" cy="392415"/>
    <xdr:sp macro="" textlink="データ!EX9">
      <xdr:nvSpPr>
        <xdr:cNvPr id="21" name="正方形/長方形 20"/>
        <xdr:cNvSpPr/>
      </xdr:nvSpPr>
      <xdr:spPr>
        <a:xfrm>
          <a:off x="9226747"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284522"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189031"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36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36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36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36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36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36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36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36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36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37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37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37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37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37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37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37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37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37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37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380"/>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381"/>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382"/>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38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38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38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386"/>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387"/>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388"/>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389"/>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39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391"/>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392"/>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393"/>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394"/>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39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396"/>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397"/>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398"/>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399"/>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40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401"/>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402"/>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403"/>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404"/>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405"/>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406"/>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40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40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F123" sqref="AF123"/>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安来市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2"/>
      <c r="D2" s="132"/>
      <c r="E2" s="132"/>
      <c r="F2" s="132" t="s">
        <v>3</v>
      </c>
      <c r="G2" s="132"/>
      <c r="H2" s="132"/>
      <c r="I2" s="132"/>
      <c r="J2" s="132" t="s">
        <v>4</v>
      </c>
      <c r="K2" s="132"/>
      <c r="L2" s="132"/>
      <c r="M2" s="132"/>
      <c r="N2" s="132" t="s">
        <v>5</v>
      </c>
      <c r="O2" s="132"/>
      <c r="P2" s="132"/>
      <c r="Q2" s="133"/>
      <c r="R2" s="1"/>
      <c r="S2" s="192" t="s">
        <v>6</v>
      </c>
      <c r="T2" s="193"/>
      <c r="U2" s="193"/>
      <c r="V2" s="193"/>
      <c r="W2" s="193"/>
      <c r="X2" s="193"/>
      <c r="Y2" s="193"/>
      <c r="Z2" s="193"/>
      <c r="AA2" s="193"/>
      <c r="AB2" s="193"/>
      <c r="AC2" s="193"/>
      <c r="AD2" s="193"/>
      <c r="AE2" s="193"/>
      <c r="AF2" s="193"/>
      <c r="AG2" s="193"/>
      <c r="AH2" s="194"/>
      <c r="AI2" s="1"/>
      <c r="AJ2" s="1"/>
      <c r="AK2" s="195" t="s">
        <v>7</v>
      </c>
      <c r="AL2" s="196"/>
      <c r="AM2" s="196"/>
      <c r="AN2" s="196"/>
      <c r="AO2" s="196"/>
      <c r="AP2" s="196"/>
      <c r="AQ2" s="197"/>
    </row>
    <row r="3" spans="1:43" ht="23.1" customHeight="1" x14ac:dyDescent="0.15">
      <c r="A3" s="1"/>
      <c r="B3" s="178" t="str">
        <f>データ!I6</f>
        <v>法非適用</v>
      </c>
      <c r="C3" s="179"/>
      <c r="D3" s="179"/>
      <c r="E3" s="179"/>
      <c r="F3" s="179" t="str">
        <f>データ!J6</f>
        <v>電気事業</v>
      </c>
      <c r="G3" s="179"/>
      <c r="H3" s="179"/>
      <c r="I3" s="179"/>
      <c r="J3" s="180"/>
      <c r="K3" s="180"/>
      <c r="L3" s="180"/>
      <c r="M3" s="180"/>
      <c r="N3" s="181" t="str">
        <f>データ!L6</f>
        <v>該当数値なし</v>
      </c>
      <c r="O3" s="181"/>
      <c r="P3" s="181"/>
      <c r="Q3" s="182"/>
      <c r="R3" s="1"/>
      <c r="S3" s="183" t="s">
        <v>8</v>
      </c>
      <c r="T3" s="184"/>
      <c r="U3" s="184"/>
      <c r="V3" s="184"/>
      <c r="W3" s="184"/>
      <c r="X3" s="184"/>
      <c r="Y3" s="184"/>
      <c r="Z3" s="184"/>
      <c r="AA3" s="184"/>
      <c r="AB3" s="184"/>
      <c r="AC3" s="184"/>
      <c r="AD3" s="184"/>
      <c r="AE3" s="184"/>
      <c r="AF3" s="184"/>
      <c r="AG3" s="184"/>
      <c r="AH3" s="185"/>
      <c r="AI3" s="1"/>
      <c r="AJ3" s="1"/>
      <c r="AK3" s="113" t="s">
        <v>180</v>
      </c>
      <c r="AL3" s="114"/>
      <c r="AM3" s="114"/>
      <c r="AN3" s="114"/>
      <c r="AO3" s="114"/>
      <c r="AP3" s="114"/>
      <c r="AQ3" s="115"/>
    </row>
    <row r="4" spans="1:43" ht="23.1" customHeight="1" x14ac:dyDescent="0.15">
      <c r="A4" s="1"/>
      <c r="B4" s="155" t="s">
        <v>9</v>
      </c>
      <c r="C4" s="156"/>
      <c r="D4" s="156"/>
      <c r="E4" s="156"/>
      <c r="F4" s="156" t="s">
        <v>10</v>
      </c>
      <c r="G4" s="156"/>
      <c r="H4" s="156"/>
      <c r="I4" s="156"/>
      <c r="J4" s="156" t="s">
        <v>11</v>
      </c>
      <c r="K4" s="156"/>
      <c r="L4" s="156"/>
      <c r="M4" s="156"/>
      <c r="N4" s="156" t="s">
        <v>12</v>
      </c>
      <c r="O4" s="156"/>
      <c r="P4" s="156"/>
      <c r="Q4" s="174"/>
      <c r="R4" s="1"/>
      <c r="S4" s="186"/>
      <c r="T4" s="187"/>
      <c r="U4" s="187"/>
      <c r="V4" s="187"/>
      <c r="W4" s="187"/>
      <c r="X4" s="187"/>
      <c r="Y4" s="187"/>
      <c r="Z4" s="187"/>
      <c r="AA4" s="187"/>
      <c r="AB4" s="187"/>
      <c r="AC4" s="187"/>
      <c r="AD4" s="187"/>
      <c r="AE4" s="187"/>
      <c r="AF4" s="187"/>
      <c r="AG4" s="187"/>
      <c r="AH4" s="188"/>
      <c r="AI4" s="1"/>
      <c r="AJ4" s="1"/>
      <c r="AK4" s="113"/>
      <c r="AL4" s="114"/>
      <c r="AM4" s="114"/>
      <c r="AN4" s="114"/>
      <c r="AO4" s="114"/>
      <c r="AP4" s="114"/>
      <c r="AQ4" s="115"/>
    </row>
    <row r="5" spans="1:43" ht="23.1" customHeight="1" x14ac:dyDescent="0.15">
      <c r="A5" s="1"/>
      <c r="B5" s="175">
        <f>データ!M6</f>
        <v>2</v>
      </c>
      <c r="C5" s="176"/>
      <c r="D5" s="176"/>
      <c r="E5" s="176"/>
      <c r="F5" s="168" t="str">
        <f>データ!N6</f>
        <v>-</v>
      </c>
      <c r="G5" s="168"/>
      <c r="H5" s="168"/>
      <c r="I5" s="168"/>
      <c r="J5" s="168" t="str">
        <f>データ!O6</f>
        <v>-</v>
      </c>
      <c r="K5" s="168"/>
      <c r="L5" s="168"/>
      <c r="M5" s="168"/>
      <c r="N5" s="168" t="str">
        <f>データ!P6</f>
        <v>-</v>
      </c>
      <c r="O5" s="168"/>
      <c r="P5" s="168"/>
      <c r="Q5" s="177"/>
      <c r="R5" s="1"/>
      <c r="S5" s="186"/>
      <c r="T5" s="187"/>
      <c r="U5" s="187"/>
      <c r="V5" s="187"/>
      <c r="W5" s="187"/>
      <c r="X5" s="187"/>
      <c r="Y5" s="187"/>
      <c r="Z5" s="187"/>
      <c r="AA5" s="187"/>
      <c r="AB5" s="187"/>
      <c r="AC5" s="187"/>
      <c r="AD5" s="187"/>
      <c r="AE5" s="187"/>
      <c r="AF5" s="187"/>
      <c r="AG5" s="187"/>
      <c r="AH5" s="188"/>
      <c r="AI5" s="1"/>
      <c r="AJ5" s="1"/>
      <c r="AK5" s="113"/>
      <c r="AL5" s="114"/>
      <c r="AM5" s="114"/>
      <c r="AN5" s="114"/>
      <c r="AO5" s="114"/>
      <c r="AP5" s="114"/>
      <c r="AQ5" s="115"/>
    </row>
    <row r="6" spans="1:43" ht="23.1" customHeight="1" x14ac:dyDescent="0.15">
      <c r="A6" s="1"/>
      <c r="B6" s="155" t="s">
        <v>13</v>
      </c>
      <c r="C6" s="156"/>
      <c r="D6" s="156"/>
      <c r="E6" s="156"/>
      <c r="F6" s="156" t="s">
        <v>14</v>
      </c>
      <c r="G6" s="156"/>
      <c r="H6" s="156"/>
      <c r="I6" s="156"/>
      <c r="J6" s="156" t="s">
        <v>15</v>
      </c>
      <c r="K6" s="156"/>
      <c r="L6" s="156"/>
      <c r="M6" s="156"/>
      <c r="N6" s="156" t="s">
        <v>16</v>
      </c>
      <c r="O6" s="156"/>
      <c r="P6" s="156"/>
      <c r="Q6" s="174"/>
      <c r="R6" s="1"/>
      <c r="S6" s="186"/>
      <c r="T6" s="187"/>
      <c r="U6" s="187"/>
      <c r="V6" s="187"/>
      <c r="W6" s="187"/>
      <c r="X6" s="187"/>
      <c r="Y6" s="187"/>
      <c r="Z6" s="187"/>
      <c r="AA6" s="187"/>
      <c r="AB6" s="187"/>
      <c r="AC6" s="187"/>
      <c r="AD6" s="187"/>
      <c r="AE6" s="187"/>
      <c r="AF6" s="187"/>
      <c r="AG6" s="187"/>
      <c r="AH6" s="188"/>
      <c r="AI6" s="1"/>
      <c r="AJ6" s="1"/>
      <c r="AK6" s="113"/>
      <c r="AL6" s="114"/>
      <c r="AM6" s="114"/>
      <c r="AN6" s="114"/>
      <c r="AO6" s="114"/>
      <c r="AP6" s="114"/>
      <c r="AQ6" s="115"/>
    </row>
    <row r="7" spans="1:43" ht="22.5" customHeight="1" x14ac:dyDescent="0.15">
      <c r="A7" s="1"/>
      <c r="B7" s="167" t="str">
        <f>データ!Q6</f>
        <v>-</v>
      </c>
      <c r="C7" s="168"/>
      <c r="D7" s="168"/>
      <c r="E7" s="168"/>
      <c r="F7" s="169" t="s">
        <v>128</v>
      </c>
      <c r="G7" s="170"/>
      <c r="H7" s="170"/>
      <c r="I7" s="170"/>
      <c r="J7" s="171" t="s">
        <v>129</v>
      </c>
      <c r="K7" s="171"/>
      <c r="L7" s="171"/>
      <c r="M7" s="171"/>
      <c r="N7" s="172" t="str">
        <f>データ!T6</f>
        <v>無</v>
      </c>
      <c r="O7" s="172"/>
      <c r="P7" s="172"/>
      <c r="Q7" s="173"/>
      <c r="R7" s="1"/>
      <c r="S7" s="186"/>
      <c r="T7" s="187"/>
      <c r="U7" s="187"/>
      <c r="V7" s="187"/>
      <c r="W7" s="187"/>
      <c r="X7" s="187"/>
      <c r="Y7" s="187"/>
      <c r="Z7" s="187"/>
      <c r="AA7" s="187"/>
      <c r="AB7" s="187"/>
      <c r="AC7" s="187"/>
      <c r="AD7" s="187"/>
      <c r="AE7" s="187"/>
      <c r="AF7" s="187"/>
      <c r="AG7" s="187"/>
      <c r="AH7" s="188"/>
      <c r="AI7" s="1"/>
      <c r="AJ7" s="1"/>
      <c r="AK7" s="113"/>
      <c r="AL7" s="114"/>
      <c r="AM7" s="114"/>
      <c r="AN7" s="114"/>
      <c r="AO7" s="114"/>
      <c r="AP7" s="114"/>
      <c r="AQ7" s="115"/>
    </row>
    <row r="8" spans="1:43" ht="23.1" customHeight="1" x14ac:dyDescent="0.15">
      <c r="A8" s="1"/>
      <c r="B8" s="155" t="s">
        <v>17</v>
      </c>
      <c r="C8" s="156"/>
      <c r="D8" s="156"/>
      <c r="E8" s="156"/>
      <c r="F8" s="156" t="s">
        <v>18</v>
      </c>
      <c r="G8" s="156"/>
      <c r="H8" s="156"/>
      <c r="I8" s="156"/>
      <c r="J8" s="156"/>
      <c r="K8" s="156"/>
      <c r="L8" s="156"/>
      <c r="M8" s="156"/>
      <c r="N8" s="156"/>
      <c r="O8" s="156"/>
      <c r="P8" s="156"/>
      <c r="Q8" s="174"/>
      <c r="R8" s="1"/>
      <c r="S8" s="186"/>
      <c r="T8" s="187"/>
      <c r="U8" s="187"/>
      <c r="V8" s="187"/>
      <c r="W8" s="187"/>
      <c r="X8" s="187"/>
      <c r="Y8" s="187"/>
      <c r="Z8" s="187"/>
      <c r="AA8" s="187"/>
      <c r="AB8" s="187"/>
      <c r="AC8" s="187"/>
      <c r="AD8" s="187"/>
      <c r="AE8" s="187"/>
      <c r="AF8" s="187"/>
      <c r="AG8" s="187"/>
      <c r="AH8" s="188"/>
      <c r="AI8" s="1"/>
      <c r="AJ8" s="1"/>
      <c r="AK8" s="113"/>
      <c r="AL8" s="114"/>
      <c r="AM8" s="114"/>
      <c r="AN8" s="114"/>
      <c r="AO8" s="114"/>
      <c r="AP8" s="114"/>
      <c r="AQ8" s="115"/>
    </row>
    <row r="9" spans="1:43" ht="23.1" customHeight="1" thickBot="1" x14ac:dyDescent="0.2">
      <c r="A9" s="1"/>
      <c r="B9" s="157" t="s">
        <v>131</v>
      </c>
      <c r="C9" s="158"/>
      <c r="D9" s="158"/>
      <c r="E9" s="158"/>
      <c r="F9" s="159" t="str">
        <f>データ!V6</f>
        <v>-</v>
      </c>
      <c r="G9" s="159"/>
      <c r="H9" s="159"/>
      <c r="I9" s="159"/>
      <c r="J9" s="160"/>
      <c r="K9" s="160"/>
      <c r="L9" s="160"/>
      <c r="M9" s="160"/>
      <c r="N9" s="161"/>
      <c r="O9" s="161"/>
      <c r="P9" s="161"/>
      <c r="Q9" s="162"/>
      <c r="R9" s="1"/>
      <c r="S9" s="186"/>
      <c r="T9" s="187"/>
      <c r="U9" s="187"/>
      <c r="V9" s="187"/>
      <c r="W9" s="187"/>
      <c r="X9" s="187"/>
      <c r="Y9" s="187"/>
      <c r="Z9" s="187"/>
      <c r="AA9" s="187"/>
      <c r="AB9" s="187"/>
      <c r="AC9" s="187"/>
      <c r="AD9" s="187"/>
      <c r="AE9" s="187"/>
      <c r="AF9" s="187"/>
      <c r="AG9" s="187"/>
      <c r="AH9" s="188"/>
      <c r="AI9" s="1"/>
      <c r="AJ9" s="1"/>
      <c r="AK9" s="113"/>
      <c r="AL9" s="114"/>
      <c r="AM9" s="114"/>
      <c r="AN9" s="114"/>
      <c r="AO9" s="114"/>
      <c r="AP9" s="114"/>
      <c r="AQ9" s="115"/>
    </row>
    <row r="10" spans="1:43" ht="27" customHeight="1" thickBot="1" x14ac:dyDescent="0.2">
      <c r="A10" s="1"/>
      <c r="B10" s="6" t="s">
        <v>19</v>
      </c>
      <c r="C10" s="7"/>
      <c r="D10" s="7"/>
      <c r="E10" s="7"/>
      <c r="F10" s="7"/>
      <c r="G10" s="7"/>
      <c r="H10" s="7"/>
      <c r="I10" s="7"/>
      <c r="J10" s="7"/>
      <c r="K10" s="7"/>
      <c r="L10" s="7"/>
      <c r="M10" s="7"/>
      <c r="N10" s="7"/>
      <c r="O10" s="7"/>
      <c r="P10" s="7"/>
      <c r="Q10" s="7"/>
      <c r="R10" s="1"/>
      <c r="S10" s="186"/>
      <c r="T10" s="187"/>
      <c r="U10" s="187"/>
      <c r="V10" s="187"/>
      <c r="W10" s="187"/>
      <c r="X10" s="187"/>
      <c r="Y10" s="187"/>
      <c r="Z10" s="187"/>
      <c r="AA10" s="187"/>
      <c r="AB10" s="187"/>
      <c r="AC10" s="187"/>
      <c r="AD10" s="187"/>
      <c r="AE10" s="187"/>
      <c r="AF10" s="187"/>
      <c r="AG10" s="187"/>
      <c r="AH10" s="188"/>
      <c r="AI10" s="1"/>
      <c r="AJ10" s="1"/>
      <c r="AK10" s="113"/>
      <c r="AL10" s="114"/>
      <c r="AM10" s="114"/>
      <c r="AN10" s="114"/>
      <c r="AO10" s="114"/>
      <c r="AP10" s="114"/>
      <c r="AQ10" s="115"/>
    </row>
    <row r="11" spans="1:43" ht="23.1" customHeight="1" x14ac:dyDescent="0.15">
      <c r="A11" s="1"/>
      <c r="B11" s="163" t="s">
        <v>20</v>
      </c>
      <c r="C11" s="132"/>
      <c r="D11" s="132"/>
      <c r="E11" s="132"/>
      <c r="F11" s="164">
        <f>データ!B10</f>
        <v>40909</v>
      </c>
      <c r="G11" s="165"/>
      <c r="H11" s="164">
        <f>データ!C10</f>
        <v>41275</v>
      </c>
      <c r="I11" s="165"/>
      <c r="J11" s="164">
        <f>データ!D10</f>
        <v>41640</v>
      </c>
      <c r="K11" s="165"/>
      <c r="L11" s="164">
        <f>データ!E10</f>
        <v>42005</v>
      </c>
      <c r="M11" s="165"/>
      <c r="N11" s="164">
        <f>データ!F10</f>
        <v>42370</v>
      </c>
      <c r="O11" s="166"/>
      <c r="P11" s="8"/>
      <c r="Q11" s="8"/>
      <c r="R11" s="1"/>
      <c r="S11" s="186"/>
      <c r="T11" s="187"/>
      <c r="U11" s="187"/>
      <c r="V11" s="187"/>
      <c r="W11" s="187"/>
      <c r="X11" s="187"/>
      <c r="Y11" s="187"/>
      <c r="Z11" s="187"/>
      <c r="AA11" s="187"/>
      <c r="AB11" s="187"/>
      <c r="AC11" s="187"/>
      <c r="AD11" s="187"/>
      <c r="AE11" s="187"/>
      <c r="AF11" s="187"/>
      <c r="AG11" s="187"/>
      <c r="AH11" s="188"/>
      <c r="AI11" s="1"/>
      <c r="AJ11" s="1"/>
      <c r="AK11" s="113"/>
      <c r="AL11" s="114"/>
      <c r="AM11" s="114"/>
      <c r="AN11" s="114"/>
      <c r="AO11" s="114"/>
      <c r="AP11" s="114"/>
      <c r="AQ11" s="115"/>
    </row>
    <row r="12" spans="1:43" ht="23.1" customHeight="1" x14ac:dyDescent="0.15">
      <c r="A12" s="1"/>
      <c r="B12" s="155" t="s">
        <v>22</v>
      </c>
      <c r="C12" s="156"/>
      <c r="D12" s="156"/>
      <c r="E12" s="156"/>
      <c r="F12" s="151" t="str">
        <f>データ!W6</f>
        <v>-</v>
      </c>
      <c r="G12" s="152"/>
      <c r="H12" s="151" t="str">
        <f>データ!X6</f>
        <v>-</v>
      </c>
      <c r="I12" s="152"/>
      <c r="J12" s="151">
        <f>データ!Y6</f>
        <v>1829</v>
      </c>
      <c r="K12" s="152"/>
      <c r="L12" s="151">
        <f>データ!Z6</f>
        <v>1862</v>
      </c>
      <c r="M12" s="152"/>
      <c r="N12" s="153">
        <f>データ!AA6</f>
        <v>2168</v>
      </c>
      <c r="O12" s="154"/>
      <c r="P12" s="8"/>
      <c r="Q12" s="8"/>
      <c r="R12" s="1"/>
      <c r="S12" s="186"/>
      <c r="T12" s="187"/>
      <c r="U12" s="187"/>
      <c r="V12" s="187"/>
      <c r="W12" s="187"/>
      <c r="X12" s="187"/>
      <c r="Y12" s="187"/>
      <c r="Z12" s="187"/>
      <c r="AA12" s="187"/>
      <c r="AB12" s="187"/>
      <c r="AC12" s="187"/>
      <c r="AD12" s="187"/>
      <c r="AE12" s="187"/>
      <c r="AF12" s="187"/>
      <c r="AG12" s="187"/>
      <c r="AH12" s="188"/>
      <c r="AI12" s="1"/>
      <c r="AJ12" s="1"/>
      <c r="AK12" s="113"/>
      <c r="AL12" s="114"/>
      <c r="AM12" s="114"/>
      <c r="AN12" s="114"/>
      <c r="AO12" s="114"/>
      <c r="AP12" s="114"/>
      <c r="AQ12" s="115"/>
    </row>
    <row r="13" spans="1:43" ht="23.1" customHeight="1" x14ac:dyDescent="0.15">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6"/>
      <c r="T13" s="187"/>
      <c r="U13" s="187"/>
      <c r="V13" s="187"/>
      <c r="W13" s="187"/>
      <c r="X13" s="187"/>
      <c r="Y13" s="187"/>
      <c r="Z13" s="187"/>
      <c r="AA13" s="187"/>
      <c r="AB13" s="187"/>
      <c r="AC13" s="187"/>
      <c r="AD13" s="187"/>
      <c r="AE13" s="187"/>
      <c r="AF13" s="187"/>
      <c r="AG13" s="187"/>
      <c r="AH13" s="188"/>
      <c r="AI13" s="1"/>
      <c r="AJ13" s="1"/>
      <c r="AK13" s="113"/>
      <c r="AL13" s="114"/>
      <c r="AM13" s="114"/>
      <c r="AN13" s="114"/>
      <c r="AO13" s="114"/>
      <c r="AP13" s="114"/>
      <c r="AQ13" s="115"/>
    </row>
    <row r="14" spans="1:43" ht="23.1" customHeight="1" x14ac:dyDescent="0.15">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6"/>
      <c r="T14" s="187"/>
      <c r="U14" s="187"/>
      <c r="V14" s="187"/>
      <c r="W14" s="187"/>
      <c r="X14" s="187"/>
      <c r="Y14" s="187"/>
      <c r="Z14" s="187"/>
      <c r="AA14" s="187"/>
      <c r="AB14" s="187"/>
      <c r="AC14" s="187"/>
      <c r="AD14" s="187"/>
      <c r="AE14" s="187"/>
      <c r="AF14" s="187"/>
      <c r="AG14" s="187"/>
      <c r="AH14" s="188"/>
      <c r="AI14" s="1"/>
      <c r="AJ14" s="1"/>
      <c r="AK14" s="113"/>
      <c r="AL14" s="114"/>
      <c r="AM14" s="114"/>
      <c r="AN14" s="114"/>
      <c r="AO14" s="114"/>
      <c r="AP14" s="114"/>
      <c r="AQ14" s="115"/>
    </row>
    <row r="15" spans="1:43" ht="23.1" customHeight="1" x14ac:dyDescent="0.15">
      <c r="A15" s="1"/>
      <c r="B15" s="142" t="s">
        <v>25</v>
      </c>
      <c r="C15" s="143"/>
      <c r="D15" s="143"/>
      <c r="E15" s="144"/>
      <c r="F15" s="145" t="str">
        <f>データ!AL6</f>
        <v>-</v>
      </c>
      <c r="G15" s="145"/>
      <c r="H15" s="145" t="str">
        <f>データ!AM6</f>
        <v>-</v>
      </c>
      <c r="I15" s="145"/>
      <c r="J15" s="145" t="str">
        <f>データ!AN6</f>
        <v>-</v>
      </c>
      <c r="K15" s="145"/>
      <c r="L15" s="145" t="str">
        <f>データ!AO6</f>
        <v>-</v>
      </c>
      <c r="M15" s="145"/>
      <c r="N15" s="146" t="str">
        <f>データ!AP6</f>
        <v>-</v>
      </c>
      <c r="O15" s="147"/>
      <c r="P15" s="8"/>
      <c r="Q15" s="8"/>
      <c r="R15" s="1"/>
      <c r="S15" s="186"/>
      <c r="T15" s="187"/>
      <c r="U15" s="187"/>
      <c r="V15" s="187"/>
      <c r="W15" s="187"/>
      <c r="X15" s="187"/>
      <c r="Y15" s="187"/>
      <c r="Z15" s="187"/>
      <c r="AA15" s="187"/>
      <c r="AB15" s="187"/>
      <c r="AC15" s="187"/>
      <c r="AD15" s="187"/>
      <c r="AE15" s="187"/>
      <c r="AF15" s="187"/>
      <c r="AG15" s="187"/>
      <c r="AH15" s="188"/>
      <c r="AI15" s="1"/>
      <c r="AJ15" s="1"/>
      <c r="AK15" s="113"/>
      <c r="AL15" s="114"/>
      <c r="AM15" s="114"/>
      <c r="AN15" s="114"/>
      <c r="AO15" s="114"/>
      <c r="AP15" s="114"/>
      <c r="AQ15" s="115"/>
    </row>
    <row r="16" spans="1:43" ht="23.1" customHeight="1" thickBot="1" x14ac:dyDescent="0.2">
      <c r="A16" s="1"/>
      <c r="B16" s="134" t="s">
        <v>26</v>
      </c>
      <c r="C16" s="135"/>
      <c r="D16" s="135"/>
      <c r="E16" s="136"/>
      <c r="F16" s="139" t="str">
        <f>データ!AQ6</f>
        <v>-</v>
      </c>
      <c r="G16" s="139"/>
      <c r="H16" s="139" t="str">
        <f>データ!AR6</f>
        <v>-</v>
      </c>
      <c r="I16" s="139"/>
      <c r="J16" s="139">
        <f>データ!AS6</f>
        <v>1829</v>
      </c>
      <c r="K16" s="139"/>
      <c r="L16" s="139">
        <f>データ!AT6</f>
        <v>1862</v>
      </c>
      <c r="M16" s="139"/>
      <c r="N16" s="140">
        <f>データ!AU6</f>
        <v>2168</v>
      </c>
      <c r="O16" s="141"/>
      <c r="P16" s="8"/>
      <c r="Q16" s="8"/>
      <c r="R16" s="1"/>
      <c r="S16" s="186"/>
      <c r="T16" s="187"/>
      <c r="U16" s="187"/>
      <c r="V16" s="187"/>
      <c r="W16" s="187"/>
      <c r="X16" s="187"/>
      <c r="Y16" s="187"/>
      <c r="Z16" s="187"/>
      <c r="AA16" s="187"/>
      <c r="AB16" s="187"/>
      <c r="AC16" s="187"/>
      <c r="AD16" s="187"/>
      <c r="AE16" s="187"/>
      <c r="AF16" s="187"/>
      <c r="AG16" s="187"/>
      <c r="AH16" s="188"/>
      <c r="AI16" s="1"/>
      <c r="AJ16" s="1"/>
      <c r="AK16" s="113"/>
      <c r="AL16" s="114"/>
      <c r="AM16" s="114"/>
      <c r="AN16" s="114"/>
      <c r="AO16" s="114"/>
      <c r="AP16" s="114"/>
      <c r="AQ16" s="115"/>
    </row>
    <row r="17" spans="1:43" ht="15.6" customHeight="1" thickBot="1" x14ac:dyDescent="0.2">
      <c r="A17" s="1"/>
      <c r="B17" s="9"/>
      <c r="C17" s="1"/>
      <c r="D17" s="1"/>
      <c r="E17" s="1"/>
      <c r="F17" s="1"/>
      <c r="G17" s="1"/>
      <c r="H17" s="1"/>
      <c r="I17" s="1"/>
      <c r="J17" s="1"/>
      <c r="K17" s="1"/>
      <c r="L17" s="1"/>
      <c r="M17" s="1"/>
      <c r="N17" s="1"/>
      <c r="O17" s="1"/>
      <c r="P17" s="1"/>
      <c r="Q17" s="1"/>
      <c r="R17" s="1"/>
      <c r="S17" s="186"/>
      <c r="T17" s="187"/>
      <c r="U17" s="187"/>
      <c r="V17" s="187"/>
      <c r="W17" s="187"/>
      <c r="X17" s="187"/>
      <c r="Y17" s="187"/>
      <c r="Z17" s="187"/>
      <c r="AA17" s="187"/>
      <c r="AB17" s="187"/>
      <c r="AC17" s="187"/>
      <c r="AD17" s="187"/>
      <c r="AE17" s="187"/>
      <c r="AF17" s="187"/>
      <c r="AG17" s="187"/>
      <c r="AH17" s="188"/>
      <c r="AI17" s="1"/>
      <c r="AJ17" s="1"/>
      <c r="AK17" s="113"/>
      <c r="AL17" s="114"/>
      <c r="AM17" s="114"/>
      <c r="AN17" s="114"/>
      <c r="AO17" s="114"/>
      <c r="AP17" s="114"/>
      <c r="AQ17" s="115"/>
    </row>
    <row r="18" spans="1:43" ht="23.1" customHeight="1" x14ac:dyDescent="0.15">
      <c r="A18" s="1"/>
      <c r="B18" s="130"/>
      <c r="C18" s="131"/>
      <c r="D18" s="131"/>
      <c r="E18" s="131"/>
      <c r="F18" s="132" t="s">
        <v>27</v>
      </c>
      <c r="G18" s="132"/>
      <c r="H18" s="132"/>
      <c r="I18" s="132" t="s">
        <v>28</v>
      </c>
      <c r="J18" s="132"/>
      <c r="K18" s="132"/>
      <c r="L18" s="132" t="s">
        <v>26</v>
      </c>
      <c r="M18" s="132"/>
      <c r="N18" s="132"/>
      <c r="O18" s="133"/>
      <c r="P18" s="1"/>
      <c r="Q18" s="1"/>
      <c r="R18" s="1"/>
      <c r="S18" s="186"/>
      <c r="T18" s="187"/>
      <c r="U18" s="187"/>
      <c r="V18" s="187"/>
      <c r="W18" s="187"/>
      <c r="X18" s="187"/>
      <c r="Y18" s="187"/>
      <c r="Z18" s="187"/>
      <c r="AA18" s="187"/>
      <c r="AB18" s="187"/>
      <c r="AC18" s="187"/>
      <c r="AD18" s="187"/>
      <c r="AE18" s="187"/>
      <c r="AF18" s="187"/>
      <c r="AG18" s="187"/>
      <c r="AH18" s="188"/>
      <c r="AI18" s="1"/>
      <c r="AJ18" s="1"/>
      <c r="AK18" s="113"/>
      <c r="AL18" s="114"/>
      <c r="AM18" s="114"/>
      <c r="AN18" s="114"/>
      <c r="AO18" s="114"/>
      <c r="AP18" s="114"/>
      <c r="AQ18" s="115"/>
    </row>
    <row r="19" spans="1:43" ht="23.1" customHeight="1" thickBot="1" x14ac:dyDescent="0.2">
      <c r="A19" s="1"/>
      <c r="B19" s="134" t="s">
        <v>29</v>
      </c>
      <c r="C19" s="135"/>
      <c r="D19" s="135"/>
      <c r="E19" s="136"/>
      <c r="F19" s="137">
        <f>データ!AV6</f>
        <v>12071</v>
      </c>
      <c r="G19" s="137"/>
      <c r="H19" s="137"/>
      <c r="I19" s="137">
        <f>データ!AW6</f>
        <v>24671</v>
      </c>
      <c r="J19" s="137"/>
      <c r="K19" s="137"/>
      <c r="L19" s="137">
        <f>データ!AX6</f>
        <v>36742</v>
      </c>
      <c r="M19" s="137"/>
      <c r="N19" s="137"/>
      <c r="O19" s="138"/>
      <c r="P19" s="1"/>
      <c r="Q19" s="1"/>
      <c r="R19" s="1"/>
      <c r="S19" s="189"/>
      <c r="T19" s="190"/>
      <c r="U19" s="190"/>
      <c r="V19" s="190"/>
      <c r="W19" s="190"/>
      <c r="X19" s="190"/>
      <c r="Y19" s="190"/>
      <c r="Z19" s="190"/>
      <c r="AA19" s="190"/>
      <c r="AB19" s="190"/>
      <c r="AC19" s="190"/>
      <c r="AD19" s="190"/>
      <c r="AE19" s="190"/>
      <c r="AF19" s="190"/>
      <c r="AG19" s="190"/>
      <c r="AH19" s="191"/>
      <c r="AI19" s="1"/>
      <c r="AJ19" s="1"/>
      <c r="AK19" s="113"/>
      <c r="AL19" s="114"/>
      <c r="AM19" s="114"/>
      <c r="AN19" s="114"/>
      <c r="AO19" s="114"/>
      <c r="AP19" s="114"/>
      <c r="AQ19" s="115"/>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181</v>
      </c>
      <c r="AL40" s="114"/>
      <c r="AM40" s="114"/>
      <c r="AN40" s="114"/>
      <c r="AO40" s="114"/>
      <c r="AP40" s="114"/>
      <c r="AQ40" s="115"/>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x14ac:dyDescent="0.15">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182</v>
      </c>
      <c r="AL99" s="125"/>
      <c r="AM99" s="125"/>
      <c r="AN99" s="125"/>
      <c r="AO99" s="125"/>
      <c r="AP99" s="125"/>
      <c r="AQ99" s="126"/>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B13:E13"/>
    <mergeCell ref="F13:G13"/>
    <mergeCell ref="H13:I13"/>
    <mergeCell ref="J13:K13"/>
    <mergeCell ref="L13:M13"/>
    <mergeCell ref="N13:O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40.5" x14ac:dyDescent="0.15">
      <c r="A6" s="50" t="s">
        <v>115</v>
      </c>
      <c r="B6" s="68" t="str">
        <f>B7</f>
        <v>2016</v>
      </c>
      <c r="C6" s="68" t="str">
        <f t="shared" ref="C6:AX6" si="6">C7</f>
        <v>322067</v>
      </c>
      <c r="D6" s="68" t="str">
        <f t="shared" si="6"/>
        <v>47</v>
      </c>
      <c r="E6" s="68" t="str">
        <f t="shared" si="6"/>
        <v>04</v>
      </c>
      <c r="F6" s="68" t="str">
        <f t="shared" si="6"/>
        <v>0</v>
      </c>
      <c r="G6" s="68" t="str">
        <f t="shared" si="6"/>
        <v>000</v>
      </c>
      <c r="H6" s="68" t="str">
        <f t="shared" si="6"/>
        <v>島根県　安来市</v>
      </c>
      <c r="I6" s="68" t="str">
        <f t="shared" si="6"/>
        <v>法非適用</v>
      </c>
      <c r="J6" s="68" t="str">
        <f t="shared" si="6"/>
        <v>電気事業</v>
      </c>
      <c r="K6" s="68" t="str">
        <f t="shared" si="6"/>
        <v/>
      </c>
      <c r="L6" s="69" t="str">
        <f t="shared" si="6"/>
        <v>該当数値なし</v>
      </c>
      <c r="M6" s="70">
        <f t="shared" si="6"/>
        <v>2</v>
      </c>
      <c r="N6" s="70" t="str">
        <f t="shared" si="6"/>
        <v>-</v>
      </c>
      <c r="O6" s="70" t="str">
        <f t="shared" si="6"/>
        <v>-</v>
      </c>
      <c r="P6" s="70" t="str">
        <f t="shared" si="6"/>
        <v>-</v>
      </c>
      <c r="Q6" s="70" t="str">
        <f t="shared" si="6"/>
        <v>-</v>
      </c>
      <c r="R6" s="71" t="str">
        <f>R7</f>
        <v>平成31年9月30日　布部発電所</v>
      </c>
      <c r="S6" s="72" t="str">
        <f t="shared" si="6"/>
        <v>平成48年2月28日　伯太発電所</v>
      </c>
      <c r="T6" s="68" t="str">
        <f t="shared" si="6"/>
        <v>無</v>
      </c>
      <c r="U6" s="72" t="str">
        <f t="shared" si="6"/>
        <v>中国電力株式会社</v>
      </c>
      <c r="V6" s="69" t="str">
        <f t="shared" si="6"/>
        <v>-</v>
      </c>
      <c r="W6" s="70" t="str">
        <f>W7</f>
        <v>-</v>
      </c>
      <c r="X6" s="70" t="str">
        <f t="shared" si="6"/>
        <v>-</v>
      </c>
      <c r="Y6" s="70">
        <f t="shared" si="6"/>
        <v>1829</v>
      </c>
      <c r="Z6" s="70">
        <f t="shared" si="6"/>
        <v>1862</v>
      </c>
      <c r="AA6" s="70">
        <f t="shared" si="6"/>
        <v>2168</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t="str">
        <f t="shared" si="6"/>
        <v>-</v>
      </c>
      <c r="AR6" s="70" t="str">
        <f t="shared" si="6"/>
        <v>-</v>
      </c>
      <c r="AS6" s="70">
        <f t="shared" si="6"/>
        <v>1829</v>
      </c>
      <c r="AT6" s="70">
        <f t="shared" si="6"/>
        <v>1862</v>
      </c>
      <c r="AU6" s="70">
        <f t="shared" si="6"/>
        <v>2168</v>
      </c>
      <c r="AV6" s="70">
        <f t="shared" si="6"/>
        <v>12071</v>
      </c>
      <c r="AW6" s="70">
        <f t="shared" si="6"/>
        <v>24671</v>
      </c>
      <c r="AX6" s="70">
        <f t="shared" si="6"/>
        <v>36742</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x14ac:dyDescent="0.15">
      <c r="A7" s="50"/>
      <c r="B7" s="78" t="s">
        <v>116</v>
      </c>
      <c r="C7" s="78" t="s">
        <v>117</v>
      </c>
      <c r="D7" s="78" t="s">
        <v>118</v>
      </c>
      <c r="E7" s="78" t="s">
        <v>119</v>
      </c>
      <c r="F7" s="78" t="s">
        <v>120</v>
      </c>
      <c r="G7" s="78" t="s">
        <v>121</v>
      </c>
      <c r="H7" s="78" t="s">
        <v>122</v>
      </c>
      <c r="I7" s="78" t="s">
        <v>123</v>
      </c>
      <c r="J7" s="78" t="s">
        <v>124</v>
      </c>
      <c r="K7" s="78" t="s">
        <v>125</v>
      </c>
      <c r="L7" s="79" t="s">
        <v>126</v>
      </c>
      <c r="M7" s="80">
        <v>2</v>
      </c>
      <c r="N7" s="80" t="s">
        <v>127</v>
      </c>
      <c r="O7" s="81" t="s">
        <v>127</v>
      </c>
      <c r="P7" s="81" t="s">
        <v>127</v>
      </c>
      <c r="Q7" s="81" t="s">
        <v>127</v>
      </c>
      <c r="R7" s="82" t="s">
        <v>128</v>
      </c>
      <c r="S7" s="82" t="s">
        <v>129</v>
      </c>
      <c r="T7" s="83" t="s">
        <v>130</v>
      </c>
      <c r="U7" s="82" t="s">
        <v>131</v>
      </c>
      <c r="V7" s="79" t="s">
        <v>127</v>
      </c>
      <c r="W7" s="81" t="s">
        <v>127</v>
      </c>
      <c r="X7" s="81" t="s">
        <v>127</v>
      </c>
      <c r="Y7" s="81">
        <v>1829</v>
      </c>
      <c r="Z7" s="81">
        <v>1862</v>
      </c>
      <c r="AA7" s="81">
        <v>2168</v>
      </c>
      <c r="AB7" s="81" t="s">
        <v>127</v>
      </c>
      <c r="AC7" s="81" t="s">
        <v>127</v>
      </c>
      <c r="AD7" s="81" t="s">
        <v>127</v>
      </c>
      <c r="AE7" s="81" t="s">
        <v>127</v>
      </c>
      <c r="AF7" s="81" t="s">
        <v>127</v>
      </c>
      <c r="AG7" s="81" t="s">
        <v>127</v>
      </c>
      <c r="AH7" s="81" t="s">
        <v>127</v>
      </c>
      <c r="AI7" s="81" t="s">
        <v>127</v>
      </c>
      <c r="AJ7" s="81" t="s">
        <v>127</v>
      </c>
      <c r="AK7" s="81" t="s">
        <v>127</v>
      </c>
      <c r="AL7" s="81" t="s">
        <v>127</v>
      </c>
      <c r="AM7" s="81" t="s">
        <v>127</v>
      </c>
      <c r="AN7" s="81" t="s">
        <v>127</v>
      </c>
      <c r="AO7" s="81" t="s">
        <v>127</v>
      </c>
      <c r="AP7" s="81" t="s">
        <v>127</v>
      </c>
      <c r="AQ7" s="81" t="s">
        <v>127</v>
      </c>
      <c r="AR7" s="81" t="s">
        <v>127</v>
      </c>
      <c r="AS7" s="81">
        <v>1829</v>
      </c>
      <c r="AT7" s="81">
        <v>1862</v>
      </c>
      <c r="AU7" s="81">
        <v>2168</v>
      </c>
      <c r="AV7" s="81">
        <v>12071</v>
      </c>
      <c r="AW7" s="81">
        <v>24671</v>
      </c>
      <c r="AX7" s="81">
        <v>36742</v>
      </c>
      <c r="AY7" s="84" t="s">
        <v>127</v>
      </c>
      <c r="AZ7" s="84" t="s">
        <v>127</v>
      </c>
      <c r="BA7" s="84">
        <v>288.39999999999998</v>
      </c>
      <c r="BB7" s="84">
        <v>258.3</v>
      </c>
      <c r="BC7" s="84">
        <v>238.7</v>
      </c>
      <c r="BD7" s="84" t="s">
        <v>127</v>
      </c>
      <c r="BE7" s="84" t="s">
        <v>127</v>
      </c>
      <c r="BF7" s="84">
        <v>124.4</v>
      </c>
      <c r="BG7" s="84">
        <v>118.8</v>
      </c>
      <c r="BH7" s="84">
        <v>88.8</v>
      </c>
      <c r="BI7" s="84">
        <v>100</v>
      </c>
      <c r="BJ7" s="84" t="s">
        <v>127</v>
      </c>
      <c r="BK7" s="84" t="s">
        <v>127</v>
      </c>
      <c r="BL7" s="84">
        <v>314.2</v>
      </c>
      <c r="BM7" s="84">
        <v>284.39999999999998</v>
      </c>
      <c r="BN7" s="84">
        <v>757</v>
      </c>
      <c r="BO7" s="84" t="s">
        <v>127</v>
      </c>
      <c r="BP7" s="84" t="s">
        <v>127</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v>3099</v>
      </c>
      <c r="CI7" s="84">
        <v>4655.2</v>
      </c>
      <c r="CJ7" s="84">
        <v>10996.3</v>
      </c>
      <c r="CK7" s="84" t="s">
        <v>127</v>
      </c>
      <c r="CL7" s="84" t="s">
        <v>127</v>
      </c>
      <c r="CM7" s="84">
        <v>17642.5</v>
      </c>
      <c r="CN7" s="84">
        <v>18815.8</v>
      </c>
      <c r="CO7" s="84">
        <v>22847.9</v>
      </c>
      <c r="CP7" s="81" t="s">
        <v>127</v>
      </c>
      <c r="CQ7" s="81" t="s">
        <v>127</v>
      </c>
      <c r="CR7" s="81">
        <v>10679</v>
      </c>
      <c r="CS7" s="81">
        <v>13973</v>
      </c>
      <c r="CT7" s="81">
        <v>48997</v>
      </c>
      <c r="CU7" s="81" t="s">
        <v>127</v>
      </c>
      <c r="CV7" s="81" t="s">
        <v>127</v>
      </c>
      <c r="CW7" s="81">
        <v>58539</v>
      </c>
      <c r="CX7" s="81">
        <v>37685</v>
      </c>
      <c r="CY7" s="81">
        <v>2390</v>
      </c>
      <c r="CZ7" s="81">
        <v>320</v>
      </c>
      <c r="DA7" s="84" t="s">
        <v>127</v>
      </c>
      <c r="DB7" s="84" t="s">
        <v>127</v>
      </c>
      <c r="DC7" s="84">
        <v>65.2</v>
      </c>
      <c r="DD7" s="84">
        <v>66.2</v>
      </c>
      <c r="DE7" s="84">
        <v>77.3</v>
      </c>
      <c r="DF7" s="84" t="s">
        <v>127</v>
      </c>
      <c r="DG7" s="84" t="s">
        <v>127</v>
      </c>
      <c r="DH7" s="84">
        <v>37.700000000000003</v>
      </c>
      <c r="DI7" s="84">
        <v>33.9</v>
      </c>
      <c r="DJ7" s="84">
        <v>37.9</v>
      </c>
      <c r="DK7" s="84" t="s">
        <v>127</v>
      </c>
      <c r="DL7" s="84" t="s">
        <v>127</v>
      </c>
      <c r="DM7" s="84">
        <v>2.8</v>
      </c>
      <c r="DN7" s="84">
        <v>16</v>
      </c>
      <c r="DO7" s="84">
        <v>3.6</v>
      </c>
      <c r="DP7" s="84" t="s">
        <v>127</v>
      </c>
      <c r="DQ7" s="84" t="s">
        <v>127</v>
      </c>
      <c r="DR7" s="84">
        <v>13.7</v>
      </c>
      <c r="DS7" s="84">
        <v>16.3</v>
      </c>
      <c r="DT7" s="84">
        <v>14.2</v>
      </c>
      <c r="DU7" s="84" t="s">
        <v>127</v>
      </c>
      <c r="DV7" s="84" t="s">
        <v>127</v>
      </c>
      <c r="DW7" s="84">
        <v>420.7</v>
      </c>
      <c r="DX7" s="84">
        <v>1694.1</v>
      </c>
      <c r="DY7" s="84">
        <v>855.3</v>
      </c>
      <c r="DZ7" s="84" t="s">
        <v>127</v>
      </c>
      <c r="EA7" s="84" t="s">
        <v>127</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v>0</v>
      </c>
      <c r="ER7" s="84">
        <v>12.7</v>
      </c>
      <c r="ES7" s="84">
        <v>67.099999999999994</v>
      </c>
      <c r="ET7" s="84" t="s">
        <v>127</v>
      </c>
      <c r="EU7" s="84" t="s">
        <v>127</v>
      </c>
      <c r="EV7" s="84">
        <v>70.2</v>
      </c>
      <c r="EW7" s="84">
        <v>73.099999999999994</v>
      </c>
      <c r="EX7" s="84">
        <v>74.8</v>
      </c>
      <c r="EY7" s="81">
        <v>320</v>
      </c>
      <c r="EZ7" s="84" t="s">
        <v>127</v>
      </c>
      <c r="FA7" s="84" t="s">
        <v>127</v>
      </c>
      <c r="FB7" s="84">
        <v>65.2</v>
      </c>
      <c r="FC7" s="84">
        <v>66.2</v>
      </c>
      <c r="FD7" s="84">
        <v>77.3</v>
      </c>
      <c r="FE7" s="84" t="s">
        <v>127</v>
      </c>
      <c r="FF7" s="84" t="s">
        <v>127</v>
      </c>
      <c r="FG7" s="84">
        <v>56.1</v>
      </c>
      <c r="FH7" s="84">
        <v>61.8</v>
      </c>
      <c r="FI7" s="84">
        <v>61.6</v>
      </c>
      <c r="FJ7" s="84" t="s">
        <v>127</v>
      </c>
      <c r="FK7" s="84" t="s">
        <v>127</v>
      </c>
      <c r="FL7" s="84">
        <v>2.8</v>
      </c>
      <c r="FM7" s="84">
        <v>16</v>
      </c>
      <c r="FN7" s="84">
        <v>3.6</v>
      </c>
      <c r="FO7" s="84" t="s">
        <v>127</v>
      </c>
      <c r="FP7" s="84" t="s">
        <v>127</v>
      </c>
      <c r="FQ7" s="84">
        <v>16.7</v>
      </c>
      <c r="FR7" s="84">
        <v>8.6999999999999993</v>
      </c>
      <c r="FS7" s="84">
        <v>5.7</v>
      </c>
      <c r="FT7" s="84" t="s">
        <v>127</v>
      </c>
      <c r="FU7" s="84" t="s">
        <v>127</v>
      </c>
      <c r="FV7" s="84">
        <v>420.7</v>
      </c>
      <c r="FW7" s="84">
        <v>1694.1</v>
      </c>
      <c r="FX7" s="84">
        <v>855.3</v>
      </c>
      <c r="FY7" s="84" t="s">
        <v>127</v>
      </c>
      <c r="FZ7" s="84" t="s">
        <v>127</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v>0</v>
      </c>
      <c r="GQ7" s="84">
        <v>12.7</v>
      </c>
      <c r="GR7" s="84">
        <v>67.099999999999994</v>
      </c>
      <c r="GS7" s="84" t="s">
        <v>127</v>
      </c>
      <c r="GT7" s="84" t="s">
        <v>127</v>
      </c>
      <c r="GU7" s="84">
        <v>58.4</v>
      </c>
      <c r="GV7" s="84">
        <v>80.599999999999994</v>
      </c>
      <c r="GW7" s="84">
        <v>85.6</v>
      </c>
      <c r="GX7" s="81" t="s">
        <v>127</v>
      </c>
      <c r="GY7" s="84" t="s">
        <v>127</v>
      </c>
      <c r="GZ7" s="84" t="s">
        <v>127</v>
      </c>
      <c r="HA7" s="84" t="s">
        <v>127</v>
      </c>
      <c r="HB7" s="84" t="s">
        <v>127</v>
      </c>
      <c r="HC7" s="84" t="s">
        <v>127</v>
      </c>
      <c r="HD7" s="84" t="s">
        <v>127</v>
      </c>
      <c r="HE7" s="84" t="s">
        <v>127</v>
      </c>
      <c r="HF7" s="84">
        <v>50.3</v>
      </c>
      <c r="HG7" s="84">
        <v>47.9</v>
      </c>
      <c r="HH7" s="84">
        <v>54</v>
      </c>
      <c r="HI7" s="84" t="s">
        <v>127</v>
      </c>
      <c r="HJ7" s="84" t="s">
        <v>127</v>
      </c>
      <c r="HK7" s="84" t="s">
        <v>127</v>
      </c>
      <c r="HL7" s="84" t="s">
        <v>127</v>
      </c>
      <c r="HM7" s="84" t="s">
        <v>127</v>
      </c>
      <c r="HN7" s="84" t="s">
        <v>127</v>
      </c>
      <c r="HO7" s="84" t="s">
        <v>127</v>
      </c>
      <c r="HP7" s="84">
        <v>5.2</v>
      </c>
      <c r="HQ7" s="84">
        <v>13</v>
      </c>
      <c r="HR7" s="84">
        <v>8.9</v>
      </c>
      <c r="HS7" s="84" t="s">
        <v>127</v>
      </c>
      <c r="HT7" s="84" t="s">
        <v>127</v>
      </c>
      <c r="HU7" s="84" t="s">
        <v>127</v>
      </c>
      <c r="HV7" s="84" t="s">
        <v>127</v>
      </c>
      <c r="HW7" s="84" t="s">
        <v>127</v>
      </c>
      <c r="HX7" s="84" t="s">
        <v>127</v>
      </c>
      <c r="HY7" s="84" t="s">
        <v>127</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v>52.3</v>
      </c>
      <c r="IU7" s="84">
        <v>52.8</v>
      </c>
      <c r="IV7" s="84">
        <v>51.2</v>
      </c>
      <c r="IW7" s="81" t="s">
        <v>127</v>
      </c>
      <c r="IX7" s="84" t="s">
        <v>127</v>
      </c>
      <c r="IY7" s="84" t="s">
        <v>127</v>
      </c>
      <c r="IZ7" s="84" t="s">
        <v>127</v>
      </c>
      <c r="JA7" s="84" t="s">
        <v>127</v>
      </c>
      <c r="JB7" s="84" t="s">
        <v>127</v>
      </c>
      <c r="JC7" s="84" t="s">
        <v>127</v>
      </c>
      <c r="JD7" s="84" t="s">
        <v>127</v>
      </c>
      <c r="JE7" s="84">
        <v>18.5</v>
      </c>
      <c r="JF7" s="84">
        <v>16.100000000000001</v>
      </c>
      <c r="JG7" s="84">
        <v>19.600000000000001</v>
      </c>
      <c r="JH7" s="84" t="s">
        <v>127</v>
      </c>
      <c r="JI7" s="84" t="s">
        <v>127</v>
      </c>
      <c r="JJ7" s="84" t="s">
        <v>127</v>
      </c>
      <c r="JK7" s="84" t="s">
        <v>127</v>
      </c>
      <c r="JL7" s="84" t="s">
        <v>127</v>
      </c>
      <c r="JM7" s="84" t="s">
        <v>127</v>
      </c>
      <c r="JN7" s="84" t="s">
        <v>127</v>
      </c>
      <c r="JO7" s="84">
        <v>43.7</v>
      </c>
      <c r="JP7" s="84">
        <v>45.4</v>
      </c>
      <c r="JQ7" s="84">
        <v>48.2</v>
      </c>
      <c r="JR7" s="84" t="s">
        <v>127</v>
      </c>
      <c r="JS7" s="84" t="s">
        <v>127</v>
      </c>
      <c r="JT7" s="84" t="s">
        <v>127</v>
      </c>
      <c r="JU7" s="84" t="s">
        <v>127</v>
      </c>
      <c r="JV7" s="84" t="s">
        <v>127</v>
      </c>
      <c r="JW7" s="84" t="s">
        <v>127</v>
      </c>
      <c r="JX7" s="84" t="s">
        <v>127</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v>98.4</v>
      </c>
      <c r="KT7" s="84">
        <v>98.4</v>
      </c>
      <c r="KU7" s="84">
        <v>99.1</v>
      </c>
      <c r="KV7" s="81" t="s">
        <v>127</v>
      </c>
      <c r="KW7" s="84" t="s">
        <v>127</v>
      </c>
      <c r="KX7" s="84" t="s">
        <v>127</v>
      </c>
      <c r="KY7" s="84" t="s">
        <v>127</v>
      </c>
      <c r="KZ7" s="84" t="s">
        <v>127</v>
      </c>
      <c r="LA7" s="84" t="s">
        <v>127</v>
      </c>
      <c r="LB7" s="84" t="s">
        <v>127</v>
      </c>
      <c r="LC7" s="84" t="s">
        <v>127</v>
      </c>
      <c r="LD7" s="84">
        <v>13.7</v>
      </c>
      <c r="LE7" s="84">
        <v>12</v>
      </c>
      <c r="LF7" s="84">
        <v>14.5</v>
      </c>
      <c r="LG7" s="84" t="s">
        <v>127</v>
      </c>
      <c r="LH7" s="84" t="s">
        <v>127</v>
      </c>
      <c r="LI7" s="84" t="s">
        <v>127</v>
      </c>
      <c r="LJ7" s="84" t="s">
        <v>127</v>
      </c>
      <c r="LK7" s="84" t="s">
        <v>127</v>
      </c>
      <c r="LL7" s="84" t="s">
        <v>127</v>
      </c>
      <c r="LM7" s="84" t="s">
        <v>127</v>
      </c>
      <c r="LN7" s="84">
        <v>2.9</v>
      </c>
      <c r="LO7" s="84">
        <v>0.6</v>
      </c>
      <c r="LP7" s="84">
        <v>0.3</v>
      </c>
      <c r="LQ7" s="84" t="s">
        <v>127</v>
      </c>
      <c r="LR7" s="84" t="s">
        <v>127</v>
      </c>
      <c r="LS7" s="84" t="s">
        <v>127</v>
      </c>
      <c r="LT7" s="84" t="s">
        <v>127</v>
      </c>
      <c r="LU7" s="84" t="s">
        <v>127</v>
      </c>
      <c r="LV7" s="84" t="s">
        <v>127</v>
      </c>
      <c r="LW7" s="84" t="s">
        <v>127</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t="s">
        <v>127</v>
      </c>
      <c r="MQ7" s="84" t="s">
        <v>127</v>
      </c>
      <c r="MR7" s="84">
        <v>100</v>
      </c>
      <c r="MS7" s="84">
        <v>98.2</v>
      </c>
      <c r="MT7" s="84">
        <v>93.8</v>
      </c>
      <c r="MU7" s="84" t="s">
        <v>127</v>
      </c>
      <c r="MV7" s="84" t="s">
        <v>127</v>
      </c>
      <c r="MW7" s="84">
        <v>2</v>
      </c>
      <c r="MX7" s="84">
        <v>2</v>
      </c>
      <c r="MY7" s="84" t="s">
        <v>127</v>
      </c>
      <c r="MZ7" s="84" t="s">
        <v>127</v>
      </c>
      <c r="NA7" s="84" t="s">
        <v>127</v>
      </c>
      <c r="NB7" s="84" t="s">
        <v>127</v>
      </c>
      <c r="NC7" s="84" t="s">
        <v>127</v>
      </c>
      <c r="ND7" s="84" t="s">
        <v>127</v>
      </c>
      <c r="NE7" s="84" t="s">
        <v>127</v>
      </c>
      <c r="NF7" s="84" t="s">
        <v>127</v>
      </c>
      <c r="NG7" s="84" t="s">
        <v>127</v>
      </c>
      <c r="NH7" s="84" t="s">
        <v>127</v>
      </c>
      <c r="NI7" s="84" t="s">
        <v>127</v>
      </c>
      <c r="NJ7" s="84" t="s">
        <v>127</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132</v>
      </c>
      <c r="FB8" s="86"/>
      <c r="FC8" s="86"/>
      <c r="FD8" s="86"/>
      <c r="FE8" s="86"/>
      <c r="FF8" s="87"/>
      <c r="FG8" s="86"/>
      <c r="FH8" s="86"/>
      <c r="FI8" s="86" t="str">
        <f>FJ4</f>
        <v>修繕費比率（％）</v>
      </c>
      <c r="FJ8" s="86" t="b">
        <f>IF(SUM($M$6,$MU$7:$MX$7)=0,FALSE,TRUE)</f>
        <v>1</v>
      </c>
      <c r="FK8" s="88" t="s">
        <v>132</v>
      </c>
      <c r="FL8" s="86"/>
      <c r="FM8" s="86"/>
      <c r="FN8" s="86"/>
      <c r="FO8" s="86"/>
      <c r="FP8" s="86"/>
      <c r="FQ8" s="87"/>
      <c r="FR8" s="86"/>
      <c r="FS8" s="86" t="str">
        <f>FT4</f>
        <v>企業債残高対料金収入比率（％）</v>
      </c>
      <c r="FT8" s="86" t="b">
        <f>IF(SUM($M$6,$MU$7:$MX$7)=0,FALSE,TRUE)</f>
        <v>1</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1</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0</v>
      </c>
      <c r="IY8" s="88" t="s">
        <v>132</v>
      </c>
      <c r="IZ8" s="86"/>
      <c r="JA8" s="86"/>
      <c r="JB8" s="86"/>
      <c r="JC8" s="86"/>
      <c r="JD8" s="87"/>
      <c r="JE8" s="86"/>
      <c r="JF8" s="86"/>
      <c r="JG8" s="86" t="str">
        <f>JH4</f>
        <v>修繕費比率（％）</v>
      </c>
      <c r="JH8" s="86" t="b">
        <f>IF(SUM($O$7,$NC$7:$NF$7)=0,FALSE,TRUE)</f>
        <v>0</v>
      </c>
      <c r="JI8" s="88" t="s">
        <v>132</v>
      </c>
      <c r="JJ8" s="86"/>
      <c r="JK8" s="86"/>
      <c r="JL8" s="86"/>
      <c r="JM8" s="86"/>
      <c r="JN8" s="86"/>
      <c r="JO8" s="87"/>
      <c r="JP8" s="86"/>
      <c r="JQ8" s="86" t="str">
        <f>JR4</f>
        <v>企業債残高対料金収入比率（％）</v>
      </c>
      <c r="JR8" s="86" t="b">
        <f>IF(SUM($O$7,$NC$7:$NF$7)=0,FALSE,TRUE)</f>
        <v>0</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0</v>
      </c>
      <c r="KM8" s="88" t="s">
        <v>132</v>
      </c>
      <c r="KN8" s="86"/>
      <c r="KO8" s="86"/>
      <c r="KP8" s="86"/>
      <c r="KQ8" s="85"/>
      <c r="KR8" s="85"/>
      <c r="KS8" s="85"/>
      <c r="KT8" s="85"/>
      <c r="KU8" s="86" t="str">
        <f>KV5</f>
        <v>最大出力合計</v>
      </c>
      <c r="KV8" s="86" t="str">
        <f>KW4</f>
        <v>設備利用率（％）</v>
      </c>
      <c r="KW8" s="86" t="b">
        <f>IF(SUM($P$7,$NG$7:$NJ$7)=0,FALSE,TRUE)</f>
        <v>0</v>
      </c>
      <c r="KX8" s="88" t="s">
        <v>132</v>
      </c>
      <c r="KY8" s="86"/>
      <c r="KZ8" s="86"/>
      <c r="LA8" s="86"/>
      <c r="LB8" s="86"/>
      <c r="LC8" s="87"/>
      <c r="LD8" s="86"/>
      <c r="LE8" s="86"/>
      <c r="LF8" s="86" t="str">
        <f>LG4</f>
        <v>修繕費比率（％）</v>
      </c>
      <c r="LG8" s="86" t="b">
        <f>IF(SUM($P$7,$NG$7:$NJ$7)=0,FALSE,TRUE)</f>
        <v>0</v>
      </c>
      <c r="LH8" s="88" t="s">
        <v>132</v>
      </c>
      <c r="LI8" s="86"/>
      <c r="LJ8" s="86"/>
      <c r="LK8" s="86"/>
      <c r="LL8" s="86"/>
      <c r="LM8" s="86"/>
      <c r="LN8" s="87"/>
      <c r="LO8" s="86"/>
      <c r="LP8" s="86" t="str">
        <f>LQ4</f>
        <v>企業債残高対料金収入比率（％）</v>
      </c>
      <c r="LQ8" s="86" t="b">
        <f>IF(SUM($P$7,$NG$7:$NJ$7)=0,FALSE,TRUE)</f>
        <v>0</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0</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（最大出力合計320kW）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（最大出力合計320kW）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t="str">
        <f>AY7</f>
        <v>-</v>
      </c>
      <c r="AZ11" s="96" t="str">
        <f>AZ7</f>
        <v>-</v>
      </c>
      <c r="BA11" s="96">
        <f>BA7</f>
        <v>288.39999999999998</v>
      </c>
      <c r="BB11" s="96">
        <f>BB7</f>
        <v>258.3</v>
      </c>
      <c r="BC11" s="96">
        <f>BC7</f>
        <v>238.7</v>
      </c>
      <c r="BD11" s="85"/>
      <c r="BE11" s="85"/>
      <c r="BF11" s="85"/>
      <c r="BG11" s="85"/>
      <c r="BH11" s="85"/>
      <c r="BI11" s="95" t="s">
        <v>141</v>
      </c>
      <c r="BJ11" s="96" t="str">
        <f>BJ7</f>
        <v>-</v>
      </c>
      <c r="BK11" s="96" t="str">
        <f>BK7</f>
        <v>-</v>
      </c>
      <c r="BL11" s="96">
        <f>BL7</f>
        <v>314.2</v>
      </c>
      <c r="BM11" s="96">
        <f>BM7</f>
        <v>284.39999999999998</v>
      </c>
      <c r="BN11" s="96">
        <f>BN7</f>
        <v>757</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t="str">
        <f>CF7</f>
        <v>-</v>
      </c>
      <c r="CG11" s="96" t="str">
        <f>CG7</f>
        <v>-</v>
      </c>
      <c r="CH11" s="96">
        <f>CH7</f>
        <v>3099</v>
      </c>
      <c r="CI11" s="96">
        <f>CI7</f>
        <v>4655.2</v>
      </c>
      <c r="CJ11" s="96">
        <f>CJ7</f>
        <v>10996.3</v>
      </c>
      <c r="CK11" s="85"/>
      <c r="CL11" s="85"/>
      <c r="CM11" s="85"/>
      <c r="CN11" s="85"/>
      <c r="CO11" s="95" t="s">
        <v>141</v>
      </c>
      <c r="CP11" s="97" t="str">
        <f>CP7</f>
        <v>-</v>
      </c>
      <c r="CQ11" s="97" t="str">
        <f>CQ7</f>
        <v>-</v>
      </c>
      <c r="CR11" s="97">
        <f>CR7</f>
        <v>10679</v>
      </c>
      <c r="CS11" s="97">
        <f>CS7</f>
        <v>13973</v>
      </c>
      <c r="CT11" s="97">
        <f>CT7</f>
        <v>48997</v>
      </c>
      <c r="CU11" s="85"/>
      <c r="CV11" s="85"/>
      <c r="CW11" s="85"/>
      <c r="CX11" s="85"/>
      <c r="CY11" s="85"/>
      <c r="CZ11" s="95" t="s">
        <v>141</v>
      </c>
      <c r="DA11" s="96" t="str">
        <f>DA7</f>
        <v>-</v>
      </c>
      <c r="DB11" s="96" t="str">
        <f>DB7</f>
        <v>-</v>
      </c>
      <c r="DC11" s="96">
        <f>DC7</f>
        <v>65.2</v>
      </c>
      <c r="DD11" s="96">
        <f>DD7</f>
        <v>66.2</v>
      </c>
      <c r="DE11" s="96">
        <f>DE7</f>
        <v>77.3</v>
      </c>
      <c r="DF11" s="85"/>
      <c r="DG11" s="85"/>
      <c r="DH11" s="85"/>
      <c r="DI11" s="85"/>
      <c r="DJ11" s="95" t="s">
        <v>141</v>
      </c>
      <c r="DK11" s="96" t="str">
        <f>DK7</f>
        <v>-</v>
      </c>
      <c r="DL11" s="96" t="str">
        <f>DL7</f>
        <v>-</v>
      </c>
      <c r="DM11" s="96">
        <f>DM7</f>
        <v>2.8</v>
      </c>
      <c r="DN11" s="96">
        <f>DN7</f>
        <v>16</v>
      </c>
      <c r="DO11" s="96">
        <f>DO7</f>
        <v>3.6</v>
      </c>
      <c r="DP11" s="85"/>
      <c r="DQ11" s="85"/>
      <c r="DR11" s="85"/>
      <c r="DS11" s="85"/>
      <c r="DT11" s="95" t="s">
        <v>142</v>
      </c>
      <c r="DU11" s="96" t="str">
        <f>DU7</f>
        <v>-</v>
      </c>
      <c r="DV11" s="96" t="str">
        <f>DV7</f>
        <v>-</v>
      </c>
      <c r="DW11" s="96">
        <f>DW7</f>
        <v>420.7</v>
      </c>
      <c r="DX11" s="96">
        <f>DX7</f>
        <v>1694.1</v>
      </c>
      <c r="DY11" s="96">
        <f>DY7</f>
        <v>855.3</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t="str">
        <f>EO7</f>
        <v>-</v>
      </c>
      <c r="EP11" s="96" t="str">
        <f>EP7</f>
        <v>-</v>
      </c>
      <c r="EQ11" s="96">
        <f>EQ7</f>
        <v>0</v>
      </c>
      <c r="ER11" s="96">
        <f>ER7</f>
        <v>12.7</v>
      </c>
      <c r="ES11" s="96">
        <f>ES7</f>
        <v>67.099999999999994</v>
      </c>
      <c r="ET11" s="85"/>
      <c r="EU11" s="85"/>
      <c r="EV11" s="85"/>
      <c r="EW11" s="85"/>
      <c r="EX11" s="85"/>
      <c r="EY11" s="95" t="s">
        <v>141</v>
      </c>
      <c r="EZ11" s="96" t="str">
        <f>EZ7</f>
        <v>-</v>
      </c>
      <c r="FA11" s="96" t="str">
        <f>FA7</f>
        <v>-</v>
      </c>
      <c r="FB11" s="96">
        <f>FB7</f>
        <v>65.2</v>
      </c>
      <c r="FC11" s="96">
        <f>FC7</f>
        <v>66.2</v>
      </c>
      <c r="FD11" s="96">
        <f>FD7</f>
        <v>77.3</v>
      </c>
      <c r="FE11" s="85"/>
      <c r="FF11" s="85"/>
      <c r="FG11" s="85"/>
      <c r="FH11" s="85"/>
      <c r="FI11" s="95" t="s">
        <v>143</v>
      </c>
      <c r="FJ11" s="96" t="str">
        <f>FJ7</f>
        <v>-</v>
      </c>
      <c r="FK11" s="96" t="str">
        <f>FK7</f>
        <v>-</v>
      </c>
      <c r="FL11" s="96">
        <f>FL7</f>
        <v>2.8</v>
      </c>
      <c r="FM11" s="96">
        <f>FM7</f>
        <v>16</v>
      </c>
      <c r="FN11" s="96">
        <f>FN7</f>
        <v>3.6</v>
      </c>
      <c r="FO11" s="85"/>
      <c r="FP11" s="85"/>
      <c r="FQ11" s="85"/>
      <c r="FR11" s="85"/>
      <c r="FS11" s="95" t="s">
        <v>141</v>
      </c>
      <c r="FT11" s="96" t="str">
        <f>FT7</f>
        <v>-</v>
      </c>
      <c r="FU11" s="96" t="str">
        <f>FU7</f>
        <v>-</v>
      </c>
      <c r="FV11" s="96">
        <f>FV7</f>
        <v>420.7</v>
      </c>
      <c r="FW11" s="96">
        <f>FW7</f>
        <v>1694.1</v>
      </c>
      <c r="FX11" s="96">
        <f>FX7</f>
        <v>855.3</v>
      </c>
      <c r="FY11" s="85"/>
      <c r="FZ11" s="85"/>
      <c r="GA11" s="85"/>
      <c r="GB11" s="85"/>
      <c r="GC11" s="95" t="s">
        <v>144</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f>GP7</f>
        <v>0</v>
      </c>
      <c r="GQ11" s="96">
        <f>GQ7</f>
        <v>12.7</v>
      </c>
      <c r="GR11" s="96">
        <f>GR7</f>
        <v>67.099999999999994</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145</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t="str">
        <f>KX7</f>
        <v>-</v>
      </c>
      <c r="KY11" s="96" t="str">
        <f>KY7</f>
        <v>-</v>
      </c>
      <c r="KZ11" s="96" t="str">
        <f>KZ7</f>
        <v>-</v>
      </c>
      <c r="LA11" s="96" t="str">
        <f>LA7</f>
        <v>-</v>
      </c>
      <c r="LB11" s="85"/>
      <c r="LC11" s="85"/>
      <c r="LD11" s="85"/>
      <c r="LE11" s="85"/>
      <c r="LF11" s="95" t="s">
        <v>141</v>
      </c>
      <c r="LG11" s="96" t="str">
        <f>LG7</f>
        <v>-</v>
      </c>
      <c r="LH11" s="96" t="str">
        <f>LH7</f>
        <v>-</v>
      </c>
      <c r="LI11" s="96" t="str">
        <f>LI7</f>
        <v>-</v>
      </c>
      <c r="LJ11" s="96" t="str">
        <f>LJ7</f>
        <v>-</v>
      </c>
      <c r="LK11" s="96" t="str">
        <f>LK7</f>
        <v>-</v>
      </c>
      <c r="LL11" s="85"/>
      <c r="LM11" s="85"/>
      <c r="LN11" s="85"/>
      <c r="LO11" s="85"/>
      <c r="LP11" s="95" t="s">
        <v>141</v>
      </c>
      <c r="LQ11" s="96" t="str">
        <f>LQ7</f>
        <v>-</v>
      </c>
      <c r="LR11" s="96" t="str">
        <f>LR7</f>
        <v>-</v>
      </c>
      <c r="LS11" s="96" t="str">
        <f>LS7</f>
        <v>-</v>
      </c>
      <c r="LT11" s="96" t="str">
        <f>LT7</f>
        <v>-</v>
      </c>
      <c r="LU11" s="96" t="str">
        <f>LU7</f>
        <v>-</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t="str">
        <f>BD7</f>
        <v>-</v>
      </c>
      <c r="AZ12" s="96" t="str">
        <f>BE7</f>
        <v>-</v>
      </c>
      <c r="BA12" s="96">
        <f>BF7</f>
        <v>124.4</v>
      </c>
      <c r="BB12" s="96">
        <f>BG7</f>
        <v>118.8</v>
      </c>
      <c r="BC12" s="96">
        <f>BH7</f>
        <v>88.8</v>
      </c>
      <c r="BD12" s="85"/>
      <c r="BE12" s="85"/>
      <c r="BF12" s="85"/>
      <c r="BG12" s="85"/>
      <c r="BH12" s="85"/>
      <c r="BI12" s="95" t="s">
        <v>146</v>
      </c>
      <c r="BJ12" s="96" t="str">
        <f>BO7</f>
        <v>-</v>
      </c>
      <c r="BK12" s="96" t="str">
        <f>BP7</f>
        <v>-</v>
      </c>
      <c r="BL12" s="96">
        <f>BQ7</f>
        <v>324.60000000000002</v>
      </c>
      <c r="BM12" s="96">
        <f>BR7</f>
        <v>255.4</v>
      </c>
      <c r="BN12" s="96">
        <f>BS7</f>
        <v>269.8</v>
      </c>
      <c r="BO12" s="85"/>
      <c r="BP12" s="85"/>
      <c r="BQ12" s="85"/>
      <c r="BR12" s="85"/>
      <c r="BS12" s="85"/>
      <c r="BT12" s="95" t="s">
        <v>146</v>
      </c>
      <c r="BU12" s="96" t="str">
        <f>BZ7</f>
        <v>-</v>
      </c>
      <c r="BV12" s="96" t="str">
        <f>CA7</f>
        <v>-</v>
      </c>
      <c r="BW12" s="96" t="str">
        <f>CB7</f>
        <v>-</v>
      </c>
      <c r="BX12" s="96" t="str">
        <f>CC7</f>
        <v>-</v>
      </c>
      <c r="BY12" s="96" t="str">
        <f>CD7</f>
        <v>-</v>
      </c>
      <c r="BZ12" s="85"/>
      <c r="CA12" s="85"/>
      <c r="CB12" s="85"/>
      <c r="CC12" s="85"/>
      <c r="CD12" s="85"/>
      <c r="CE12" s="95" t="s">
        <v>147</v>
      </c>
      <c r="CF12" s="96" t="str">
        <f>CK7</f>
        <v>-</v>
      </c>
      <c r="CG12" s="96" t="str">
        <f>CL7</f>
        <v>-</v>
      </c>
      <c r="CH12" s="96">
        <f>CM7</f>
        <v>17642.5</v>
      </c>
      <c r="CI12" s="96">
        <f>CN7</f>
        <v>18815.8</v>
      </c>
      <c r="CJ12" s="96">
        <f>CO7</f>
        <v>22847.9</v>
      </c>
      <c r="CK12" s="85"/>
      <c r="CL12" s="85"/>
      <c r="CM12" s="85"/>
      <c r="CN12" s="85"/>
      <c r="CO12" s="95" t="s">
        <v>146</v>
      </c>
      <c r="CP12" s="97" t="str">
        <f>CU7</f>
        <v>-</v>
      </c>
      <c r="CQ12" s="97" t="str">
        <f>CV7</f>
        <v>-</v>
      </c>
      <c r="CR12" s="97">
        <f>CW7</f>
        <v>58539</v>
      </c>
      <c r="CS12" s="97">
        <f>CX7</f>
        <v>37685</v>
      </c>
      <c r="CT12" s="97">
        <f>CY7</f>
        <v>2390</v>
      </c>
      <c r="CU12" s="85"/>
      <c r="CV12" s="85"/>
      <c r="CW12" s="85"/>
      <c r="CX12" s="85"/>
      <c r="CY12" s="85"/>
      <c r="CZ12" s="95" t="s">
        <v>146</v>
      </c>
      <c r="DA12" s="96" t="str">
        <f>DF7</f>
        <v>-</v>
      </c>
      <c r="DB12" s="96" t="str">
        <f>DG7</f>
        <v>-</v>
      </c>
      <c r="DC12" s="96">
        <f>DH7</f>
        <v>37.700000000000003</v>
      </c>
      <c r="DD12" s="96">
        <f>DI7</f>
        <v>33.9</v>
      </c>
      <c r="DE12" s="96">
        <f>DJ7</f>
        <v>37.9</v>
      </c>
      <c r="DF12" s="85"/>
      <c r="DG12" s="85"/>
      <c r="DH12" s="85"/>
      <c r="DI12" s="85"/>
      <c r="DJ12" s="95" t="s">
        <v>146</v>
      </c>
      <c r="DK12" s="96" t="str">
        <f>DP7</f>
        <v>-</v>
      </c>
      <c r="DL12" s="96" t="str">
        <f>DQ7</f>
        <v>-</v>
      </c>
      <c r="DM12" s="96">
        <f>DR7</f>
        <v>13.7</v>
      </c>
      <c r="DN12" s="96">
        <f>DS7</f>
        <v>16.3</v>
      </c>
      <c r="DO12" s="96">
        <f>DT7</f>
        <v>14.2</v>
      </c>
      <c r="DP12" s="85"/>
      <c r="DQ12" s="85"/>
      <c r="DR12" s="85"/>
      <c r="DS12" s="85"/>
      <c r="DT12" s="95" t="s">
        <v>146</v>
      </c>
      <c r="DU12" s="96" t="str">
        <f>DZ7</f>
        <v>-</v>
      </c>
      <c r="DV12" s="96" t="str">
        <f>EA7</f>
        <v>-</v>
      </c>
      <c r="DW12" s="96">
        <f>EB7</f>
        <v>98.2</v>
      </c>
      <c r="DX12" s="96">
        <f>EC7</f>
        <v>100.3</v>
      </c>
      <c r="DY12" s="96">
        <f>ED7</f>
        <v>98.3</v>
      </c>
      <c r="DZ12" s="85"/>
      <c r="EA12" s="85"/>
      <c r="EB12" s="85"/>
      <c r="EC12" s="85"/>
      <c r="ED12" s="95" t="s">
        <v>147</v>
      </c>
      <c r="EE12" s="96" t="str">
        <f>EJ7</f>
        <v>-</v>
      </c>
      <c r="EF12" s="96" t="str">
        <f>EK7</f>
        <v>-</v>
      </c>
      <c r="EG12" s="96" t="str">
        <f>EL7</f>
        <v>-</v>
      </c>
      <c r="EH12" s="96" t="str">
        <f>EM7</f>
        <v>-</v>
      </c>
      <c r="EI12" s="96" t="str">
        <f>EN7</f>
        <v>-</v>
      </c>
      <c r="EJ12" s="85"/>
      <c r="EK12" s="85"/>
      <c r="EL12" s="85"/>
      <c r="EM12" s="85"/>
      <c r="EN12" s="95" t="s">
        <v>146</v>
      </c>
      <c r="EO12" s="96" t="str">
        <f>ET7</f>
        <v>-</v>
      </c>
      <c r="EP12" s="96" t="str">
        <f>EU7</f>
        <v>-</v>
      </c>
      <c r="EQ12" s="96">
        <f>EV7</f>
        <v>70.2</v>
      </c>
      <c r="ER12" s="96">
        <f>EW7</f>
        <v>73.099999999999994</v>
      </c>
      <c r="ES12" s="96">
        <f>EX7</f>
        <v>74.8</v>
      </c>
      <c r="ET12" s="85"/>
      <c r="EU12" s="85"/>
      <c r="EV12" s="85"/>
      <c r="EW12" s="85"/>
      <c r="EX12" s="85"/>
      <c r="EY12" s="95" t="s">
        <v>147</v>
      </c>
      <c r="EZ12" s="96" t="str">
        <f>IF($EZ$8,FE7,"-")</f>
        <v>-</v>
      </c>
      <c r="FA12" s="96" t="str">
        <f>IF($EZ$8,FF7,"-")</f>
        <v>-</v>
      </c>
      <c r="FB12" s="96">
        <f>IF($EZ$8,FG7,"-")</f>
        <v>56.1</v>
      </c>
      <c r="FC12" s="96">
        <f>IF($EZ$8,FH7,"-")</f>
        <v>61.8</v>
      </c>
      <c r="FD12" s="96">
        <f>IF($EZ$8,FI7,"-")</f>
        <v>61.6</v>
      </c>
      <c r="FE12" s="85"/>
      <c r="FF12" s="85"/>
      <c r="FG12" s="85"/>
      <c r="FH12" s="85"/>
      <c r="FI12" s="95" t="s">
        <v>147</v>
      </c>
      <c r="FJ12" s="96" t="str">
        <f>IF($FJ$8,FO7,"-")</f>
        <v>-</v>
      </c>
      <c r="FK12" s="96" t="str">
        <f>IF($FJ$8,FP7,"-")</f>
        <v>-</v>
      </c>
      <c r="FL12" s="96">
        <f>IF($FJ$8,FQ7,"-")</f>
        <v>16.7</v>
      </c>
      <c r="FM12" s="96">
        <f>IF($FJ$8,FR7,"-")</f>
        <v>8.6999999999999993</v>
      </c>
      <c r="FN12" s="96">
        <f>IF($FJ$8,FS7,"-")</f>
        <v>5.7</v>
      </c>
      <c r="FO12" s="85"/>
      <c r="FP12" s="85"/>
      <c r="FQ12" s="85"/>
      <c r="FR12" s="85"/>
      <c r="FS12" s="95" t="s">
        <v>147</v>
      </c>
      <c r="FT12" s="96" t="str">
        <f>IF($FT$8,FY7,"-")</f>
        <v>-</v>
      </c>
      <c r="FU12" s="96" t="str">
        <f>IF($FT$8,FZ7,"-")</f>
        <v>-</v>
      </c>
      <c r="FV12" s="96">
        <f>IF($FT$8,GA7,"-")</f>
        <v>333.7</v>
      </c>
      <c r="FW12" s="96">
        <f>IF($FT$8,GB7,"-")</f>
        <v>351.4</v>
      </c>
      <c r="FX12" s="96">
        <f>IF($FT$8,GC7,"-")</f>
        <v>390.3</v>
      </c>
      <c r="FY12" s="85"/>
      <c r="FZ12" s="85"/>
      <c r="GA12" s="85"/>
      <c r="GB12" s="85"/>
      <c r="GC12" s="95" t="s">
        <v>147</v>
      </c>
      <c r="GD12" s="96" t="str">
        <f>IF($GD$8,GI7,"-")</f>
        <v>-</v>
      </c>
      <c r="GE12" s="96" t="str">
        <f>IF($GD$8,GJ7,"-")</f>
        <v>-</v>
      </c>
      <c r="GF12" s="96" t="str">
        <f>IF($GD$8,GK7,"-")</f>
        <v>-</v>
      </c>
      <c r="GG12" s="96" t="str">
        <f>IF($GD$8,GL7,"-")</f>
        <v>-</v>
      </c>
      <c r="GH12" s="96" t="str">
        <f>IF($GD$8,GM7,"-")</f>
        <v>-</v>
      </c>
      <c r="GI12" s="85"/>
      <c r="GJ12" s="85"/>
      <c r="GK12" s="85"/>
      <c r="GL12" s="85"/>
      <c r="GM12" s="95" t="s">
        <v>147</v>
      </c>
      <c r="GN12" s="96" t="str">
        <f>IF($GN$8,GS7,"-")</f>
        <v>-</v>
      </c>
      <c r="GO12" s="96" t="str">
        <f>IF($GN$8,GT7,"-")</f>
        <v>-</v>
      </c>
      <c r="GP12" s="96">
        <f>IF($GN$8,GU7,"-")</f>
        <v>58.4</v>
      </c>
      <c r="GQ12" s="96">
        <f>IF($GN$8,GV7,"-")</f>
        <v>80.599999999999994</v>
      </c>
      <c r="GR12" s="96">
        <f>IF($GN$8,GW7,"-")</f>
        <v>85.6</v>
      </c>
      <c r="GS12" s="85"/>
      <c r="GT12" s="85"/>
      <c r="GU12" s="85"/>
      <c r="GV12" s="85"/>
      <c r="GW12" s="85"/>
      <c r="GX12" s="95" t="s">
        <v>147</v>
      </c>
      <c r="GY12" s="96" t="str">
        <f>IF($GY$8,HD7,"-")</f>
        <v>-</v>
      </c>
      <c r="GZ12" s="96" t="str">
        <f>IF($GY$8,HE7,"-")</f>
        <v>-</v>
      </c>
      <c r="HA12" s="96" t="str">
        <f>IF($GY$8,HF7,"-")</f>
        <v>-</v>
      </c>
      <c r="HB12" s="96" t="str">
        <f>IF($GY$8,HG7,"-")</f>
        <v>-</v>
      </c>
      <c r="HC12" s="96" t="str">
        <f>IF($GY$8,HH7,"-")</f>
        <v>-</v>
      </c>
      <c r="HD12" s="85"/>
      <c r="HE12" s="85"/>
      <c r="HF12" s="85"/>
      <c r="HG12" s="85"/>
      <c r="HH12" s="95" t="s">
        <v>147</v>
      </c>
      <c r="HI12" s="96" t="str">
        <f>IF($HI$8,HN7,"-")</f>
        <v>-</v>
      </c>
      <c r="HJ12" s="96" t="str">
        <f>IF($HI$8,HO7,"-")</f>
        <v>-</v>
      </c>
      <c r="HK12" s="96" t="str">
        <f>IF($HI$8,HP7,"-")</f>
        <v>-</v>
      </c>
      <c r="HL12" s="96" t="str">
        <f>IF($HI$8,HQ7,"-")</f>
        <v>-</v>
      </c>
      <c r="HM12" s="96" t="str">
        <f>IF($HI$8,HR7,"-")</f>
        <v>-</v>
      </c>
      <c r="HN12" s="85"/>
      <c r="HO12" s="85"/>
      <c r="HP12" s="85"/>
      <c r="HQ12" s="85"/>
      <c r="HR12" s="95" t="s">
        <v>147</v>
      </c>
      <c r="HS12" s="96" t="str">
        <f>IF($HS$8,HX7,"-")</f>
        <v>-</v>
      </c>
      <c r="HT12" s="96" t="str">
        <f>IF($HS$8,HY7,"-")</f>
        <v>-</v>
      </c>
      <c r="HU12" s="96" t="str">
        <f>IF($HS$8,HZ7,"-")</f>
        <v>-</v>
      </c>
      <c r="HV12" s="96" t="str">
        <f>IF($HS$8,IA7,"-")</f>
        <v>-</v>
      </c>
      <c r="HW12" s="96" t="str">
        <f>IF($HS$8,IB7,"-")</f>
        <v>-</v>
      </c>
      <c r="HX12" s="85"/>
      <c r="HY12" s="85"/>
      <c r="HZ12" s="85"/>
      <c r="IA12" s="85"/>
      <c r="IB12" s="95" t="s">
        <v>147</v>
      </c>
      <c r="IC12" s="96" t="str">
        <f>IF($IC$8,IH7,"-")</f>
        <v>-</v>
      </c>
      <c r="ID12" s="96" t="str">
        <f>IF($IC$8,II7,"-")</f>
        <v>-</v>
      </c>
      <c r="IE12" s="96" t="str">
        <f>IF($IC$8,IJ7,"-")</f>
        <v>-</v>
      </c>
      <c r="IF12" s="96" t="str">
        <f>IF($IC$8,IK7,"-")</f>
        <v>-</v>
      </c>
      <c r="IG12" s="96" t="str">
        <f>IF($IC$8,IL7,"-")</f>
        <v>-</v>
      </c>
      <c r="IH12" s="85"/>
      <c r="II12" s="85"/>
      <c r="IJ12" s="85"/>
      <c r="IK12" s="85"/>
      <c r="IL12" s="95" t="s">
        <v>147</v>
      </c>
      <c r="IM12" s="96" t="str">
        <f>IF($IM$8,IR7,"-")</f>
        <v>-</v>
      </c>
      <c r="IN12" s="96" t="str">
        <f>IF($IM$8,IS7,"-")</f>
        <v>-</v>
      </c>
      <c r="IO12" s="96" t="str">
        <f>IF($IM$8,IT7,"-")</f>
        <v>-</v>
      </c>
      <c r="IP12" s="96" t="str">
        <f>IF($IM$8,IU7,"-")</f>
        <v>-</v>
      </c>
      <c r="IQ12" s="96" t="str">
        <f>IF($IM$8,IV7,"-")</f>
        <v>-</v>
      </c>
      <c r="IR12" s="85"/>
      <c r="IS12" s="85"/>
      <c r="IT12" s="85"/>
      <c r="IU12" s="85"/>
      <c r="IV12" s="85"/>
      <c r="IW12" s="95" t="s">
        <v>147</v>
      </c>
      <c r="IX12" s="96" t="str">
        <f>IF($IX$8,JC7,"-")</f>
        <v>-</v>
      </c>
      <c r="IY12" s="96" t="str">
        <f>IF($IX$8,JD7,"-")</f>
        <v>-</v>
      </c>
      <c r="IZ12" s="96" t="str">
        <f>IF($IX$8,JE7,"-")</f>
        <v>-</v>
      </c>
      <c r="JA12" s="96" t="str">
        <f>IF($IX$8,JF7,"-")</f>
        <v>-</v>
      </c>
      <c r="JB12" s="96" t="str">
        <f>IF($IX$8,JG7,"-")</f>
        <v>-</v>
      </c>
      <c r="JC12" s="85"/>
      <c r="JD12" s="85"/>
      <c r="JE12" s="85"/>
      <c r="JF12" s="85"/>
      <c r="JG12" s="95" t="s">
        <v>147</v>
      </c>
      <c r="JH12" s="96" t="str">
        <f>IF($JH$8,JM7,"-")</f>
        <v>-</v>
      </c>
      <c r="JI12" s="96" t="str">
        <f>IF($JH$8,JN7,"-")</f>
        <v>-</v>
      </c>
      <c r="JJ12" s="96" t="str">
        <f>IF($JH$8,JO7,"-")</f>
        <v>-</v>
      </c>
      <c r="JK12" s="96" t="str">
        <f>IF($JH$8,JP7,"-")</f>
        <v>-</v>
      </c>
      <c r="JL12" s="96" t="str">
        <f>IF($JH$8,JQ7,"-")</f>
        <v>-</v>
      </c>
      <c r="JM12" s="85"/>
      <c r="JN12" s="85"/>
      <c r="JO12" s="85"/>
      <c r="JP12" s="85"/>
      <c r="JQ12" s="95" t="s">
        <v>147</v>
      </c>
      <c r="JR12" s="96" t="str">
        <f>IF($JR$8,JW7,"-")</f>
        <v>-</v>
      </c>
      <c r="JS12" s="96" t="str">
        <f>IF($JR$8,JX7,"-")</f>
        <v>-</v>
      </c>
      <c r="JT12" s="96" t="str">
        <f>IF($JR$8,JY7,"-")</f>
        <v>-</v>
      </c>
      <c r="JU12" s="96" t="str">
        <f>IF($JR$8,JZ7,"-")</f>
        <v>-</v>
      </c>
      <c r="JV12" s="96" t="str">
        <f>IF($JR$8,KA7,"-")</f>
        <v>-</v>
      </c>
      <c r="JW12" s="85"/>
      <c r="JX12" s="85"/>
      <c r="JY12" s="85"/>
      <c r="JZ12" s="85"/>
      <c r="KA12" s="95" t="s">
        <v>147</v>
      </c>
      <c r="KB12" s="96" t="str">
        <f>IF($KB$8,KG7,"-")</f>
        <v>-</v>
      </c>
      <c r="KC12" s="96" t="str">
        <f>IF($KB$8,KH7,"-")</f>
        <v>-</v>
      </c>
      <c r="KD12" s="96" t="str">
        <f>IF($KB$8,KI7,"-")</f>
        <v>-</v>
      </c>
      <c r="KE12" s="96" t="str">
        <f>IF($KB$8,KJ7,"-")</f>
        <v>-</v>
      </c>
      <c r="KF12" s="96" t="str">
        <f>IF($KB$8,KK7,"-")</f>
        <v>-</v>
      </c>
      <c r="KG12" s="85"/>
      <c r="KH12" s="85"/>
      <c r="KI12" s="85"/>
      <c r="KJ12" s="85"/>
      <c r="KK12" s="95" t="s">
        <v>147</v>
      </c>
      <c r="KL12" s="96" t="str">
        <f>IF($KL$8,KQ7,"-")</f>
        <v>-</v>
      </c>
      <c r="KM12" s="96" t="str">
        <f>IF($KL$8,KR7,"-")</f>
        <v>-</v>
      </c>
      <c r="KN12" s="96" t="str">
        <f>IF($KL$8,KS7,"-")</f>
        <v>-</v>
      </c>
      <c r="KO12" s="96" t="str">
        <f>IF($KL$8,KT7,"-")</f>
        <v>-</v>
      </c>
      <c r="KP12" s="96" t="str">
        <f>IF($KL$8,KU7,"-")</f>
        <v>-</v>
      </c>
      <c r="KQ12" s="85"/>
      <c r="KR12" s="85"/>
      <c r="KS12" s="85"/>
      <c r="KT12" s="85"/>
      <c r="KU12" s="85"/>
      <c r="KV12" s="95" t="s">
        <v>147</v>
      </c>
      <c r="KW12" s="96" t="str">
        <f>IF($KW$8,LB7,"-")</f>
        <v>-</v>
      </c>
      <c r="KX12" s="96" t="str">
        <f>IF($KW$8,LC7,"-")</f>
        <v>-</v>
      </c>
      <c r="KY12" s="96" t="str">
        <f>IF($KW$8,LD7,"-")</f>
        <v>-</v>
      </c>
      <c r="KZ12" s="96" t="str">
        <f>IF($KW$8,LE7,"-")</f>
        <v>-</v>
      </c>
      <c r="LA12" s="96" t="str">
        <f>IF($KW$8,LF7,"-")</f>
        <v>-</v>
      </c>
      <c r="LB12" s="85"/>
      <c r="LC12" s="85"/>
      <c r="LD12" s="85"/>
      <c r="LE12" s="85"/>
      <c r="LF12" s="95" t="s">
        <v>147</v>
      </c>
      <c r="LG12" s="96" t="str">
        <f>IF($LG$8,LL7,"-")</f>
        <v>-</v>
      </c>
      <c r="LH12" s="96" t="str">
        <f>IF($LG$8,LM7,"-")</f>
        <v>-</v>
      </c>
      <c r="LI12" s="96" t="str">
        <f>IF($LG$8,LN7,"-")</f>
        <v>-</v>
      </c>
      <c r="LJ12" s="96" t="str">
        <f>IF($LG$8,LO7,"-")</f>
        <v>-</v>
      </c>
      <c r="LK12" s="96" t="str">
        <f>IF($LG$8,LP7,"-")</f>
        <v>-</v>
      </c>
      <c r="LL12" s="85"/>
      <c r="LM12" s="85"/>
      <c r="LN12" s="85"/>
      <c r="LO12" s="85"/>
      <c r="LP12" s="95" t="s">
        <v>147</v>
      </c>
      <c r="LQ12" s="96" t="str">
        <f>IF($LQ$8,LV7,"-")</f>
        <v>-</v>
      </c>
      <c r="LR12" s="96" t="str">
        <f>IF($LQ$8,LW7,"-")</f>
        <v>-</v>
      </c>
      <c r="LS12" s="96" t="str">
        <f>IF($LQ$8,LX7,"-")</f>
        <v>-</v>
      </c>
      <c r="LT12" s="96" t="str">
        <f>IF($LQ$8,LY7,"-")</f>
        <v>-</v>
      </c>
      <c r="LU12" s="96" t="str">
        <f>IF($LQ$8,LZ7,"-")</f>
        <v>-</v>
      </c>
      <c r="LV12" s="85"/>
      <c r="LW12" s="85"/>
      <c r="LX12" s="85"/>
      <c r="LY12" s="85"/>
      <c r="LZ12" s="95" t="s">
        <v>147</v>
      </c>
      <c r="MA12" s="96" t="str">
        <f>IF($MA$8,MF7,"-")</f>
        <v>-</v>
      </c>
      <c r="MB12" s="96" t="str">
        <f>IF($MA$8,MG7,"-")</f>
        <v>-</v>
      </c>
      <c r="MC12" s="96" t="str">
        <f>IF($MA$8,MH7,"-")</f>
        <v>-</v>
      </c>
      <c r="MD12" s="96" t="str">
        <f>IF($MA$8,MI7,"-")</f>
        <v>-</v>
      </c>
      <c r="ME12" s="96" t="str">
        <f>IF($MA$8,MJ7,"-")</f>
        <v>-</v>
      </c>
      <c r="MF12" s="85"/>
      <c r="MG12" s="85"/>
      <c r="MH12" s="85"/>
      <c r="MI12" s="85"/>
      <c r="MJ12" s="95" t="s">
        <v>147</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148</v>
      </c>
      <c r="AY13" s="96">
        <f>$BI$7</f>
        <v>100</v>
      </c>
      <c r="AZ13" s="96">
        <f>$BI$7</f>
        <v>100</v>
      </c>
      <c r="BA13" s="96">
        <f>$BI$7</f>
        <v>100</v>
      </c>
      <c r="BB13" s="96">
        <f>$BI$7</f>
        <v>100</v>
      </c>
      <c r="BC13" s="96">
        <f>$BI$7</f>
        <v>100</v>
      </c>
      <c r="BD13" s="85"/>
      <c r="BE13" s="85"/>
      <c r="BF13" s="85"/>
      <c r="BG13" s="85"/>
      <c r="BH13" s="85"/>
      <c r="BI13" s="95" t="s">
        <v>148</v>
      </c>
      <c r="BJ13" s="96">
        <f>$BT$7</f>
        <v>100</v>
      </c>
      <c r="BK13" s="96">
        <f>$BT$7</f>
        <v>100</v>
      </c>
      <c r="BL13" s="96">
        <f>$BT$7</f>
        <v>100</v>
      </c>
      <c r="BM13" s="96">
        <f>$BT$7</f>
        <v>100</v>
      </c>
      <c r="BN13" s="96">
        <f>$BT$7</f>
        <v>100</v>
      </c>
      <c r="BO13" s="85"/>
      <c r="BP13" s="85"/>
      <c r="BQ13" s="85"/>
      <c r="BR13" s="85"/>
      <c r="BS13" s="85"/>
      <c r="BT13" s="95" t="s">
        <v>148</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149</v>
      </c>
      <c r="C14" s="100"/>
      <c r="D14" s="101"/>
      <c r="E14" s="100"/>
      <c r="F14" s="208" t="s">
        <v>150</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151</v>
      </c>
      <c r="C15" s="198"/>
      <c r="D15" s="101"/>
      <c r="E15" s="98">
        <v>1</v>
      </c>
      <c r="F15" s="198" t="s">
        <v>152</v>
      </c>
      <c r="G15" s="198"/>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155</v>
      </c>
      <c r="C16" s="198"/>
      <c r="D16" s="101"/>
      <c r="E16" s="98">
        <f>E15+1</f>
        <v>2</v>
      </c>
      <c r="F16" s="198" t="s">
        <v>156</v>
      </c>
      <c r="G16" s="198"/>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158</v>
      </c>
      <c r="C17" s="198"/>
      <c r="D17" s="101"/>
      <c r="E17" s="98">
        <f t="shared" ref="E17" si="8">E16+1</f>
        <v>3</v>
      </c>
      <c r="F17" s="198" t="s">
        <v>17</v>
      </c>
      <c r="G17" s="198"/>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t="e">
        <f>IF(AY7="-",NA(),AY7)</f>
        <v>#N/A</v>
      </c>
      <c r="AZ17" s="107" t="e">
        <f t="shared" ref="AZ17:BC17" si="9">IF(AZ7="-",NA(),AZ7)</f>
        <v>#N/A</v>
      </c>
      <c r="BA17" s="107">
        <f t="shared" si="9"/>
        <v>288.39999999999998</v>
      </c>
      <c r="BB17" s="107">
        <f t="shared" si="9"/>
        <v>258.3</v>
      </c>
      <c r="BC17" s="107">
        <f t="shared" si="9"/>
        <v>238.7</v>
      </c>
      <c r="BD17" s="101"/>
      <c r="BE17" s="101"/>
      <c r="BF17" s="101"/>
      <c r="BG17" s="101"/>
      <c r="BH17" s="101"/>
      <c r="BI17" s="106" t="s">
        <v>160</v>
      </c>
      <c r="BJ17" s="107" t="e">
        <f>IF(BJ7="-",NA(),BJ7)</f>
        <v>#N/A</v>
      </c>
      <c r="BK17" s="107" t="e">
        <f t="shared" ref="BK17:BN17" si="10">IF(BK7="-",NA(),BK7)</f>
        <v>#N/A</v>
      </c>
      <c r="BL17" s="107">
        <f t="shared" si="10"/>
        <v>314.2</v>
      </c>
      <c r="BM17" s="107">
        <f t="shared" si="10"/>
        <v>284.39999999999998</v>
      </c>
      <c r="BN17" s="107">
        <f t="shared" si="10"/>
        <v>757</v>
      </c>
      <c r="BO17" s="101"/>
      <c r="BP17" s="101"/>
      <c r="BQ17" s="101"/>
      <c r="BR17" s="101"/>
      <c r="BS17" s="101"/>
      <c r="BT17" s="106" t="s">
        <v>160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160</v>
      </c>
      <c r="CF17" s="107" t="e">
        <f>IF(CF7="-",NA(),CF7)</f>
        <v>#N/A</v>
      </c>
      <c r="CG17" s="107" t="e">
        <f t="shared" ref="CG17:CJ17" si="12">IF(CG7="-",NA(),CG7)</f>
        <v>#N/A</v>
      </c>
      <c r="CH17" s="107">
        <f t="shared" si="12"/>
        <v>3099</v>
      </c>
      <c r="CI17" s="107">
        <f t="shared" si="12"/>
        <v>4655.2</v>
      </c>
      <c r="CJ17" s="107">
        <f t="shared" si="12"/>
        <v>10996.3</v>
      </c>
      <c r="CK17" s="101"/>
      <c r="CL17" s="101"/>
      <c r="CM17" s="101"/>
      <c r="CN17" s="101"/>
      <c r="CO17" s="106" t="s">
        <v>160</v>
      </c>
      <c r="CP17" s="108" t="e">
        <f>IF(CP7="-",NA(),CP7)</f>
        <v>#N/A</v>
      </c>
      <c r="CQ17" s="108" t="e">
        <f t="shared" ref="CQ17:CT17" si="13">IF(CQ7="-",NA(),CQ7)</f>
        <v>#N/A</v>
      </c>
      <c r="CR17" s="108">
        <f t="shared" si="13"/>
        <v>10679</v>
      </c>
      <c r="CS17" s="108">
        <f t="shared" si="13"/>
        <v>13973</v>
      </c>
      <c r="CT17" s="108">
        <f t="shared" si="13"/>
        <v>48997</v>
      </c>
      <c r="CU17" s="101"/>
      <c r="CV17" s="101"/>
      <c r="CW17" s="101"/>
      <c r="CX17" s="101"/>
      <c r="CY17" s="101"/>
      <c r="CZ17" s="106" t="s">
        <v>160</v>
      </c>
      <c r="DA17" s="107" t="e">
        <f>IF(DA7="-",NA(),DA7)</f>
        <v>#N/A</v>
      </c>
      <c r="DB17" s="107" t="e">
        <f t="shared" ref="DB17:DE17" si="14">IF(DB7="-",NA(),DB7)</f>
        <v>#N/A</v>
      </c>
      <c r="DC17" s="107">
        <f t="shared" si="14"/>
        <v>65.2</v>
      </c>
      <c r="DD17" s="107">
        <f t="shared" si="14"/>
        <v>66.2</v>
      </c>
      <c r="DE17" s="107">
        <f t="shared" si="14"/>
        <v>77.3</v>
      </c>
      <c r="DF17" s="101"/>
      <c r="DG17" s="101"/>
      <c r="DH17" s="101"/>
      <c r="DI17" s="101"/>
      <c r="DJ17" s="106" t="s">
        <v>160</v>
      </c>
      <c r="DK17" s="107" t="e">
        <f>IF(DK7="-",NA(),DK7)</f>
        <v>#N/A</v>
      </c>
      <c r="DL17" s="107" t="e">
        <f t="shared" ref="DL17:DO17" si="15">IF(DL7="-",NA(),DL7)</f>
        <v>#N/A</v>
      </c>
      <c r="DM17" s="107">
        <f t="shared" si="15"/>
        <v>2.8</v>
      </c>
      <c r="DN17" s="107">
        <f t="shared" si="15"/>
        <v>16</v>
      </c>
      <c r="DO17" s="107">
        <f t="shared" si="15"/>
        <v>3.6</v>
      </c>
      <c r="DP17" s="101"/>
      <c r="DQ17" s="101"/>
      <c r="DR17" s="101"/>
      <c r="DS17" s="101"/>
      <c r="DT17" s="106" t="s">
        <v>160</v>
      </c>
      <c r="DU17" s="107" t="e">
        <f>IF(DU7="-",NA(),DU7)</f>
        <v>#N/A</v>
      </c>
      <c r="DV17" s="107" t="e">
        <f t="shared" ref="DV17:DY17" si="16">IF(DV7="-",NA(),DV7)</f>
        <v>#N/A</v>
      </c>
      <c r="DW17" s="107">
        <f t="shared" si="16"/>
        <v>420.7</v>
      </c>
      <c r="DX17" s="107">
        <f t="shared" si="16"/>
        <v>1694.1</v>
      </c>
      <c r="DY17" s="107">
        <f t="shared" si="16"/>
        <v>855.3</v>
      </c>
      <c r="DZ17" s="101"/>
      <c r="EA17" s="101"/>
      <c r="EB17" s="101"/>
      <c r="EC17" s="101"/>
      <c r="ED17" s="106" t="s">
        <v>160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160</v>
      </c>
      <c r="EO17" s="107" t="e">
        <f>IF(EO7="-",NA(),EO7)</f>
        <v>#N/A</v>
      </c>
      <c r="EP17" s="107" t="e">
        <f t="shared" ref="EP17:ES17" si="18">IF(EP7="-",NA(),EP7)</f>
        <v>#N/A</v>
      </c>
      <c r="EQ17" s="107">
        <f t="shared" si="18"/>
        <v>0</v>
      </c>
      <c r="ER17" s="107">
        <f t="shared" si="18"/>
        <v>12.7</v>
      </c>
      <c r="ES17" s="107">
        <f t="shared" si="18"/>
        <v>67.099999999999994</v>
      </c>
      <c r="ET17" s="101"/>
      <c r="EU17" s="101"/>
      <c r="EV17" s="101"/>
      <c r="EW17" s="101"/>
      <c r="EX17" s="101"/>
      <c r="EY17" s="106" t="s">
        <v>160</v>
      </c>
      <c r="EZ17" s="107" t="e">
        <f>IF(EZ7="-",NA(),EZ7)</f>
        <v>#N/A</v>
      </c>
      <c r="FA17" s="107" t="e">
        <f t="shared" ref="FA17:FD17" si="19">IF(FA7="-",NA(),FA7)</f>
        <v>#N/A</v>
      </c>
      <c r="FB17" s="107">
        <f t="shared" si="19"/>
        <v>65.2</v>
      </c>
      <c r="FC17" s="107">
        <f t="shared" si="19"/>
        <v>66.2</v>
      </c>
      <c r="FD17" s="107">
        <f t="shared" si="19"/>
        <v>77.3</v>
      </c>
      <c r="FE17" s="101"/>
      <c r="FF17" s="101"/>
      <c r="FG17" s="101"/>
      <c r="FH17" s="101"/>
      <c r="FI17" s="106" t="s">
        <v>160</v>
      </c>
      <c r="FJ17" s="107" t="e">
        <f>IF(FJ7="-",NA(),FJ7)</f>
        <v>#N/A</v>
      </c>
      <c r="FK17" s="107" t="e">
        <f t="shared" ref="FK17:FN17" si="20">IF(FK7="-",NA(),FK7)</f>
        <v>#N/A</v>
      </c>
      <c r="FL17" s="107">
        <f t="shared" si="20"/>
        <v>2.8</v>
      </c>
      <c r="FM17" s="107">
        <f t="shared" si="20"/>
        <v>16</v>
      </c>
      <c r="FN17" s="107">
        <f t="shared" si="20"/>
        <v>3.6</v>
      </c>
      <c r="FO17" s="101"/>
      <c r="FP17" s="101"/>
      <c r="FQ17" s="101"/>
      <c r="FR17" s="101"/>
      <c r="FS17" s="106" t="s">
        <v>160</v>
      </c>
      <c r="FT17" s="107" t="e">
        <f>IF(FT7="-",NA(),FT7)</f>
        <v>#N/A</v>
      </c>
      <c r="FU17" s="107" t="e">
        <f t="shared" ref="FU17:FX17" si="21">IF(FU7="-",NA(),FU7)</f>
        <v>#N/A</v>
      </c>
      <c r="FV17" s="107">
        <f t="shared" si="21"/>
        <v>420.7</v>
      </c>
      <c r="FW17" s="107">
        <f t="shared" si="21"/>
        <v>1694.1</v>
      </c>
      <c r="FX17" s="107">
        <f t="shared" si="21"/>
        <v>855.3</v>
      </c>
      <c r="FY17" s="101"/>
      <c r="FZ17" s="101"/>
      <c r="GA17" s="101"/>
      <c r="GB17" s="101"/>
      <c r="GC17" s="106" t="s">
        <v>160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160</v>
      </c>
      <c r="GN17" s="107" t="e">
        <f>IF(GN7="-",NA(),GN7)</f>
        <v>#N/A</v>
      </c>
      <c r="GO17" s="107" t="e">
        <f t="shared" ref="GO17:GR17" si="23">IF(GO7="-",NA(),GO7)</f>
        <v>#N/A</v>
      </c>
      <c r="GP17" s="107">
        <f t="shared" si="23"/>
        <v>0</v>
      </c>
      <c r="GQ17" s="107">
        <f t="shared" si="23"/>
        <v>12.7</v>
      </c>
      <c r="GR17" s="107">
        <f t="shared" si="23"/>
        <v>67.099999999999994</v>
      </c>
      <c r="GS17" s="101"/>
      <c r="GT17" s="101"/>
      <c r="GU17" s="101"/>
      <c r="GV17" s="101"/>
      <c r="GW17" s="101"/>
      <c r="GX17" s="106" t="s">
        <v>160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160</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160</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161</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t="e">
        <f>IF(BD7="-",NA(),BD7)</f>
        <v>#N/A</v>
      </c>
      <c r="AZ18" s="107" t="e">
        <f t="shared" ref="AZ18:BC18" si="39">IF(BE7="-",NA(),BE7)</f>
        <v>#N/A</v>
      </c>
      <c r="BA18" s="107">
        <f t="shared" si="39"/>
        <v>124.4</v>
      </c>
      <c r="BB18" s="107">
        <f t="shared" si="39"/>
        <v>118.8</v>
      </c>
      <c r="BC18" s="107">
        <f t="shared" si="39"/>
        <v>88.8</v>
      </c>
      <c r="BD18" s="101"/>
      <c r="BE18" s="101"/>
      <c r="BF18" s="101"/>
      <c r="BG18" s="101"/>
      <c r="BH18" s="101"/>
      <c r="BI18" s="106" t="s">
        <v>162</v>
      </c>
      <c r="BJ18" s="107" t="e">
        <f>IF(BO7="-",NA(),BO7)</f>
        <v>#N/A</v>
      </c>
      <c r="BK18" s="107" t="e">
        <f t="shared" ref="BK18:BN18" si="40">IF(BP7="-",NA(),BP7)</f>
        <v>#N/A</v>
      </c>
      <c r="BL18" s="107">
        <f t="shared" si="40"/>
        <v>324.60000000000002</v>
      </c>
      <c r="BM18" s="107">
        <f t="shared" si="40"/>
        <v>255.4</v>
      </c>
      <c r="BN18" s="107">
        <f t="shared" si="40"/>
        <v>269.8</v>
      </c>
      <c r="BO18" s="101"/>
      <c r="BP18" s="101"/>
      <c r="BQ18" s="101"/>
      <c r="BR18" s="101"/>
      <c r="BS18" s="101"/>
      <c r="BT18" s="106" t="s">
        <v>162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162</v>
      </c>
      <c r="CF18" s="107" t="e">
        <f>IF(CK7="-",NA(),CK7)</f>
        <v>#N/A</v>
      </c>
      <c r="CG18" s="107" t="e">
        <f t="shared" ref="CG18:CJ18" si="42">IF(CL7="-",NA(),CL7)</f>
        <v>#N/A</v>
      </c>
      <c r="CH18" s="107">
        <f t="shared" si="42"/>
        <v>17642.5</v>
      </c>
      <c r="CI18" s="107">
        <f t="shared" si="42"/>
        <v>18815.8</v>
      </c>
      <c r="CJ18" s="107">
        <f t="shared" si="42"/>
        <v>22847.9</v>
      </c>
      <c r="CK18" s="101"/>
      <c r="CL18" s="101"/>
      <c r="CM18" s="101"/>
      <c r="CN18" s="101"/>
      <c r="CO18" s="106" t="s">
        <v>162</v>
      </c>
      <c r="CP18" s="108" t="e">
        <f>IF(CU7="-",NA(),CU7)</f>
        <v>#N/A</v>
      </c>
      <c r="CQ18" s="108" t="e">
        <f t="shared" ref="CQ18:CT18" si="43">IF(CV7="-",NA(),CV7)</f>
        <v>#N/A</v>
      </c>
      <c r="CR18" s="108">
        <f t="shared" si="43"/>
        <v>58539</v>
      </c>
      <c r="CS18" s="108">
        <f t="shared" si="43"/>
        <v>37685</v>
      </c>
      <c r="CT18" s="108">
        <f t="shared" si="43"/>
        <v>2390</v>
      </c>
      <c r="CU18" s="101"/>
      <c r="CV18" s="101"/>
      <c r="CW18" s="101"/>
      <c r="CX18" s="101"/>
      <c r="CY18" s="101"/>
      <c r="CZ18" s="106" t="s">
        <v>162</v>
      </c>
      <c r="DA18" s="107" t="e">
        <f>IF(DF7="-",NA(),DF7)</f>
        <v>#N/A</v>
      </c>
      <c r="DB18" s="107" t="e">
        <f t="shared" ref="DB18:DE18" si="44">IF(DG7="-",NA(),DG7)</f>
        <v>#N/A</v>
      </c>
      <c r="DC18" s="107">
        <f t="shared" si="44"/>
        <v>37.700000000000003</v>
      </c>
      <c r="DD18" s="107">
        <f t="shared" si="44"/>
        <v>33.9</v>
      </c>
      <c r="DE18" s="107">
        <f t="shared" si="44"/>
        <v>37.9</v>
      </c>
      <c r="DF18" s="101"/>
      <c r="DG18" s="101"/>
      <c r="DH18" s="101"/>
      <c r="DI18" s="101"/>
      <c r="DJ18" s="106" t="s">
        <v>162</v>
      </c>
      <c r="DK18" s="107" t="e">
        <f>IF(DP7="-",NA(),DP7)</f>
        <v>#N/A</v>
      </c>
      <c r="DL18" s="107" t="e">
        <f t="shared" ref="DL18:DO18" si="45">IF(DQ7="-",NA(),DQ7)</f>
        <v>#N/A</v>
      </c>
      <c r="DM18" s="107">
        <f t="shared" si="45"/>
        <v>13.7</v>
      </c>
      <c r="DN18" s="107">
        <f t="shared" si="45"/>
        <v>16.3</v>
      </c>
      <c r="DO18" s="107">
        <f t="shared" si="45"/>
        <v>14.2</v>
      </c>
      <c r="DP18" s="101"/>
      <c r="DQ18" s="101"/>
      <c r="DR18" s="101"/>
      <c r="DS18" s="101"/>
      <c r="DT18" s="106" t="s">
        <v>162</v>
      </c>
      <c r="DU18" s="107" t="e">
        <f>IF(DZ7="-",NA(),DZ7)</f>
        <v>#N/A</v>
      </c>
      <c r="DV18" s="107" t="e">
        <f t="shared" ref="DV18:DY18" si="46">IF(EA7="-",NA(),EA7)</f>
        <v>#N/A</v>
      </c>
      <c r="DW18" s="107">
        <f t="shared" si="46"/>
        <v>98.2</v>
      </c>
      <c r="DX18" s="107">
        <f t="shared" si="46"/>
        <v>100.3</v>
      </c>
      <c r="DY18" s="107">
        <f t="shared" si="46"/>
        <v>98.3</v>
      </c>
      <c r="DZ18" s="101"/>
      <c r="EA18" s="101"/>
      <c r="EB18" s="101"/>
      <c r="EC18" s="101"/>
      <c r="ED18" s="106" t="s">
        <v>162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162</v>
      </c>
      <c r="EO18" s="107" t="e">
        <f>IF(ET7="-",NA(),ET7)</f>
        <v>#N/A</v>
      </c>
      <c r="EP18" s="107" t="e">
        <f t="shared" ref="EP18:ES18" si="48">IF(EU7="-",NA(),EU7)</f>
        <v>#N/A</v>
      </c>
      <c r="EQ18" s="107">
        <f t="shared" si="48"/>
        <v>70.2</v>
      </c>
      <c r="ER18" s="107">
        <f t="shared" si="48"/>
        <v>73.099999999999994</v>
      </c>
      <c r="ES18" s="107">
        <f t="shared" si="48"/>
        <v>74.8</v>
      </c>
      <c r="ET18" s="101"/>
      <c r="EU18" s="101"/>
      <c r="EV18" s="101"/>
      <c r="EW18" s="101"/>
      <c r="EX18" s="101"/>
      <c r="EY18" s="106" t="s">
        <v>162</v>
      </c>
      <c r="EZ18" s="107" t="e">
        <f>IF(OR(NOT($EZ$8),FE7="-"),NA(),FE7)</f>
        <v>#N/A</v>
      </c>
      <c r="FA18" s="107" t="e">
        <f>IF(OR(NOT($EZ$8),FF7="-"),NA(),FF7)</f>
        <v>#N/A</v>
      </c>
      <c r="FB18" s="107">
        <f>IF(OR(NOT($EZ$8),FG7="-"),NA(),FG7)</f>
        <v>56.1</v>
      </c>
      <c r="FC18" s="107">
        <f>IF(OR(NOT($EZ$8),FH7="-"),NA(),FH7)</f>
        <v>61.8</v>
      </c>
      <c r="FD18" s="107">
        <f>IF(OR(NOT($EZ$8),FI7="-"),NA(),FI7)</f>
        <v>61.6</v>
      </c>
      <c r="FE18" s="101"/>
      <c r="FF18" s="101"/>
      <c r="FG18" s="101"/>
      <c r="FH18" s="101"/>
      <c r="FI18" s="106" t="s">
        <v>162</v>
      </c>
      <c r="FJ18" s="107" t="e">
        <f>IF(OR(NOT($FJ$8),FO7="-"),NA(),FO7)</f>
        <v>#N/A</v>
      </c>
      <c r="FK18" s="107" t="e">
        <f>IF(OR(NOT($FJ$8),FP7="-"),NA(),FP7)</f>
        <v>#N/A</v>
      </c>
      <c r="FL18" s="107">
        <f>IF(OR(NOT($FJ$8),FQ7="-"),NA(),FQ7)</f>
        <v>16.7</v>
      </c>
      <c r="FM18" s="107">
        <f>IF(OR(NOT($FJ$8),FR7="-"),NA(),FR7)</f>
        <v>8.6999999999999993</v>
      </c>
      <c r="FN18" s="107">
        <f>IF(OR(NOT($FJ$8),FS7="-"),NA(),FS7)</f>
        <v>5.7</v>
      </c>
      <c r="FO18" s="101"/>
      <c r="FP18" s="101"/>
      <c r="FQ18" s="101"/>
      <c r="FR18" s="101"/>
      <c r="FS18" s="106" t="s">
        <v>162</v>
      </c>
      <c r="FT18" s="107" t="e">
        <f>IF(OR(NOT($FT$8),FY7="-"),NA(),FY7)</f>
        <v>#N/A</v>
      </c>
      <c r="FU18" s="107" t="e">
        <f>IF(OR(NOT($FT$8),FZ7="-"),NA(),FZ7)</f>
        <v>#N/A</v>
      </c>
      <c r="FV18" s="107">
        <f>IF(OR(NOT($FT$8),GA7="-"),NA(),GA7)</f>
        <v>333.7</v>
      </c>
      <c r="FW18" s="107">
        <f>IF(OR(NOT($FT$8),GB7="-"),NA(),GB7)</f>
        <v>351.4</v>
      </c>
      <c r="FX18" s="107">
        <f>IF(OR(NOT($FT$8),GC7="-"),NA(),GC7)</f>
        <v>390.3</v>
      </c>
      <c r="FY18" s="101"/>
      <c r="FZ18" s="101"/>
      <c r="GA18" s="101"/>
      <c r="GB18" s="101"/>
      <c r="GC18" s="106" t="s">
        <v>162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162</v>
      </c>
      <c r="GN18" s="107" t="e">
        <f>IF(OR(NOT($GN$8),GS7="-"),NA(),GS7)</f>
        <v>#N/A</v>
      </c>
      <c r="GO18" s="107" t="e">
        <f>IF(OR(NOT($GN$8),GT7="-"),NA(),GT7)</f>
        <v>#N/A</v>
      </c>
      <c r="GP18" s="107">
        <f>IF(OR(NOT($GN$8),GU7="-"),NA(),GU7)</f>
        <v>58.4</v>
      </c>
      <c r="GQ18" s="107">
        <f>IF(OR(NOT($GN$8),GV7="-"),NA(),GV7)</f>
        <v>80.599999999999994</v>
      </c>
      <c r="GR18" s="107">
        <f>IF(OR(NOT($GN$8),GW7="-"),NA(),GW7)</f>
        <v>85.6</v>
      </c>
      <c r="GS18" s="101"/>
      <c r="GT18" s="101"/>
      <c r="GU18" s="101"/>
      <c r="GV18" s="101"/>
      <c r="GW18" s="101"/>
      <c r="GX18" s="106" t="s">
        <v>162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162</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162</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163</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148</v>
      </c>
      <c r="AY19" s="107">
        <f>$BI$7</f>
        <v>100</v>
      </c>
      <c r="AZ19" s="107">
        <f t="shared" ref="AZ19:BC19" si="49">$BI$7</f>
        <v>100</v>
      </c>
      <c r="BA19" s="107">
        <f t="shared" si="49"/>
        <v>100</v>
      </c>
      <c r="BB19" s="107">
        <f t="shared" si="49"/>
        <v>100</v>
      </c>
      <c r="BC19" s="107">
        <f t="shared" si="49"/>
        <v>100</v>
      </c>
      <c r="BD19" s="101"/>
      <c r="BE19" s="101"/>
      <c r="BF19" s="101"/>
      <c r="BG19" s="101"/>
      <c r="BH19" s="101"/>
      <c r="BI19" s="109" t="s">
        <v>148</v>
      </c>
      <c r="BJ19" s="107">
        <f>$BT$7</f>
        <v>100</v>
      </c>
      <c r="BK19" s="107">
        <f>$BT$7</f>
        <v>100</v>
      </c>
      <c r="BL19" s="107">
        <f>$BT$7</f>
        <v>100</v>
      </c>
      <c r="BM19" s="107">
        <f>$BT$7</f>
        <v>100</v>
      </c>
      <c r="BN19" s="107">
        <f>$BT$7</f>
        <v>100</v>
      </c>
      <c r="BO19" s="101"/>
      <c r="BP19" s="101"/>
      <c r="BQ19" s="101"/>
      <c r="BR19" s="101"/>
      <c r="BS19" s="101"/>
      <c r="BT19" s="109" t="s">
        <v>148</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164</v>
      </c>
      <c r="C20" s="198"/>
      <c r="D20" s="101"/>
    </row>
    <row r="21" spans="1:374" x14ac:dyDescent="0.15">
      <c r="A21" s="98">
        <f t="shared" si="7"/>
        <v>7</v>
      </c>
      <c r="B21" s="198" t="s">
        <v>165</v>
      </c>
      <c r="C21" s="198"/>
      <c r="D21" s="101"/>
    </row>
    <row r="22" spans="1:374" x14ac:dyDescent="0.15">
      <c r="A22" s="98">
        <f t="shared" si="7"/>
        <v>8</v>
      </c>
      <c r="B22" s="198" t="s">
        <v>166</v>
      </c>
      <c r="C22" s="198"/>
      <c r="D22" s="101"/>
      <c r="E22" s="199" t="s">
        <v>167</v>
      </c>
      <c r="F22" s="200"/>
      <c r="G22" s="200"/>
      <c r="H22" s="200"/>
      <c r="I22" s="201"/>
    </row>
    <row r="23" spans="1:374" x14ac:dyDescent="0.15">
      <c r="A23" s="98">
        <f t="shared" si="7"/>
        <v>9</v>
      </c>
      <c r="B23" s="198" t="s">
        <v>168</v>
      </c>
      <c r="C23" s="198"/>
      <c r="D23" s="101"/>
      <c r="E23" s="202"/>
      <c r="F23" s="203"/>
      <c r="G23" s="203"/>
      <c r="H23" s="203"/>
      <c r="I23" s="204"/>
    </row>
    <row r="24" spans="1:374" x14ac:dyDescent="0.15">
      <c r="A24" s="98">
        <f t="shared" si="7"/>
        <v>10</v>
      </c>
      <c r="B24" s="198" t="s">
        <v>169</v>
      </c>
      <c r="C24" s="198"/>
      <c r="D24" s="101"/>
      <c r="E24" s="202"/>
      <c r="F24" s="203"/>
      <c r="G24" s="203"/>
      <c r="H24" s="203"/>
      <c r="I24" s="204"/>
    </row>
    <row r="25" spans="1:374" x14ac:dyDescent="0.15">
      <c r="A25" s="98">
        <f t="shared" si="7"/>
        <v>11</v>
      </c>
      <c r="B25" s="198" t="s">
        <v>170</v>
      </c>
      <c r="C25" s="198"/>
      <c r="D25" s="101"/>
      <c r="E25" s="202"/>
      <c r="F25" s="203"/>
      <c r="G25" s="203"/>
      <c r="H25" s="203"/>
      <c r="I25" s="204"/>
    </row>
    <row r="26" spans="1:374" x14ac:dyDescent="0.15">
      <c r="A26" s="98">
        <f t="shared" si="7"/>
        <v>12</v>
      </c>
      <c r="B26" s="198" t="s">
        <v>171</v>
      </c>
      <c r="C26" s="198"/>
      <c r="D26" s="101"/>
      <c r="E26" s="202"/>
      <c r="F26" s="203"/>
      <c r="G26" s="203"/>
      <c r="H26" s="203"/>
      <c r="I26" s="204"/>
    </row>
    <row r="27" spans="1:374" x14ac:dyDescent="0.15">
      <c r="A27" s="98">
        <f t="shared" si="7"/>
        <v>13</v>
      </c>
      <c r="B27" s="198" t="s">
        <v>172</v>
      </c>
      <c r="C27" s="198"/>
      <c r="D27" s="101"/>
      <c r="E27" s="202"/>
      <c r="F27" s="203"/>
      <c r="G27" s="203"/>
      <c r="H27" s="203"/>
      <c r="I27" s="204"/>
    </row>
    <row r="28" spans="1:374" x14ac:dyDescent="0.15">
      <c r="A28" s="98">
        <f t="shared" si="7"/>
        <v>14</v>
      </c>
      <c r="B28" s="198" t="s">
        <v>173</v>
      </c>
      <c r="C28" s="198"/>
      <c r="D28" s="101"/>
      <c r="E28" s="202"/>
      <c r="F28" s="203"/>
      <c r="G28" s="203"/>
      <c r="H28" s="203"/>
      <c r="I28" s="204"/>
    </row>
    <row r="29" spans="1:374" x14ac:dyDescent="0.15">
      <c r="A29" s="98">
        <f t="shared" si="7"/>
        <v>15</v>
      </c>
      <c r="B29" s="198" t="s">
        <v>174</v>
      </c>
      <c r="C29" s="198"/>
      <c r="D29" s="101"/>
      <c r="E29" s="202"/>
      <c r="F29" s="203"/>
      <c r="G29" s="203"/>
      <c r="H29" s="203"/>
      <c r="I29" s="204"/>
    </row>
    <row r="30" spans="1:374" x14ac:dyDescent="0.15">
      <c r="A30" s="98">
        <f t="shared" si="7"/>
        <v>16</v>
      </c>
      <c r="B30" s="198" t="s">
        <v>175</v>
      </c>
      <c r="C30" s="198"/>
      <c r="D30" s="101"/>
      <c r="E30" s="202"/>
      <c r="F30" s="203"/>
      <c r="G30" s="203"/>
      <c r="H30" s="203"/>
      <c r="I30" s="204"/>
    </row>
    <row r="31" spans="1:374" x14ac:dyDescent="0.15">
      <c r="A31" s="98">
        <f t="shared" si="7"/>
        <v>17</v>
      </c>
      <c r="B31" s="198" t="s">
        <v>176</v>
      </c>
      <c r="C31" s="198"/>
      <c r="D31" s="101"/>
      <c r="E31" s="202"/>
      <c r="F31" s="203"/>
      <c r="G31" s="203"/>
      <c r="H31" s="203"/>
      <c r="I31" s="204"/>
    </row>
    <row r="32" spans="1:374" x14ac:dyDescent="0.15">
      <c r="A32" s="98">
        <f t="shared" si="7"/>
        <v>18</v>
      </c>
      <c r="B32" s="198" t="s">
        <v>177</v>
      </c>
      <c r="C32" s="198"/>
      <c r="D32" s="101"/>
      <c r="E32" s="202"/>
      <c r="F32" s="203"/>
      <c r="G32" s="203"/>
      <c r="H32" s="203"/>
      <c r="I32" s="204"/>
    </row>
    <row r="33" spans="1:16" x14ac:dyDescent="0.15">
      <c r="A33" s="98">
        <f t="shared" si="7"/>
        <v>19</v>
      </c>
      <c r="B33" s="198" t="s">
        <v>178</v>
      </c>
      <c r="C33" s="198"/>
      <c r="D33" s="101"/>
      <c r="E33" s="202"/>
      <c r="F33" s="203"/>
      <c r="G33" s="203"/>
      <c r="H33" s="203"/>
      <c r="I33" s="204"/>
    </row>
    <row r="34" spans="1:16" x14ac:dyDescent="0.15">
      <c r="A34" s="98">
        <f t="shared" si="7"/>
        <v>20</v>
      </c>
      <c r="B34" s="198" t="s">
        <v>179</v>
      </c>
      <c r="C34" s="198"/>
      <c r="D34" s="101"/>
      <c r="E34" s="202"/>
      <c r="F34" s="203"/>
      <c r="G34" s="203"/>
      <c r="H34" s="203"/>
      <c r="I34" s="204"/>
    </row>
    <row r="35" spans="1:16" ht="25.5" customHeight="1" x14ac:dyDescent="0.15">
      <c r="E35" s="205"/>
      <c r="F35" s="206"/>
      <c r="G35" s="206"/>
      <c r="H35" s="206"/>
      <c r="I35" s="207"/>
    </row>
    <row r="37" spans="1:16" x14ac:dyDescent="0.15">
      <c r="L37" s="199" t="s">
        <v>167</v>
      </c>
      <c r="M37" s="200"/>
      <c r="N37" s="200"/>
      <c r="O37" s="200"/>
      <c r="P37" s="201"/>
    </row>
    <row r="38" spans="1:16" x14ac:dyDescent="0.15">
      <c r="L38" s="202"/>
      <c r="M38" s="203"/>
      <c r="N38" s="203"/>
      <c r="O38" s="203"/>
      <c r="P38" s="204"/>
    </row>
    <row r="39" spans="1:16" x14ac:dyDescent="0.15">
      <c r="L39" s="202"/>
      <c r="M39" s="203"/>
      <c r="N39" s="203"/>
      <c r="O39" s="203"/>
      <c r="P39" s="204"/>
    </row>
    <row r="40" spans="1:16" x14ac:dyDescent="0.15">
      <c r="L40" s="202"/>
      <c r="M40" s="203"/>
      <c r="N40" s="203"/>
      <c r="O40" s="203"/>
      <c r="P40" s="204"/>
    </row>
    <row r="41" spans="1:16" x14ac:dyDescent="0.15">
      <c r="L41" s="202"/>
      <c r="M41" s="203"/>
      <c r="N41" s="203"/>
      <c r="O41" s="203"/>
      <c r="P41" s="204"/>
    </row>
    <row r="42" spans="1:16" x14ac:dyDescent="0.15">
      <c r="L42" s="202"/>
      <c r="M42" s="203"/>
      <c r="N42" s="203"/>
      <c r="O42" s="203"/>
      <c r="P42" s="204"/>
    </row>
    <row r="43" spans="1:16" x14ac:dyDescent="0.15">
      <c r="L43" s="202"/>
      <c r="M43" s="203"/>
      <c r="N43" s="203"/>
      <c r="O43" s="203"/>
      <c r="P43" s="204"/>
    </row>
    <row r="44" spans="1:16" x14ac:dyDescent="0.15">
      <c r="L44" s="202"/>
      <c r="M44" s="203"/>
      <c r="N44" s="203"/>
      <c r="O44" s="203"/>
      <c r="P44" s="204"/>
    </row>
    <row r="45" spans="1:16" x14ac:dyDescent="0.15">
      <c r="L45" s="202"/>
      <c r="M45" s="203"/>
      <c r="N45" s="203"/>
      <c r="O45" s="203"/>
      <c r="P45" s="204"/>
    </row>
    <row r="46" spans="1:16" x14ac:dyDescent="0.15">
      <c r="L46" s="202"/>
      <c r="M46" s="203"/>
      <c r="N46" s="203"/>
      <c r="O46" s="203"/>
      <c r="P46" s="204"/>
    </row>
    <row r="47" spans="1:16" x14ac:dyDescent="0.15">
      <c r="L47" s="202"/>
      <c r="M47" s="203"/>
      <c r="N47" s="203"/>
      <c r="O47" s="203"/>
      <c r="P47" s="204"/>
    </row>
    <row r="48" spans="1:16" x14ac:dyDescent="0.15">
      <c r="L48" s="202"/>
      <c r="M48" s="203"/>
      <c r="N48" s="203"/>
      <c r="O48" s="203"/>
      <c r="P48" s="204"/>
    </row>
    <row r="49" spans="12:16" x14ac:dyDescent="0.15">
      <c r="L49" s="202"/>
      <c r="M49" s="203"/>
      <c r="N49" s="203"/>
      <c r="O49" s="203"/>
      <c r="P49" s="204"/>
    </row>
    <row r="50" spans="12:16" ht="26.25" customHeight="1" x14ac:dyDescent="0.15">
      <c r="L50" s="205"/>
      <c r="M50" s="206"/>
      <c r="N50" s="206"/>
      <c r="O50" s="206"/>
      <c r="P50" s="207"/>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2018-01-30T01:11:30Z</cp:lastPrinted>
  <dcterms:created xsi:type="dcterms:W3CDTF">2017-12-18T06:21:22Z</dcterms:created>
  <dcterms:modified xsi:type="dcterms:W3CDTF">2018-01-30T01:11:34Z</dcterms:modified>
  <cp:category/>
</cp:coreProperties>
</file>