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4400" windowHeight="1336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<sst xmlns="http://schemas.openxmlformats.org/spreadsheetml/2006/main" count="231" uniqueCount="119">
  <si>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</si>
  <si>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</si>
  <si>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</si>
  <si>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</si>
  <si>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</si>
  <si>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</si>
  <si>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</si>
  <si>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</si>
  <si>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</si>
  <si>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</si>
  <si>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</si>
  <si>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</si>
  <si>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</si>
  <si>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</si>
  <si>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</si>
  <si>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</si>
  <si>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</si>
  <si>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</si>
  <si>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</si>
  <si>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</si>
  <si>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</si>
  <si>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</si>
  <si>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</si>
  <si>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</si>
  <si>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</si>
  <si>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</si>
  <si>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</si>
  <si>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</si>
  <si>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</si>
  <si>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</si>
  <si>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</si>
  <si>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</si>
  <si>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</si>
  <si>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</si>
  <si>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</si>
  <si>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</si>
  <si>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</si>
  <si>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</si>
  <si>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</si>
  <si>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</si>
  <si>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</si>
  <si>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</si>
  <si>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</si>
  <si>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</si>
  <si>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</si>
  <si>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</si>
  <si>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</si>
  <si>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</si>
  <si>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</si>
  <si>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</si>
  <si>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</si>
  <si>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</si>
  <si>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</si>
  <si>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</si>
  <si>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</si>
  <si>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</si>
  <si>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</si>
  <si>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</si>
  <si>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</si>
  <si>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</si>
  <si>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</si>
  <si>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</si>
  <si>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</si>
  <si>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</si>
  <si>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</si>
  <si>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</si>
  <si>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</si>
  <si>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</si>
  <si>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</si>
  <si>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</si>
  <si>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</si>
  <si>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</si>
  <si>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</si>
  <si>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</si>
  <si>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</si>
  <si>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</si>
  <si>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</si>
  <si>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</si>
  <si>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</si>
  <si>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</si>
  <si>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</si>
  <si>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</si>
  <si>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</si>
  <si>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</si>
  <si>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</si>
  <si>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</si>
  <si>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</si>
  <si>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</si>
  <si>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</si>
  <si>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</si>
  <si>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</si>
  <si>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</si>
  <si>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</si>
  <si>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</si>
  <si>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</si>
  <si>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</si>
  <si>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</si>
  <si>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</si>
  <si>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</si>
  <si>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</si>
  <si>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</si>
  <si>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</si>
  <si>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</si>
  <si>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</si>
  <si>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</si>
  <si>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</si>
  <si>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</si>
  <si>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</si>
  <si>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</si>
  <si>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</si>
  <si>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</si>
  <si>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</si>
  <si>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</si>
  <si>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</si>
  <si>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</si>
  <si>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</si>
  <si>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本市水道事業は、近年の人口減少、節水機器の普及などにより有収水量の減少傾向が続き、給水収益の落ち込みが事業経営に大きく影響を及ぼしている。
　一方で、施設の老朽化が進み、耐用年数を経過した管路などの水道施設は年々増加しており、これらの計画的な更新並びに地震等の災害に備え、耐震化を行っていく必要がある。
　平成28年度末の簡易水道との事業統合により、水道事業経営はこれまで以上に厳しい状況となる見込みであり、投資の効率化や維持管理費の適正化、適正な使用料収入の確保といった経営の健全化について検討していく必要がある。</t>
    <rPh sb="1" eb="2">
      <t>ホン</t>
    </rPh>
    <rPh sb="2" eb="3">
      <t>シ</t>
    </rPh>
    <rPh sb="3" eb="5">
      <t>スイドウ</t>
    </rPh>
    <rPh sb="5" eb="7">
      <t>ジギョウ</t>
    </rPh>
    <rPh sb="9" eb="11">
      <t>キンネン</t>
    </rPh>
    <rPh sb="12" eb="14">
      <t>ジンコウ</t>
    </rPh>
    <rPh sb="14" eb="16">
      <t>ゲンショウ</t>
    </rPh>
    <rPh sb="17" eb="19">
      <t>セッスイ</t>
    </rPh>
    <rPh sb="19" eb="21">
      <t>キキ</t>
    </rPh>
    <rPh sb="22" eb="24">
      <t>フキュウ</t>
    </rPh>
    <rPh sb="29" eb="31">
      <t>ユウシュウ</t>
    </rPh>
    <rPh sb="31" eb="33">
      <t>スイリョウ</t>
    </rPh>
    <rPh sb="34" eb="36">
      <t>ゲンショウ</t>
    </rPh>
    <rPh sb="36" eb="38">
      <t>ケイコウ</t>
    </rPh>
    <rPh sb="39" eb="40">
      <t>ツヅ</t>
    </rPh>
    <rPh sb="42" eb="44">
      <t>キュウスイ</t>
    </rPh>
    <rPh sb="44" eb="46">
      <t>シュウエキ</t>
    </rPh>
    <rPh sb="47" eb="48">
      <t>オ</t>
    </rPh>
    <rPh sb="49" eb="50">
      <t>コ</t>
    </rPh>
    <rPh sb="52" eb="54">
      <t>ジギョウ</t>
    </rPh>
    <rPh sb="54" eb="56">
      <t>ケイエイ</t>
    </rPh>
    <rPh sb="57" eb="58">
      <t>オオ</t>
    </rPh>
    <rPh sb="60" eb="62">
      <t>エイキョウ</t>
    </rPh>
    <rPh sb="63" eb="64">
      <t>オヨ</t>
    </rPh>
    <rPh sb="72" eb="74">
      <t>イッポウ</t>
    </rPh>
    <rPh sb="76" eb="78">
      <t>シセツ</t>
    </rPh>
    <rPh sb="79" eb="82">
      <t>ロウキュウカ</t>
    </rPh>
    <rPh sb="83" eb="84">
      <t>スス</t>
    </rPh>
    <rPh sb="86" eb="88">
      <t>タイヨウ</t>
    </rPh>
    <rPh sb="88" eb="90">
      <t>ネンスウ</t>
    </rPh>
    <rPh sb="91" eb="93">
      <t>ケイカ</t>
    </rPh>
    <rPh sb="95" eb="97">
      <t>カンロ</t>
    </rPh>
    <rPh sb="100" eb="102">
      <t>スイドウ</t>
    </rPh>
    <rPh sb="102" eb="104">
      <t>シセツ</t>
    </rPh>
    <rPh sb="105" eb="107">
      <t>ネンネン</t>
    </rPh>
    <rPh sb="107" eb="109">
      <t>ゾウカ</t>
    </rPh>
    <rPh sb="118" eb="121">
      <t>ケイカクテキ</t>
    </rPh>
    <rPh sb="122" eb="124">
      <t>コウシン</t>
    </rPh>
    <rPh sb="124" eb="125">
      <t>ナラ</t>
    </rPh>
    <rPh sb="127" eb="129">
      <t>ジシン</t>
    </rPh>
    <rPh sb="129" eb="130">
      <t>トウ</t>
    </rPh>
    <rPh sb="131" eb="133">
      <t>サイガイ</t>
    </rPh>
    <rPh sb="134" eb="135">
      <t>ソナ</t>
    </rPh>
    <rPh sb="137" eb="140">
      <t>タイシンカ</t>
    </rPh>
    <rPh sb="141" eb="142">
      <t>オコナ</t>
    </rPh>
    <rPh sb="146" eb="148">
      <t>ヒツヨウ</t>
    </rPh>
    <rPh sb="187" eb="189">
      <t>イジョウ</t>
    </rPh>
    <rPh sb="198" eb="200">
      <t>ミコ</t>
    </rPh>
    <rPh sb="218" eb="221">
      <t>テキセイカ</t>
    </rPh>
    <phoneticPr fontId="4"/>
  </si>
  <si>
    <r>
      <rPr>
        <b/>
        <sz val="10.5"/>
        <color theme="1"/>
        <rFont val="ＭＳ ゴシック"/>
        <family val="3"/>
        <charset val="128"/>
      </rPr>
      <t>①経常収支比率（%）</t>
    </r>
    <r>
      <rPr>
        <sz val="10.5"/>
        <color theme="1"/>
        <rFont val="ＭＳ ゴシック"/>
        <family val="3"/>
        <charset val="128"/>
      </rPr>
      <t xml:space="preserve">
　類似団体平均を下回っているが、給水収益が低下する中、経常経費の節減や繰出し基準に基づく他会計補助金の増などの影響で、数値は改善傾向にある。
</t>
    </r>
    <r>
      <rPr>
        <b/>
        <sz val="10.5"/>
        <color theme="1"/>
        <rFont val="ＭＳ ゴシック"/>
        <family val="3"/>
        <charset val="128"/>
      </rPr>
      <t>②累積欠損金比率（%）</t>
    </r>
    <r>
      <rPr>
        <sz val="10.5"/>
        <color theme="1"/>
        <rFont val="ＭＳ ゴシック"/>
        <family val="3"/>
        <charset val="128"/>
      </rPr>
      <t xml:space="preserve">
　累積欠損金は発生していない。
</t>
    </r>
    <r>
      <rPr>
        <b/>
        <sz val="10.5"/>
        <color theme="1"/>
        <rFont val="ＭＳ ゴシック"/>
        <family val="3"/>
        <charset val="128"/>
      </rPr>
      <t>③流動比率（%）</t>
    </r>
    <r>
      <rPr>
        <sz val="10.5"/>
        <color theme="1"/>
        <rFont val="ＭＳ ゴシック"/>
        <family val="3"/>
        <charset val="128"/>
      </rPr>
      <t xml:space="preserve">
　平成26年度の企業会計制度見直し以降横ばいとなっており、類似団体平均を下回る状況が続いている。
</t>
    </r>
    <r>
      <rPr>
        <b/>
        <sz val="10.5"/>
        <color theme="1"/>
        <rFont val="ＭＳ ゴシック"/>
        <family val="3"/>
        <charset val="128"/>
      </rPr>
      <t>④企業債残高対給水収益比率（%）</t>
    </r>
    <r>
      <rPr>
        <sz val="10.5"/>
        <color theme="1"/>
        <rFont val="ＭＳ ゴシック"/>
        <family val="3"/>
        <charset val="128"/>
      </rPr>
      <t xml:space="preserve">
　過去の建設投資時における多額の企業債発行の影響で、類似団体と比べ高い数値となっている。近年は企業債償還額が新発債発行額を上回っており、数値は低下傾向である。
</t>
    </r>
    <r>
      <rPr>
        <b/>
        <sz val="10.5"/>
        <color theme="1"/>
        <rFont val="ＭＳ ゴシック"/>
        <family val="3"/>
        <charset val="128"/>
      </rPr>
      <t>⑤料金回収率（%）</t>
    </r>
    <r>
      <rPr>
        <sz val="10.5"/>
        <color theme="1"/>
        <rFont val="ＭＳ ゴシック"/>
        <family val="3"/>
        <charset val="128"/>
      </rPr>
      <t xml:space="preserve">
　給水原価が供給単価を上回る状況が続いており、さらなる経営改善が必要な状況である。
</t>
    </r>
    <r>
      <rPr>
        <b/>
        <sz val="10.5"/>
        <color theme="1"/>
        <rFont val="ＭＳ ゴシック"/>
        <family val="3"/>
        <charset val="128"/>
      </rPr>
      <t>⑥給水原価（円）</t>
    </r>
    <r>
      <rPr>
        <sz val="10.5"/>
        <color theme="1"/>
        <rFont val="ＭＳ ゴシック"/>
        <family val="3"/>
        <charset val="128"/>
      </rPr>
      <t xml:space="preserve">
　経費の削減を継続して行っているものの、給水原価は、ほぼ横ばいとなっており、平均値と比較するとかなり高い数値となっている。
</t>
    </r>
    <r>
      <rPr>
        <b/>
        <sz val="10.5"/>
        <color theme="1"/>
        <rFont val="ＭＳ ゴシック"/>
        <family val="3"/>
        <charset val="128"/>
      </rPr>
      <t>⑦施設利用率（%）</t>
    </r>
    <r>
      <rPr>
        <sz val="10.5"/>
        <color theme="1"/>
        <rFont val="ＭＳ ゴシック"/>
        <family val="3"/>
        <charset val="128"/>
      </rPr>
      <t xml:space="preserve">
　平均値を下回っており、配水量に対して施設規模が大きい傾向にある。
</t>
    </r>
    <r>
      <rPr>
        <b/>
        <sz val="10.5"/>
        <color theme="1"/>
        <rFont val="ＭＳ ゴシック"/>
        <family val="3"/>
        <charset val="128"/>
      </rPr>
      <t>⑧有収率（%）</t>
    </r>
    <r>
      <rPr>
        <sz val="10.5"/>
        <color theme="1"/>
        <rFont val="ＭＳ ゴシック"/>
        <family val="3"/>
        <charset val="128"/>
      </rPr>
      <t xml:space="preserve">
　漏水調査や老朽管更新により改善に努めているが、ほぼ横ばい傾向となっている。</t>
    </r>
    <rPh sb="12" eb="14">
      <t>ルイジ</t>
    </rPh>
    <rPh sb="14" eb="16">
      <t>ダンタイ</t>
    </rPh>
    <rPh sb="16" eb="18">
      <t>ヘイキン</t>
    </rPh>
    <rPh sb="19" eb="21">
      <t>シタマワ</t>
    </rPh>
    <rPh sb="27" eb="29">
      <t>キュウスイ</t>
    </rPh>
    <rPh sb="29" eb="31">
      <t>シュウエキ</t>
    </rPh>
    <rPh sb="32" eb="34">
      <t>テイカ</t>
    </rPh>
    <rPh sb="36" eb="37">
      <t>ナカ</t>
    </rPh>
    <rPh sb="38" eb="40">
      <t>ケイジョウ</t>
    </rPh>
    <rPh sb="40" eb="42">
      <t>ケイヒ</t>
    </rPh>
    <rPh sb="43" eb="45">
      <t>セツゲン</t>
    </rPh>
    <rPh sb="46" eb="48">
      <t>クリダ</t>
    </rPh>
    <rPh sb="49" eb="51">
      <t>キジュン</t>
    </rPh>
    <rPh sb="52" eb="53">
      <t>モト</t>
    </rPh>
    <rPh sb="55" eb="56">
      <t>タ</t>
    </rPh>
    <rPh sb="56" eb="58">
      <t>カイケイ</t>
    </rPh>
    <rPh sb="58" eb="61">
      <t>ホジョキン</t>
    </rPh>
    <rPh sb="62" eb="63">
      <t>ゾウ</t>
    </rPh>
    <rPh sb="66" eb="68">
      <t>エイキョウ</t>
    </rPh>
    <rPh sb="70" eb="72">
      <t>スウチ</t>
    </rPh>
    <rPh sb="73" eb="75">
      <t>カイゼン</t>
    </rPh>
    <rPh sb="75" eb="77">
      <t>ケイコウ</t>
    </rPh>
    <rPh sb="83" eb="85">
      <t>ルイセキ</t>
    </rPh>
    <rPh sb="85" eb="88">
      <t>ケッソンキン</t>
    </rPh>
    <rPh sb="95" eb="97">
      <t>ルイセキ</t>
    </rPh>
    <rPh sb="97" eb="100">
      <t>ケッソンキン</t>
    </rPh>
    <rPh sb="101" eb="103">
      <t>ハッセイ</t>
    </rPh>
    <rPh sb="136" eb="138">
      <t>イコウ</t>
    </rPh>
    <rPh sb="138" eb="139">
      <t>ヨコ</t>
    </rPh>
    <rPh sb="148" eb="150">
      <t>ルイジ</t>
    </rPh>
    <rPh sb="150" eb="152">
      <t>ダンタイ</t>
    </rPh>
    <rPh sb="152" eb="154">
      <t>ヘイキン</t>
    </rPh>
    <rPh sb="155" eb="157">
      <t>シタマワ</t>
    </rPh>
    <rPh sb="158" eb="160">
      <t>ジョウキョウ</t>
    </rPh>
    <rPh sb="161" eb="162">
      <t>ツヅ</t>
    </rPh>
    <rPh sb="189" eb="191">
      <t>ケンセツ</t>
    </rPh>
    <rPh sb="193" eb="194">
      <t>ジ</t>
    </rPh>
    <rPh sb="198" eb="200">
      <t>タガク</t>
    </rPh>
    <rPh sb="201" eb="203">
      <t>キギョウ</t>
    </rPh>
    <rPh sb="203" eb="204">
      <t>サイ</t>
    </rPh>
    <rPh sb="204" eb="206">
      <t>ハッコウ</t>
    </rPh>
    <rPh sb="211" eb="213">
      <t>ルイジ</t>
    </rPh>
    <rPh sb="213" eb="215">
      <t>ダンタイ</t>
    </rPh>
    <rPh sb="216" eb="217">
      <t>クラ</t>
    </rPh>
    <rPh sb="218" eb="219">
      <t>タカ</t>
    </rPh>
    <rPh sb="220" eb="222">
      <t>スウチ</t>
    </rPh>
    <rPh sb="239" eb="241">
      <t>シンパツ</t>
    </rPh>
    <rPh sb="241" eb="242">
      <t>サイ</t>
    </rPh>
    <rPh sb="242" eb="245">
      <t>ハッコウガク</t>
    </rPh>
    <rPh sb="253" eb="255">
      <t>スウチ</t>
    </rPh>
    <rPh sb="302" eb="304">
      <t>ケイエイ</t>
    </rPh>
    <rPh sb="304" eb="306">
      <t>カイゼン</t>
    </rPh>
    <rPh sb="307" eb="309">
      <t>ヒツヨウ</t>
    </rPh>
    <rPh sb="310" eb="312">
      <t>ジョウキョウ</t>
    </rPh>
    <rPh sb="327" eb="329">
      <t>ケイヒ</t>
    </rPh>
    <rPh sb="330" eb="332">
      <t>サクゲン</t>
    </rPh>
    <rPh sb="333" eb="335">
      <t>ケイゾク</t>
    </rPh>
    <rPh sb="337" eb="338">
      <t>オコナ</t>
    </rPh>
    <rPh sb="378" eb="379">
      <t>スウ</t>
    </rPh>
    <rPh sb="457" eb="458">
      <t>ツト</t>
    </rPh>
    <rPh sb="466" eb="467">
      <t>ヨコ</t>
    </rPh>
    <phoneticPr fontId="4"/>
  </si>
  <si>
    <r>
      <rPr>
        <b/>
        <sz val="10.5"/>
        <color theme="1"/>
        <rFont val="ＭＳ ゴシック"/>
        <family val="3"/>
        <charset val="128"/>
      </rPr>
      <t>①有形固定資産減価償却率（%）</t>
    </r>
    <r>
      <rPr>
        <sz val="10.5"/>
        <color theme="1"/>
        <rFont val="ＭＳ ゴシック"/>
        <family val="3"/>
        <charset val="128"/>
      </rPr>
      <t xml:space="preserve">
　全体的に更新が進んでおらず、老朽化が進んでいる。
</t>
    </r>
    <r>
      <rPr>
        <b/>
        <sz val="10.5"/>
        <color theme="1"/>
        <rFont val="ＭＳ ゴシック"/>
        <family val="3"/>
        <charset val="128"/>
      </rPr>
      <t>②管路経年化率（%）</t>
    </r>
    <r>
      <rPr>
        <sz val="10.5"/>
        <color theme="1"/>
        <rFont val="ＭＳ ゴシック"/>
        <family val="3"/>
        <charset val="128"/>
      </rPr>
      <t xml:space="preserve">
　老朽管更新を積極的に行っているものの、管路の老朽化も進行しており、指標は類似団体平均よりかなり高くなっている。
</t>
    </r>
    <r>
      <rPr>
        <b/>
        <sz val="10.5"/>
        <color theme="1"/>
        <rFont val="ＭＳ ゴシック"/>
        <family val="3"/>
        <charset val="128"/>
      </rPr>
      <t>③管路更新率（%）</t>
    </r>
    <r>
      <rPr>
        <sz val="10.5"/>
        <color theme="1"/>
        <rFont val="ＭＳ ゴシック"/>
        <family val="3"/>
        <charset val="128"/>
      </rPr>
      <t xml:space="preserve">
　計画的な老朽管路更新を実施しており、全国平均値よりも高い管路更新率となっている。しかし、現在のペースで更新を行ったとしてもすべての老朽化した管路を更新するのに約97年かかる計算となる。
　なお、平成28年度末に簡易水道等を上水道へ統合したことにより、これらの指標に変化が生じることとなるが、今後、簡易水道統合後の上水道施設全体の計画的な維持管理、更新及び長寿命化に加え、ダウンサイジングについても検討していく必要がある。</t>
    </r>
    <rPh sb="1" eb="3">
      <t>ユウケイ</t>
    </rPh>
    <rPh sb="3" eb="5">
      <t>コテイ</t>
    </rPh>
    <rPh sb="5" eb="7">
      <t>シサン</t>
    </rPh>
    <rPh sb="7" eb="9">
      <t>ゲンカ</t>
    </rPh>
    <rPh sb="9" eb="11">
      <t>ショウキャク</t>
    </rPh>
    <rPh sb="11" eb="12">
      <t>リツ</t>
    </rPh>
    <rPh sb="17" eb="19">
      <t>ゼンタイ</t>
    </rPh>
    <rPh sb="19" eb="20">
      <t>テキ</t>
    </rPh>
    <rPh sb="21" eb="23">
      <t>コウシン</t>
    </rPh>
    <rPh sb="24" eb="25">
      <t>スス</t>
    </rPh>
    <rPh sb="31" eb="34">
      <t>ロウキュウカ</t>
    </rPh>
    <rPh sb="35" eb="36">
      <t>スス</t>
    </rPh>
    <rPh sb="43" eb="45">
      <t>カンロ</t>
    </rPh>
    <rPh sb="45" eb="48">
      <t>ケイネンカ</t>
    </rPh>
    <rPh sb="48" eb="49">
      <t>リツ</t>
    </rPh>
    <rPh sb="54" eb="56">
      <t>ロウキュウ</t>
    </rPh>
    <rPh sb="56" eb="57">
      <t>カン</t>
    </rPh>
    <rPh sb="57" eb="59">
      <t>コウシン</t>
    </rPh>
    <rPh sb="60" eb="63">
      <t>セッキョクテキ</t>
    </rPh>
    <rPh sb="64" eb="65">
      <t>オコナ</t>
    </rPh>
    <rPh sb="90" eb="92">
      <t>ルイジ</t>
    </rPh>
    <rPh sb="92" eb="94">
      <t>ダンタイ</t>
    </rPh>
    <rPh sb="94" eb="96">
      <t>ヘイキン</t>
    </rPh>
    <rPh sb="101" eb="102">
      <t>タカ</t>
    </rPh>
    <rPh sb="121" eb="124">
      <t>ケイカクテキ</t>
    </rPh>
    <rPh sb="125" eb="127">
      <t>ロウキュウ</t>
    </rPh>
    <rPh sb="127" eb="129">
      <t>カンロ</t>
    </rPh>
    <rPh sb="129" eb="131">
      <t>コウシン</t>
    </rPh>
    <rPh sb="132" eb="134">
      <t>ジッシ</t>
    </rPh>
    <rPh sb="175" eb="176">
      <t>オコナ</t>
    </rPh>
    <rPh sb="207" eb="209">
      <t>ケイサン</t>
    </rPh>
    <rPh sb="224" eb="225">
      <t>マツ</t>
    </rPh>
    <rPh sb="226" eb="228">
      <t>カンイ</t>
    </rPh>
    <rPh sb="228" eb="230">
      <t>スイドウ</t>
    </rPh>
    <rPh sb="230" eb="231">
      <t>トウ</t>
    </rPh>
    <rPh sb="232" eb="235">
      <t>ジョウスイドウ</t>
    </rPh>
    <rPh sb="236" eb="238">
      <t>トウゴウ</t>
    </rPh>
    <rPh sb="250" eb="252">
      <t>シヒョウ</t>
    </rPh>
    <rPh sb="253" eb="255">
      <t>ヘンカ</t>
    </rPh>
    <rPh sb="256" eb="257">
      <t>ショウ</t>
    </rPh>
    <rPh sb="266" eb="268">
      <t>コンゴ</t>
    </rPh>
    <rPh sb="269" eb="271">
      <t>カンイ</t>
    </rPh>
    <rPh sb="271" eb="273">
      <t>スイドウ</t>
    </rPh>
    <rPh sb="273" eb="275">
      <t>トウゴウ</t>
    </rPh>
    <rPh sb="275" eb="276">
      <t>ゴ</t>
    </rPh>
    <rPh sb="303" eb="304">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</si>
</sst>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0.5"/>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1.92</c:v>
                </c:pt>
                <c:pt idx="1">
                  <c:v>2.2999999999999998</c:v>
                </c:pt>
                <c:pt idx="2">
                  <c:v>1.91</c:v>
                </c:pt>
                <c:pt idx="3">
                  <c:v>1.33</c:v>
                </c:pt>
                <c:pt idx="4">
                  <c:v>1.03</c:v>
                </c:pt>
              </c:numCache>
            </c:numRef>
          </c:val>
        </c:ser>
        <c:dLbls>
          <c:showLegendKey val="0"/>
          <c:showVal val="0"/>
          <c:showCatName val="0"/>
          <c:showSerName val="0"/>
          <c:showPercent val="0"/>
          <c:showBubbleSize val="0"/>
        </c:dLbls>
        <c:gapWidth val="150"/>
        <c:axId val="29032832"/>
        <c:axId val="290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9032832"/>
        <c:axId val="29033984"/>
      </c:lineChart>
      <c:dateAx>
        <c:axId val="29032832"/>
        <c:scaling>
          <c:orientation val="minMax"/>
        </c:scaling>
        <c:delete val="1"/>
        <c:axPos val="b"/>
        <c:numFmt formatCode="ge" sourceLinked="1"/>
        <c:majorTickMark val="none"/>
        <c:minorTickMark val="none"/>
        <c:tickLblPos val="none"/>
        <c:crossAx val="29033984"/>
        <c:crosses val="autoZero"/>
        <c:auto val="1"/>
        <c:lblOffset val="100"/>
        <c:baseTimeUnit val="years"/>
      </c:dateAx>
      <c:valAx>
        <c:axId val="290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c:v>
                </c:pt>
                <c:pt idx="1">
                  <c:v>46.79</c:v>
                </c:pt>
                <c:pt idx="2">
                  <c:v>49.12</c:v>
                </c:pt>
                <c:pt idx="3">
                  <c:v>48.15</c:v>
                </c:pt>
                <c:pt idx="4">
                  <c:v>48.97</c:v>
                </c:pt>
              </c:numCache>
            </c:numRef>
          </c:val>
        </c:ser>
        <c:dLbls>
          <c:showLegendKey val="0"/>
          <c:showVal val="0"/>
          <c:showCatName val="0"/>
          <c:showSerName val="0"/>
          <c:showPercent val="0"/>
          <c:showBubbleSize val="0"/>
        </c:dLbls>
        <c:gapWidth val="150"/>
        <c:axId val="34250112"/>
        <c:axId val="34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4250112"/>
        <c:axId val="34285056"/>
      </c:lineChart>
      <c:dateAx>
        <c:axId val="34250112"/>
        <c:scaling>
          <c:orientation val="minMax"/>
        </c:scaling>
        <c:delete val="1"/>
        <c:axPos val="b"/>
        <c:numFmt formatCode="ge" sourceLinked="1"/>
        <c:majorTickMark val="none"/>
        <c:minorTickMark val="none"/>
        <c:tickLblPos val="none"/>
        <c:crossAx val="34285056"/>
        <c:crosses val="autoZero"/>
        <c:auto val="1"/>
        <c:lblOffset val="100"/>
        <c:baseTimeUnit val="years"/>
      </c:dateAx>
      <c:valAx>
        <c:axId val="34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81.06</c:v>
                </c:pt>
                <c:pt idx="1">
                  <c:v>91.23</c:v>
                </c:pt>
                <c:pt idx="2">
                  <c:v>84.42</c:v>
                </c:pt>
                <c:pt idx="3">
                  <c:v>85.21</c:v>
                </c:pt>
                <c:pt idx="4">
                  <c:v>83.67</c:v>
                </c:pt>
              </c:numCache>
            </c:numRef>
          </c:val>
        </c:ser>
        <c:dLbls>
          <c:showLegendKey val="0"/>
          <c:showVal val="0"/>
          <c:showCatName val="0"/>
          <c:showSerName val="0"/>
          <c:showPercent val="0"/>
          <c:showBubbleSize val="0"/>
        </c:dLbls>
        <c:gapWidth val="150"/>
        <c:axId val="34302976"/>
        <c:axId val="34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4302976"/>
        <c:axId val="34321536"/>
      </c:lineChart>
      <c:dateAx>
        <c:axId val="34302976"/>
        <c:scaling>
          <c:orientation val="minMax"/>
        </c:scaling>
        <c:delete val="1"/>
        <c:axPos val="b"/>
        <c:numFmt formatCode="ge" sourceLinked="1"/>
        <c:majorTickMark val="none"/>
        <c:minorTickMark val="none"/>
        <c:tickLblPos val="none"/>
        <c:crossAx val="34321536"/>
        <c:crosses val="autoZero"/>
        <c:auto val="1"/>
        <c:lblOffset val="100"/>
        <c:baseTimeUnit val="years"/>
      </c:dateAx>
      <c:valAx>
        <c:axId val="34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102.74</c:v>
                </c:pt>
                <c:pt idx="1">
                  <c:v>101.42</c:v>
                </c:pt>
                <c:pt idx="2">
                  <c:v>101.81</c:v>
                </c:pt>
                <c:pt idx="3">
                  <c:v>104.41</c:v>
                </c:pt>
                <c:pt idx="4">
                  <c:v>108.91</c:v>
                </c:pt>
              </c:numCache>
            </c:numRef>
          </c:val>
        </c:ser>
        <c:dLbls>
          <c:showLegendKey val="0"/>
          <c:showVal val="0"/>
          <c:showCatName val="0"/>
          <c:showSerName val="0"/>
          <c:showPercent val="0"/>
          <c:showBubbleSize val="0"/>
        </c:dLbls>
        <c:gapWidth val="150"/>
        <c:axId val="29064192"/>
        <c:axId val="29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9064192"/>
        <c:axId val="29070464"/>
      </c:lineChart>
      <c:dateAx>
        <c:axId val="29064192"/>
        <c:scaling>
          <c:orientation val="minMax"/>
        </c:scaling>
        <c:delete val="1"/>
        <c:axPos val="b"/>
        <c:numFmt formatCode="ge" sourceLinked="1"/>
        <c:majorTickMark val="none"/>
        <c:minorTickMark val="none"/>
        <c:tickLblPos val="none"/>
        <c:crossAx val="29070464"/>
        <c:crosses val="autoZero"/>
        <c:auto val="1"/>
        <c:lblOffset val="100"/>
        <c:baseTimeUnit val="years"/>
      </c:dateAx>
      <c:valAx>
        <c:axId val="2907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32.61</c:v>
                </c:pt>
                <c:pt idx="1">
                  <c:v>39.549999999999997</c:v>
                </c:pt>
                <c:pt idx="2">
                  <c:v>46.58</c:v>
                </c:pt>
                <c:pt idx="3">
                  <c:v>48.18</c:v>
                </c:pt>
                <c:pt idx="4">
                  <c:v>46.87</c:v>
                </c:pt>
              </c:numCache>
            </c:numRef>
          </c:val>
        </c:ser>
        <c:dLbls>
          <c:showLegendKey val="0"/>
          <c:showVal val="0"/>
          <c:showCatName val="0"/>
          <c:showSerName val="0"/>
          <c:showPercent val="0"/>
          <c:showBubbleSize val="0"/>
        </c:dLbls>
        <c:gapWidth val="150"/>
        <c:axId val="29084288"/>
        <c:axId val="291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9084288"/>
        <c:axId val="29106944"/>
      </c:lineChart>
      <c:dateAx>
        <c:axId val="29084288"/>
        <c:scaling>
          <c:orientation val="minMax"/>
        </c:scaling>
        <c:delete val="1"/>
        <c:axPos val="b"/>
        <c:numFmt formatCode="ge" sourceLinked="1"/>
        <c:majorTickMark val="none"/>
        <c:minorTickMark val="none"/>
        <c:tickLblPos val="none"/>
        <c:crossAx val="29106944"/>
        <c:crosses val="autoZero"/>
        <c:auto val="1"/>
        <c:lblOffset val="100"/>
        <c:baseTimeUnit val="years"/>
      </c:dateAx>
      <c:valAx>
        <c:axId val="291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18.59</c:v>
                </c:pt>
                <c:pt idx="1">
                  <c:v>18.260000000000002</c:v>
                </c:pt>
                <c:pt idx="2">
                  <c:v>18.739999999999998</c:v>
                </c:pt>
                <c:pt idx="3">
                  <c:v>22.66</c:v>
                </c:pt>
                <c:pt idx="4">
                  <c:v>21.74</c:v>
                </c:pt>
              </c:numCache>
            </c:numRef>
          </c:val>
        </c:ser>
        <c:dLbls>
          <c:showLegendKey val="0"/>
          <c:showVal val="0"/>
          <c:showCatName val="0"/>
          <c:showSerName val="0"/>
          <c:showPercent val="0"/>
          <c:showBubbleSize val="0"/>
        </c:dLbls>
        <c:gapWidth val="150"/>
        <c:axId val="33965952"/>
        <c:axId val="33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3965952"/>
        <c:axId val="33972224"/>
      </c:lineChart>
      <c:dateAx>
        <c:axId val="33965952"/>
        <c:scaling>
          <c:orientation val="minMax"/>
        </c:scaling>
        <c:delete val="1"/>
        <c:axPos val="b"/>
        <c:numFmt formatCode="ge" sourceLinked="1"/>
        <c:majorTickMark val="none"/>
        <c:minorTickMark val="none"/>
        <c:tickLblPos val="none"/>
        <c:crossAx val="33972224"/>
        <c:crosses val="autoZero"/>
        <c:auto val="1"/>
        <c:lblOffset val="100"/>
        <c:baseTimeUnit val="years"/>
      </c:dateAx>
      <c:valAx>
        <c:axId val="33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06528"/>
        <c:axId val="34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4006528"/>
        <c:axId val="34008448"/>
      </c:lineChart>
      <c:dateAx>
        <c:axId val="34006528"/>
        <c:scaling>
          <c:orientation val="minMax"/>
        </c:scaling>
        <c:delete val="1"/>
        <c:axPos val="b"/>
        <c:numFmt formatCode="ge" sourceLinked="1"/>
        <c:majorTickMark val="none"/>
        <c:minorTickMark val="none"/>
        <c:tickLblPos val="none"/>
        <c:crossAx val="34008448"/>
        <c:crosses val="autoZero"/>
        <c:auto val="1"/>
        <c:lblOffset val="100"/>
        <c:baseTimeUnit val="years"/>
      </c:dateAx>
      <c:valAx>
        <c:axId val="3400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579.61</c:v>
                </c:pt>
                <c:pt idx="1">
                  <c:v>695.43</c:v>
                </c:pt>
                <c:pt idx="2">
                  <c:v>130.38999999999999</c:v>
                </c:pt>
                <c:pt idx="3">
                  <c:v>121.43</c:v>
                </c:pt>
                <c:pt idx="4">
                  <c:v>124.11</c:v>
                </c:pt>
              </c:numCache>
            </c:numRef>
          </c:val>
        </c:ser>
        <c:dLbls>
          <c:showLegendKey val="0"/>
          <c:showVal val="0"/>
          <c:showCatName val="0"/>
          <c:showSerName val="0"/>
          <c:showPercent val="0"/>
          <c:showBubbleSize val="0"/>
        </c:dLbls>
        <c:gapWidth val="150"/>
        <c:axId val="34047104"/>
        <c:axId val="34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4047104"/>
        <c:axId val="34049024"/>
      </c:lineChart>
      <c:dateAx>
        <c:axId val="34047104"/>
        <c:scaling>
          <c:orientation val="minMax"/>
        </c:scaling>
        <c:delete val="1"/>
        <c:axPos val="b"/>
        <c:numFmt formatCode="ge" sourceLinked="1"/>
        <c:majorTickMark val="none"/>
        <c:minorTickMark val="none"/>
        <c:tickLblPos val="none"/>
        <c:crossAx val="34049024"/>
        <c:crosses val="autoZero"/>
        <c:auto val="1"/>
        <c:lblOffset val="100"/>
        <c:baseTimeUnit val="years"/>
      </c:dateAx>
      <c:valAx>
        <c:axId val="3404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940.85</c:v>
                </c:pt>
                <c:pt idx="1">
                  <c:v>894.76</c:v>
                </c:pt>
                <c:pt idx="2">
                  <c:v>880.16</c:v>
                </c:pt>
                <c:pt idx="3">
                  <c:v>842.03</c:v>
                </c:pt>
                <c:pt idx="4">
                  <c:v>800.15</c:v>
                </c:pt>
              </c:numCache>
            </c:numRef>
          </c:val>
        </c:ser>
        <c:dLbls>
          <c:showLegendKey val="0"/>
          <c:showVal val="0"/>
          <c:showCatName val="0"/>
          <c:showSerName val="0"/>
          <c:showPercent val="0"/>
          <c:showBubbleSize val="0"/>
        </c:dLbls>
        <c:gapWidth val="150"/>
        <c:axId val="34075392"/>
        <c:axId val="34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4075392"/>
        <c:axId val="34077312"/>
      </c:lineChart>
      <c:dateAx>
        <c:axId val="34075392"/>
        <c:scaling>
          <c:orientation val="minMax"/>
        </c:scaling>
        <c:delete val="1"/>
        <c:axPos val="b"/>
        <c:numFmt formatCode="ge" sourceLinked="1"/>
        <c:majorTickMark val="none"/>
        <c:minorTickMark val="none"/>
        <c:tickLblPos val="none"/>
        <c:crossAx val="34077312"/>
        <c:crosses val="autoZero"/>
        <c:auto val="1"/>
        <c:lblOffset val="100"/>
        <c:baseTimeUnit val="years"/>
      </c:dateAx>
      <c:valAx>
        <c:axId val="3407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86.96</c:v>
                </c:pt>
                <c:pt idx="1">
                  <c:v>86.66</c:v>
                </c:pt>
                <c:pt idx="2">
                  <c:v>86.78</c:v>
                </c:pt>
                <c:pt idx="3">
                  <c:v>88.05</c:v>
                </c:pt>
                <c:pt idx="4">
                  <c:v>82.29</c:v>
                </c:pt>
              </c:numCache>
            </c:numRef>
          </c:val>
        </c:ser>
        <c:dLbls>
          <c:showLegendKey val="0"/>
          <c:showVal val="0"/>
          <c:showCatName val="0"/>
          <c:showSerName val="0"/>
          <c:showPercent val="0"/>
          <c:showBubbleSize val="0"/>
        </c:dLbls>
        <c:gapWidth val="150"/>
        <c:axId val="34185600"/>
        <c:axId val="34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4185600"/>
        <c:axId val="34187520"/>
      </c:lineChart>
      <c:dateAx>
        <c:axId val="34185600"/>
        <c:scaling>
          <c:orientation val="minMax"/>
        </c:scaling>
        <c:delete val="1"/>
        <c:axPos val="b"/>
        <c:numFmt formatCode="ge" sourceLinked="1"/>
        <c:majorTickMark val="none"/>
        <c:minorTickMark val="none"/>
        <c:tickLblPos val="none"/>
        <c:crossAx val="34187520"/>
        <c:crosses val="autoZero"/>
        <c:auto val="1"/>
        <c:lblOffset val="100"/>
        <c:baseTimeUnit val="years"/>
      </c:dateAx>
      <c:valAx>
        <c:axId val="34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290.29000000000002</c:v>
                </c:pt>
                <c:pt idx="1">
                  <c:v>291.72000000000003</c:v>
                </c:pt>
                <c:pt idx="2">
                  <c:v>291.85000000000002</c:v>
                </c:pt>
                <c:pt idx="3">
                  <c:v>287.45</c:v>
                </c:pt>
                <c:pt idx="4">
                  <c:v>307.64999999999998</c:v>
                </c:pt>
              </c:numCache>
            </c:numRef>
          </c:val>
        </c:ser>
        <c:dLbls>
          <c:showLegendKey val="0"/>
          <c:showVal val="0"/>
          <c:showCatName val="0"/>
          <c:showSerName val="0"/>
          <c:showPercent val="0"/>
          <c:showBubbleSize val="0"/>
        </c:dLbls>
        <c:gapWidth val="150"/>
        <c:axId val="34234368"/>
        <c:axId val="34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4234368"/>
        <c:axId val="34236288"/>
      </c:lineChart>
      <c:dateAx>
        <c:axId val="34234368"/>
        <c:scaling>
          <c:orientation val="minMax"/>
        </c:scaling>
        <c:delete val="1"/>
        <c:axPos val="b"/>
        <c:numFmt formatCode="ge" sourceLinked="1"/>
        <c:majorTickMark val="none"/>
        <c:minorTickMark val="none"/>
        <c:tickLblPos val="none"/>
        <c:crossAx val="34236288"/>
        <c:crosses val="autoZero"/>
        <c:auto val="1"/>
        <c:lblOffset val="100"/>
        <c:baseTimeUnit val="years"/>
      </c:dateAx>
      <c:valAx>
        <c:axId val="34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島根県　大田市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c r="AE8" s="60"/>
      <c r="AF8" s="60"/>
      <c r="AG8" s="60"/>
      <c r="AH8" s="60"/>
      <c r="AI8" s="60"/>
      <c r="AJ8" s="60"/>
      <c r="AK8" s="5"/>
      <c r="AL8" s="61">
        <f>データ!$R$6</f>
        <v>36100</v>
      </c>
      <c r="AM8" s="61"/>
      <c r="AN8" s="61"/>
      <c r="AO8" s="61"/>
      <c r="AP8" s="61"/>
      <c r="AQ8" s="61"/>
      <c r="AR8" s="61"/>
      <c r="AS8" s="61"/>
      <c r="AT8" s="51">
        <f>データ!$S$6</f>
        <v>435.71</v>
      </c>
      <c r="AU8" s="52"/>
      <c r="AV8" s="52"/>
      <c r="AW8" s="52"/>
      <c r="AX8" s="52"/>
      <c r="AY8" s="52"/>
      <c r="AZ8" s="52"/>
      <c r="BA8" s="52"/>
      <c r="BB8" s="53">
        <f>データ!$T$6</f>
        <v>82.85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46.67</v>
      </c>
      <c r="J10" s="52"/>
      <c r="K10" s="52"/>
      <c r="L10" s="52"/>
      <c r="M10" s="52"/>
      <c r="N10" s="52"/>
      <c r="O10" s="64"/>
      <c r="P10" s="53">
        <f>データ!$P$6</f>
        <v>80.069999999999993</v>
      </c>
      <c r="Q10" s="53"/>
      <c r="R10" s="53"/>
      <c r="S10" s="53"/>
      <c r="T10" s="53"/>
      <c r="U10" s="53"/>
      <c r="V10" s="53"/>
      <c r="W10" s="61">
        <f>データ!$Q$6</f>
        <v>4914</v>
      </c>
      <c r="X10" s="61"/>
      <c r="Y10" s="61"/>
      <c r="Z10" s="61"/>
      <c r="AA10" s="61"/>
      <c r="AB10" s="61"/>
      <c r="AC10" s="61"/>
      <c r="AD10" s="2"/>
      <c r="AE10" s="2"/>
      <c r="AF10" s="2"/>
      <c r="AG10" s="2"/>
      <c r="AH10" s="5"/>
      <c r="AI10" s="5"/>
      <c r="AJ10" s="5"/>
      <c r="AK10" s="5"/>
      <c r="AL10" s="61">
        <f>データ!$U$6</f>
        <v>28710</v>
      </c>
      <c r="AM10" s="61"/>
      <c r="AN10" s="61"/>
      <c r="AO10" s="61"/>
      <c r="AP10" s="61"/>
      <c r="AQ10" s="61"/>
      <c r="AR10" s="61"/>
      <c r="AS10" s="61"/>
      <c r="AT10" s="51">
        <f>データ!$V$6</f>
        <v>50.66</v>
      </c>
      <c r="AU10" s="52"/>
      <c r="AV10" s="52"/>
      <c r="AW10" s="52"/>
      <c r="AX10" s="52"/>
      <c r="AY10" s="52"/>
      <c r="AZ10" s="52"/>
      <c r="BA10" s="52"/>
      <c r="BB10" s="53">
        <f>データ!$W$6</f>
        <v>566.72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4"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2"/>
      <c r="BN78" s="82"/>
      <c r="BO78" s="82"/>
      <c r="BP78" s="82"/>
      <c r="BQ78" s="82"/>
      <c r="BR78" s="82"/>
      <c r="BS78" s="82"/>
      <c r="BT78" s="82"/>
      <c r="BU78" s="82"/>
      <c r="BV78" s="82"/>
      <c r="BW78" s="82"/>
      <c r="BX78" s="82"/>
      <c r="BY78" s="82"/>
      <c r="BZ78" s="83"/>
    </row>
    <row r="79" spans="1:78" ht="13.5" customHeight="1">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4"/>
      <c r="BM79" s="82"/>
      <c r="BN79" s="82"/>
      <c r="BO79" s="82"/>
      <c r="BP79" s="82"/>
      <c r="BQ79" s="82"/>
      <c r="BR79" s="82"/>
      <c r="BS79" s="82"/>
      <c r="BT79" s="82"/>
      <c r="BU79" s="82"/>
      <c r="BV79" s="82"/>
      <c r="BW79" s="82"/>
      <c r="BX79" s="82"/>
      <c r="BY79" s="82"/>
      <c r="BZ79" s="83"/>
    </row>
    <row r="80" spans="1:78" ht="13.5" customHeight="1">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4"/>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322059</v>
      </c>
      <c r="D6" s="34">
        <f t="shared" si="3"/>
        <v>46</v>
      </c>
      <c r="E6" s="34">
        <f t="shared" si="3"/>
        <v>1</v>
      </c>
      <c r="F6" s="34">
        <f t="shared" si="3"/>
        <v>0</v>
      </c>
      <c r="G6" s="34">
        <f t="shared" si="3"/>
        <v>1</v>
      </c>
      <c r="H6" s="34" t="str">
        <f t="shared" si="3"/>
        <v>島根県　大田市</v>
      </c>
      <c r="I6" s="34" t="str">
        <f t="shared" si="3"/>
        <v>法適用</v>
      </c>
      <c r="J6" s="34" t="str">
        <f t="shared" si="3"/>
        <v>水道事業</v>
      </c>
      <c r="K6" s="34" t="str">
        <f t="shared" si="3"/>
        <v>末端給水事業</v>
      </c>
      <c r="L6" s="34" t="str">
        <f t="shared" si="3"/>
        <v>A6</v>
      </c>
      <c r="M6" s="34">
        <f t="shared" si="3"/>
        <v>0</v>
      </c>
      <c r="N6" s="35" t="str">
        <f t="shared" si="3"/>
        <v>-</v>
      </c>
      <c r="O6" s="35">
        <f t="shared" si="3"/>
        <v>46.67</v>
      </c>
      <c r="P6" s="35">
        <f t="shared" si="3"/>
        <v>80.069999999999993</v>
      </c>
      <c r="Q6" s="35">
        <f t="shared" si="3"/>
        <v>4914</v>
      </c>
      <c r="R6" s="35">
        <f t="shared" si="3"/>
        <v>36100</v>
      </c>
      <c r="S6" s="35">
        <f t="shared" si="3"/>
        <v>435.71</v>
      </c>
      <c r="T6" s="35">
        <f t="shared" si="3"/>
        <v>82.85</v>
      </c>
      <c r="U6" s="35">
        <f t="shared" si="3"/>
        <v>28710</v>
      </c>
      <c r="V6" s="35">
        <f t="shared" si="3"/>
        <v>50.66</v>
      </c>
      <c r="W6" s="35">
        <f t="shared" si="3"/>
        <v>566.72</v>
      </c>
      <c r="X6" s="36">
        <f>IF(X7="",NA(),X7)</f>
        <v>102.74</v>
      </c>
      <c r="Y6" s="36">
        <f t="shared" ref="Y6:AG6" si="4">IF(Y7="",NA(),Y7)</f>
        <v>101.42</v>
      </c>
      <c r="Z6" s="36">
        <f t="shared" si="4"/>
        <v>101.81</v>
      </c>
      <c r="AA6" s="36">
        <f t="shared" si="4"/>
        <v>104.41</v>
      </c>
      <c r="AB6" s="36">
        <f t="shared" si="4"/>
        <v>108.91</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579.61</v>
      </c>
      <c r="AU6" s="36">
        <f t="shared" ref="AU6:BC6" si="6">IF(AU7="",NA(),AU7)</f>
        <v>695.43</v>
      </c>
      <c r="AV6" s="36">
        <f t="shared" si="6"/>
        <v>130.38999999999999</v>
      </c>
      <c r="AW6" s="36">
        <f t="shared" si="6"/>
        <v>121.43</v>
      </c>
      <c r="AX6" s="36">
        <f t="shared" si="6"/>
        <v>124.11</v>
      </c>
      <c r="AY6" s="36">
        <f t="shared" si="6"/>
        <v>852.01</v>
      </c>
      <c r="AZ6" s="36">
        <f t="shared" si="6"/>
        <v>963.24</v>
      </c>
      <c r="BA6" s="36">
        <f t="shared" si="6"/>
        <v>381.53</v>
      </c>
      <c r="BB6" s="36">
        <f t="shared" si="6"/>
        <v>391.54</v>
      </c>
      <c r="BC6" s="36">
        <f t="shared" si="6"/>
        <v>384.34</v>
      </c>
      <c r="BD6" s="35" t="str">
        <f>IF(BD7="","",IF(BD7="-","【-】","【"&amp;SUBSTITUTE(TEXT(BD7,"#,##0.00"),"-","△")&amp;"】"))</f>
        <v>【262.87】</v>
      </c>
      <c r="BE6" s="36">
        <f>IF(BE7="",NA(),BE7)</f>
        <v>940.85</v>
      </c>
      <c r="BF6" s="36">
        <f t="shared" ref="BF6:BN6" si="7">IF(BF7="",NA(),BF7)</f>
        <v>894.76</v>
      </c>
      <c r="BG6" s="36">
        <f t="shared" si="7"/>
        <v>880.16</v>
      </c>
      <c r="BH6" s="36">
        <f t="shared" si="7"/>
        <v>842.03</v>
      </c>
      <c r="BI6" s="36">
        <f t="shared" si="7"/>
        <v>800.15</v>
      </c>
      <c r="BJ6" s="36">
        <f t="shared" si="7"/>
        <v>391.4</v>
      </c>
      <c r="BK6" s="36">
        <f t="shared" si="7"/>
        <v>400.38</v>
      </c>
      <c r="BL6" s="36">
        <f t="shared" si="7"/>
        <v>393.27</v>
      </c>
      <c r="BM6" s="36">
        <f t="shared" si="7"/>
        <v>386.97</v>
      </c>
      <c r="BN6" s="36">
        <f t="shared" si="7"/>
        <v>380.58</v>
      </c>
      <c r="BO6" s="35" t="str">
        <f>IF(BO7="","",IF(BO7="-","【-】","【"&amp;SUBSTITUTE(TEXT(BO7,"#,##0.00"),"-","△")&amp;"】"))</f>
        <v>【270.87】</v>
      </c>
      <c r="BP6" s="36">
        <f>IF(BP7="",NA(),BP7)</f>
        <v>86.96</v>
      </c>
      <c r="BQ6" s="36">
        <f t="shared" ref="BQ6:BY6" si="8">IF(BQ7="",NA(),BQ7)</f>
        <v>86.66</v>
      </c>
      <c r="BR6" s="36">
        <f t="shared" si="8"/>
        <v>86.78</v>
      </c>
      <c r="BS6" s="36">
        <f t="shared" si="8"/>
        <v>88.05</v>
      </c>
      <c r="BT6" s="36">
        <f t="shared" si="8"/>
        <v>82.29</v>
      </c>
      <c r="BU6" s="36">
        <f t="shared" si="8"/>
        <v>95.91</v>
      </c>
      <c r="BV6" s="36">
        <f t="shared" si="8"/>
        <v>96.56</v>
      </c>
      <c r="BW6" s="36">
        <f t="shared" si="8"/>
        <v>100.47</v>
      </c>
      <c r="BX6" s="36">
        <f t="shared" si="8"/>
        <v>101.72</v>
      </c>
      <c r="BY6" s="36">
        <f t="shared" si="8"/>
        <v>102.38</v>
      </c>
      <c r="BZ6" s="35" t="str">
        <f>IF(BZ7="","",IF(BZ7="-","【-】","【"&amp;SUBSTITUTE(TEXT(BZ7,"#,##0.00"),"-","△")&amp;"】"))</f>
        <v>【105.59】</v>
      </c>
      <c r="CA6" s="36">
        <f>IF(CA7="",NA(),CA7)</f>
        <v>290.29000000000002</v>
      </c>
      <c r="CB6" s="36">
        <f t="shared" ref="CB6:CJ6" si="9">IF(CB7="",NA(),CB7)</f>
        <v>291.72000000000003</v>
      </c>
      <c r="CC6" s="36">
        <f t="shared" si="9"/>
        <v>291.85000000000002</v>
      </c>
      <c r="CD6" s="36">
        <f t="shared" si="9"/>
        <v>287.45</v>
      </c>
      <c r="CE6" s="36">
        <f t="shared" si="9"/>
        <v>307.64999999999998</v>
      </c>
      <c r="CF6" s="36">
        <f t="shared" si="9"/>
        <v>179.29</v>
      </c>
      <c r="CG6" s="36">
        <f t="shared" si="9"/>
        <v>177.14</v>
      </c>
      <c r="CH6" s="36">
        <f t="shared" si="9"/>
        <v>169.82</v>
      </c>
      <c r="CI6" s="36">
        <f t="shared" si="9"/>
        <v>168.2</v>
      </c>
      <c r="CJ6" s="36">
        <f t="shared" si="9"/>
        <v>168.67</v>
      </c>
      <c r="CK6" s="35" t="str">
        <f>IF(CK7="","",IF(CK7="-","【-】","【"&amp;SUBSTITUTE(TEXT(CK7,"#,##0.00"),"-","△")&amp;"】"))</f>
        <v>【163.27】</v>
      </c>
      <c r="CL6" s="36">
        <f>IF(CL7="",NA(),CL7)</f>
        <v>53</v>
      </c>
      <c r="CM6" s="36">
        <f t="shared" ref="CM6:CU6" si="10">IF(CM7="",NA(),CM7)</f>
        <v>46.79</v>
      </c>
      <c r="CN6" s="36">
        <f t="shared" si="10"/>
        <v>49.12</v>
      </c>
      <c r="CO6" s="36">
        <f t="shared" si="10"/>
        <v>48.15</v>
      </c>
      <c r="CP6" s="36">
        <f t="shared" si="10"/>
        <v>48.97</v>
      </c>
      <c r="CQ6" s="36">
        <f t="shared" si="10"/>
        <v>59.09</v>
      </c>
      <c r="CR6" s="36">
        <f t="shared" si="10"/>
        <v>55.64</v>
      </c>
      <c r="CS6" s="36">
        <f t="shared" si="10"/>
        <v>55.13</v>
      </c>
      <c r="CT6" s="36">
        <f t="shared" si="10"/>
        <v>54.77</v>
      </c>
      <c r="CU6" s="36">
        <f t="shared" si="10"/>
        <v>54.92</v>
      </c>
      <c r="CV6" s="35" t="str">
        <f>IF(CV7="","",IF(CV7="-","【-】","【"&amp;SUBSTITUTE(TEXT(CV7,"#,##0.00"),"-","△")&amp;"】"))</f>
        <v>【59.94】</v>
      </c>
      <c r="CW6" s="36">
        <f>IF(CW7="",NA(),CW7)</f>
        <v>81.06</v>
      </c>
      <c r="CX6" s="36">
        <f t="shared" ref="CX6:DF6" si="11">IF(CX7="",NA(),CX7)</f>
        <v>91.23</v>
      </c>
      <c r="CY6" s="36">
        <f t="shared" si="11"/>
        <v>84.42</v>
      </c>
      <c r="CZ6" s="36">
        <f t="shared" si="11"/>
        <v>85.21</v>
      </c>
      <c r="DA6" s="36">
        <f t="shared" si="11"/>
        <v>83.67</v>
      </c>
      <c r="DB6" s="36">
        <f t="shared" si="11"/>
        <v>85.4</v>
      </c>
      <c r="DC6" s="36">
        <f t="shared" si="11"/>
        <v>83.09</v>
      </c>
      <c r="DD6" s="36">
        <f t="shared" si="11"/>
        <v>83</v>
      </c>
      <c r="DE6" s="36">
        <f t="shared" si="11"/>
        <v>82.89</v>
      </c>
      <c r="DF6" s="36">
        <f t="shared" si="11"/>
        <v>82.66</v>
      </c>
      <c r="DG6" s="35" t="str">
        <f>IF(DG7="","",IF(DG7="-","【-】","【"&amp;SUBSTITUTE(TEXT(DG7,"#,##0.00"),"-","△")&amp;"】"))</f>
        <v>【90.22】</v>
      </c>
      <c r="DH6" s="36">
        <f>IF(DH7="",NA(),DH7)</f>
        <v>32.61</v>
      </c>
      <c r="DI6" s="36">
        <f t="shared" ref="DI6:DQ6" si="12">IF(DI7="",NA(),DI7)</f>
        <v>39.549999999999997</v>
      </c>
      <c r="DJ6" s="36">
        <f t="shared" si="12"/>
        <v>46.58</v>
      </c>
      <c r="DK6" s="36">
        <f t="shared" si="12"/>
        <v>48.18</v>
      </c>
      <c r="DL6" s="36">
        <f t="shared" si="12"/>
        <v>46.87</v>
      </c>
      <c r="DM6" s="36">
        <f t="shared" si="12"/>
        <v>36.36</v>
      </c>
      <c r="DN6" s="36">
        <f t="shared" si="12"/>
        <v>39.06</v>
      </c>
      <c r="DO6" s="36">
        <f t="shared" si="12"/>
        <v>46.66</v>
      </c>
      <c r="DP6" s="36">
        <f t="shared" si="12"/>
        <v>47.46</v>
      </c>
      <c r="DQ6" s="36">
        <f t="shared" si="12"/>
        <v>48.49</v>
      </c>
      <c r="DR6" s="35" t="str">
        <f>IF(DR7="","",IF(DR7="-","【-】","【"&amp;SUBSTITUTE(TEXT(DR7,"#,##0.00"),"-","△")&amp;"】"))</f>
        <v>【47.91】</v>
      </c>
      <c r="DS6" s="36">
        <f>IF(DS7="",NA(),DS7)</f>
        <v>18.59</v>
      </c>
      <c r="DT6" s="36">
        <f t="shared" ref="DT6:EB6" si="13">IF(DT7="",NA(),DT7)</f>
        <v>18.260000000000002</v>
      </c>
      <c r="DU6" s="36">
        <f t="shared" si="13"/>
        <v>18.739999999999998</v>
      </c>
      <c r="DV6" s="36">
        <f t="shared" si="13"/>
        <v>22.66</v>
      </c>
      <c r="DW6" s="36">
        <f t="shared" si="13"/>
        <v>21.74</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1.92</v>
      </c>
      <c r="EE6" s="36">
        <f t="shared" ref="EE6:EM6" si="14">IF(EE7="",NA(),EE7)</f>
        <v>2.2999999999999998</v>
      </c>
      <c r="EF6" s="36">
        <f t="shared" si="14"/>
        <v>1.91</v>
      </c>
      <c r="EG6" s="36">
        <f t="shared" si="14"/>
        <v>1.33</v>
      </c>
      <c r="EH6" s="36">
        <f t="shared" si="14"/>
        <v>1.03</v>
      </c>
      <c r="EI6" s="36">
        <f t="shared" si="14"/>
        <v>0.81</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322059</v>
      </c>
      <c r="D7" s="38">
        <v>46</v>
      </c>
      <c r="E7" s="38">
        <v>1</v>
      </c>
      <c r="F7" s="38">
        <v>0</v>
      </c>
      <c r="G7" s="38">
        <v>1</v>
      </c>
      <c r="H7" s="38" t="s">
        <v>105</v>
      </c>
      <c r="I7" s="38" t="s">
        <v>106</v>
      </c>
      <c r="J7" s="38" t="s">
        <v>107</v>
      </c>
      <c r="K7" s="38" t="s">
        <v>108</v>
      </c>
      <c r="L7" s="38" t="s">
        <v>109</v>
      </c>
      <c r="M7" s="38"/>
      <c r="N7" s="39" t="s">
        <v>110</v>
      </c>
      <c r="O7" s="39">
        <v>46.67</v>
      </c>
      <c r="P7" s="39">
        <v>80.069999999999993</v>
      </c>
      <c r="Q7" s="39">
        <v>4914</v>
      </c>
      <c r="R7" s="39">
        <v>36100</v>
      </c>
      <c r="S7" s="39">
        <v>435.71</v>
      </c>
      <c r="T7" s="39">
        <v>82.85</v>
      </c>
      <c r="U7" s="39">
        <v>28710</v>
      </c>
      <c r="V7" s="39">
        <v>50.66</v>
      </c>
      <c r="W7" s="39">
        <v>566.72</v>
      </c>
      <c r="X7" s="39">
        <v>102.74</v>
      </c>
      <c r="Y7" s="39">
        <v>101.42</v>
      </c>
      <c r="Z7" s="39">
        <v>101.81</v>
      </c>
      <c r="AA7" s="39">
        <v>104.41</v>
      </c>
      <c r="AB7" s="39">
        <v>108.91</v>
      </c>
      <c r="AC7" s="39">
        <v>106.41</v>
      </c>
      <c r="AD7" s="39">
        <v>106.55</v>
      </c>
      <c r="AE7" s="39">
        <v>110.01</v>
      </c>
      <c r="AF7" s="39">
        <v>111.21</v>
      </c>
      <c r="AG7" s="39">
        <v>111.71</v>
      </c>
      <c r="AH7" s="39">
        <v>114.35</v>
      </c>
      <c r="AI7" s="39">
        <v>0</v>
      </c>
      <c r="AJ7" s="39">
        <v>0</v>
      </c>
      <c r="AK7" s="39">
        <v>0</v>
      </c>
      <c r="AL7" s="39">
        <v>0</v>
      </c>
      <c r="AM7" s="39">
        <v>0</v>
      </c>
      <c r="AN7" s="39">
        <v>6.33</v>
      </c>
      <c r="AO7" s="39">
        <v>9.56</v>
      </c>
      <c r="AP7" s="39">
        <v>2.8</v>
      </c>
      <c r="AQ7" s="39">
        <v>1.93</v>
      </c>
      <c r="AR7" s="39">
        <v>1.72</v>
      </c>
      <c r="AS7" s="39">
        <v>0.79</v>
      </c>
      <c r="AT7" s="39">
        <v>579.61</v>
      </c>
      <c r="AU7" s="39">
        <v>695.43</v>
      </c>
      <c r="AV7" s="39">
        <v>130.38999999999999</v>
      </c>
      <c r="AW7" s="39">
        <v>121.43</v>
      </c>
      <c r="AX7" s="39">
        <v>124.11</v>
      </c>
      <c r="AY7" s="39">
        <v>852.01</v>
      </c>
      <c r="AZ7" s="39">
        <v>963.24</v>
      </c>
      <c r="BA7" s="39">
        <v>381.53</v>
      </c>
      <c r="BB7" s="39">
        <v>391.54</v>
      </c>
      <c r="BC7" s="39">
        <v>384.34</v>
      </c>
      <c r="BD7" s="39">
        <v>262.87</v>
      </c>
      <c r="BE7" s="39">
        <v>940.85</v>
      </c>
      <c r="BF7" s="39">
        <v>894.76</v>
      </c>
      <c r="BG7" s="39">
        <v>880.16</v>
      </c>
      <c r="BH7" s="39">
        <v>842.03</v>
      </c>
      <c r="BI7" s="39">
        <v>800.15</v>
      </c>
      <c r="BJ7" s="39">
        <v>391.4</v>
      </c>
      <c r="BK7" s="39">
        <v>400.38</v>
      </c>
      <c r="BL7" s="39">
        <v>393.27</v>
      </c>
      <c r="BM7" s="39">
        <v>386.97</v>
      </c>
      <c r="BN7" s="39">
        <v>380.58</v>
      </c>
      <c r="BO7" s="39">
        <v>270.87</v>
      </c>
      <c r="BP7" s="39">
        <v>86.96</v>
      </c>
      <c r="BQ7" s="39">
        <v>86.66</v>
      </c>
      <c r="BR7" s="39">
        <v>86.78</v>
      </c>
      <c r="BS7" s="39">
        <v>88.05</v>
      </c>
      <c r="BT7" s="39">
        <v>82.29</v>
      </c>
      <c r="BU7" s="39">
        <v>95.91</v>
      </c>
      <c r="BV7" s="39">
        <v>96.56</v>
      </c>
      <c r="BW7" s="39">
        <v>100.47</v>
      </c>
      <c r="BX7" s="39">
        <v>101.72</v>
      </c>
      <c r="BY7" s="39">
        <v>102.38</v>
      </c>
      <c r="BZ7" s="39">
        <v>105.59</v>
      </c>
      <c r="CA7" s="39">
        <v>290.29000000000002</v>
      </c>
      <c r="CB7" s="39">
        <v>291.72000000000003</v>
      </c>
      <c r="CC7" s="39">
        <v>291.85000000000002</v>
      </c>
      <c r="CD7" s="39">
        <v>287.45</v>
      </c>
      <c r="CE7" s="39">
        <v>307.64999999999998</v>
      </c>
      <c r="CF7" s="39">
        <v>179.29</v>
      </c>
      <c r="CG7" s="39">
        <v>177.14</v>
      </c>
      <c r="CH7" s="39">
        <v>169.82</v>
      </c>
      <c r="CI7" s="39">
        <v>168.2</v>
      </c>
      <c r="CJ7" s="39">
        <v>168.67</v>
      </c>
      <c r="CK7" s="39">
        <v>163.27000000000001</v>
      </c>
      <c r="CL7" s="39">
        <v>53</v>
      </c>
      <c r="CM7" s="39">
        <v>46.79</v>
      </c>
      <c r="CN7" s="39">
        <v>49.12</v>
      </c>
      <c r="CO7" s="39">
        <v>48.15</v>
      </c>
      <c r="CP7" s="39">
        <v>48.97</v>
      </c>
      <c r="CQ7" s="39">
        <v>59.09</v>
      </c>
      <c r="CR7" s="39">
        <v>55.64</v>
      </c>
      <c r="CS7" s="39">
        <v>55.13</v>
      </c>
      <c r="CT7" s="39">
        <v>54.77</v>
      </c>
      <c r="CU7" s="39">
        <v>54.92</v>
      </c>
      <c r="CV7" s="39">
        <v>59.94</v>
      </c>
      <c r="CW7" s="39">
        <v>81.06</v>
      </c>
      <c r="CX7" s="39">
        <v>91.23</v>
      </c>
      <c r="CY7" s="39">
        <v>84.42</v>
      </c>
      <c r="CZ7" s="39">
        <v>85.21</v>
      </c>
      <c r="DA7" s="39">
        <v>83.67</v>
      </c>
      <c r="DB7" s="39">
        <v>85.4</v>
      </c>
      <c r="DC7" s="39">
        <v>83.09</v>
      </c>
      <c r="DD7" s="39">
        <v>83</v>
      </c>
      <c r="DE7" s="39">
        <v>82.89</v>
      </c>
      <c r="DF7" s="39">
        <v>82.66</v>
      </c>
      <c r="DG7" s="39">
        <v>90.22</v>
      </c>
      <c r="DH7" s="39">
        <v>32.61</v>
      </c>
      <c r="DI7" s="39">
        <v>39.549999999999997</v>
      </c>
      <c r="DJ7" s="39">
        <v>46.58</v>
      </c>
      <c r="DK7" s="39">
        <v>48.18</v>
      </c>
      <c r="DL7" s="39">
        <v>46.87</v>
      </c>
      <c r="DM7" s="39">
        <v>36.36</v>
      </c>
      <c r="DN7" s="39">
        <v>39.06</v>
      </c>
      <c r="DO7" s="39">
        <v>46.66</v>
      </c>
      <c r="DP7" s="39">
        <v>47.46</v>
      </c>
      <c r="DQ7" s="39">
        <v>48.49</v>
      </c>
      <c r="DR7" s="39">
        <v>47.91</v>
      </c>
      <c r="DS7" s="39">
        <v>18.59</v>
      </c>
      <c r="DT7" s="39">
        <v>18.260000000000002</v>
      </c>
      <c r="DU7" s="39">
        <v>18.739999999999998</v>
      </c>
      <c r="DV7" s="39">
        <v>22.66</v>
      </c>
      <c r="DW7" s="39">
        <v>21.74</v>
      </c>
      <c r="DX7" s="39">
        <v>7.8</v>
      </c>
      <c r="DY7" s="39">
        <v>8.8699999999999992</v>
      </c>
      <c r="DZ7" s="39">
        <v>9.85</v>
      </c>
      <c r="EA7" s="39">
        <v>9.7100000000000009</v>
      </c>
      <c r="EB7" s="39">
        <v>12.79</v>
      </c>
      <c r="EC7" s="39">
        <v>15</v>
      </c>
      <c r="ED7" s="39">
        <v>1.92</v>
      </c>
      <c r="EE7" s="39">
        <v>2.2999999999999998</v>
      </c>
      <c r="EF7" s="39">
        <v>1.91</v>
      </c>
      <c r="EG7" s="39">
        <v>1.33</v>
      </c>
      <c r="EH7" s="39">
        <v>1.03</v>
      </c>
      <c r="EI7" s="39">
        <v>0.81</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2018-02-21T01:15:55Z</cp:lastPrinted>
  <dcterms:created xsi:type="dcterms:W3CDTF">2017-12-25T01:33:54Z</dcterms:created>
  <dcterms:modified xsi:type="dcterms:W3CDTF">2018-02-21T01:16:51Z</dcterms:modified>
  <cp:category/>
</cp:coreProperties>
</file>