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SUI-102.MASUDACITY\Desktop\30.2.6〆　　　　　　経営比較分析　　　 益田市\○H30.2提出\2  県打直し\"/>
    </mc:Choice>
  </mc:AlternateContent>
  <workbookProtection workbookAlgorithmName="SHA-512" workbookHashValue="19I1U0uPC9e4jZau9CF6UQO/3CJ04B/UYzBic3+WDtTfzcdF+rZyMdM3+SugoPCCp/bMXDAMxiJSV8A5cdk9cw==" workbookSaltValue="5Pqf+KPEVNHPTN4IJ3oYrA==" workbookSpinCount="100000" lockStructure="1"/>
  <bookViews>
    <workbookView xWindow="0" yWindow="0" windowWidth="19200" windowHeight="949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P10" i="4" s="1"/>
  <c r="O6" i="5"/>
  <c r="I10" i="4" s="1"/>
  <c r="N6" i="5"/>
  <c r="B10" i="4" s="1"/>
  <c r="M6" i="5"/>
  <c r="L6" i="5"/>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W10" i="4"/>
  <c r="W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<sst xmlns="http://schemas.openxmlformats.org/spreadsheetml/2006/main" count="239" uniqueCount="124">
  <si>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</si>
  <si>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</si>
  <si>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</si>
  <si>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</si>
  <si>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</si>
  <si>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</si>
  <si>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</si>
  <si>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</si>
  <si>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</si>
  <si>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</si>
  <si>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</si>
  <si>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</si>
  <si>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</si>
  <si>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</si>
  <si>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</si>
  <si>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</si>
  <si>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</si>
  <si>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</si>
  <si>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</si>
  <si>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</si>
  <si>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</si>
  <si>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</si>
  <si>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</si>
  <si>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</si>
  <si>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</si>
  <si>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</si>
  <si>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</si>
  <si>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</si>
  <si>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</si>
  <si>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</si>
  <si>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</si>
  <si>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</si>
  <si>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</si>
  <si>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</si>
  <si>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</si>
  <si>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</si>
  <si>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</si>
  <si>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</si>
  <si>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</si>
  <si>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</si>
  <si>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</si>
  <si>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</si>
  <si>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</si>
  <si>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</si>
  <si>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</si>
  <si>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</si>
  <si>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</si>
  <si>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</si>
  <si>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</si>
  <si>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</si>
  <si>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</si>
  <si>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</si>
  <si>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</si>
  <si>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</si>
  <si>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</si>
  <si>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</si>
  <si>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</si>
  <si>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</si>
  <si>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</si>
  <si>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</si>
  <si>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</si>
  <si>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</si>
  <si>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</si>
  <si>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</si>
  <si>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</si>
  <si>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</si>
  <si>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</si>
  <si>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</si>
  <si>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</si>
  <si>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</si>
  <si>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</si>
  <si>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</si>
  <si>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</si>
  <si>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</si>
  <si>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</si>
  <si>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</si>
  <si>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</si>
  <si>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</si>
  <si>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</si>
  <si>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</si>
  <si>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</si>
  <si>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</si>
  <si>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</si>
  <si>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</si>
  <si>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</si>
  <si>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</si>
  <si>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</si>
  <si>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</si>
  <si>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</si>
  <si>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</si>
  <si>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</si>
  <si>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</si>
  <si>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</si>
  <si>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</si>
  <si>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</si>
  <si>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</si>
  <si>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</si>
  <si>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</si>
  <si>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</si>
  <si>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</si>
  <si>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</si>
  <si>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</si>
  <si>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</si>
  <si>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</si>
  <si>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</si>
  <si>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</si>
  <si>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</si>
  <si>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</si>
  <si>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</si>
  <si>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益田市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</si>
  <si>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</si>
  <si>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</si>
  <si>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</si>
  <si>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</si>
  <si>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</si>
  <si>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</si>
  <si>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</si>
  <si>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</si>
  <si>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</si>
  <si>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</si>
  <si>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</si>
  <si>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益田市の農業集落排水事業は、「経営の健全性」に関する経営指標について、「企業債残高対事業規模比率」は、平成18年度までに整備を完了しており、また償還残高のピークは既に過ぎていることから、類似団体平均値と比較すると下回っている。
　「経営の効率性」に関する経営指標について、類似団体と比較すると、「経費回収率」は、平均値を上回っているものの、依然として100％未満の数値を示しているため、引き続き接続率の向上による使用料収入の増収と、汚水処理費の削減に取り組む必要がある。
また「汚水処理原価」は、類似団体と比較すると同程度の結果であり、「経費回収率」と同様に、今後も接続率の向上による有収水量の増加と汚水維持管理費の削減等に取り組む必要がある。
　「施設の効率性」に関する指標について、適切な施設規模を示す「施設利用率」は同程度で推移しているが、人口減少等により処理水量は年々減少している関係から類似団体と比較すると平均値を下回っている。また整備事業は既に完了しており、今後新たな処理区域の拡張は見込めないため、現在の処理区域内での未接続家屋等に向けた取組みが必要である。</t>
    <rPh sb="5" eb="7">
      <t>ノウギョウ</t>
    </rPh>
    <rPh sb="7" eb="9">
      <t>シュウラク</t>
    </rPh>
    <rPh sb="9" eb="11">
      <t>ハイスイ</t>
    </rPh>
    <rPh sb="16" eb="18">
      <t>ケイエイ</t>
    </rPh>
    <rPh sb="19" eb="22">
      <t>ケンゼンセイ</t>
    </rPh>
    <rPh sb="24" eb="25">
      <t>カン</t>
    </rPh>
    <rPh sb="27" eb="29">
      <t>ケイエイ</t>
    </rPh>
    <rPh sb="29" eb="31">
      <t>シヒョウ</t>
    </rPh>
    <rPh sb="37" eb="39">
      <t>キギョウ</t>
    </rPh>
    <rPh sb="39" eb="40">
      <t>サイ</t>
    </rPh>
    <rPh sb="40" eb="42">
      <t>ザンダカ</t>
    </rPh>
    <rPh sb="42" eb="43">
      <t>タイ</t>
    </rPh>
    <rPh sb="43" eb="45">
      <t>ジギョウ</t>
    </rPh>
    <rPh sb="45" eb="47">
      <t>キボ</t>
    </rPh>
    <rPh sb="47" eb="49">
      <t>ヒリツ</t>
    </rPh>
    <rPh sb="52" eb="54">
      <t>ヘイセイ</t>
    </rPh>
    <rPh sb="56" eb="58">
      <t>ネンド</t>
    </rPh>
    <rPh sb="61" eb="63">
      <t>セイビ</t>
    </rPh>
    <rPh sb="64" eb="66">
      <t>カンリョウ</t>
    </rPh>
    <rPh sb="73" eb="75">
      <t>ショウカン</t>
    </rPh>
    <rPh sb="75" eb="77">
      <t>ザンダカ</t>
    </rPh>
    <rPh sb="82" eb="83">
      <t>スデ</t>
    </rPh>
    <rPh sb="84" eb="85">
      <t>ス</t>
    </rPh>
    <rPh sb="98" eb="101">
      <t>ヘイキンチ</t>
    </rPh>
    <rPh sb="107" eb="108">
      <t>シタ</t>
    </rPh>
    <rPh sb="117" eb="119">
      <t>ケイエイ</t>
    </rPh>
    <rPh sb="120" eb="123">
      <t>コウリツセイ</t>
    </rPh>
    <rPh sb="125" eb="126">
      <t>カン</t>
    </rPh>
    <rPh sb="128" eb="130">
      <t>ケイエイ</t>
    </rPh>
    <rPh sb="130" eb="132">
      <t>シヒョウ</t>
    </rPh>
    <rPh sb="137" eb="139">
      <t>ルイジ</t>
    </rPh>
    <rPh sb="139" eb="141">
      <t>ダンタイ</t>
    </rPh>
    <rPh sb="142" eb="144">
      <t>ヒカク</t>
    </rPh>
    <rPh sb="149" eb="151">
      <t>ケイヒ</t>
    </rPh>
    <rPh sb="151" eb="153">
      <t>カイシュウ</t>
    </rPh>
    <rPh sb="153" eb="154">
      <t>リツ</t>
    </rPh>
    <rPh sb="157" eb="160">
      <t>ヘイキンチ</t>
    </rPh>
    <rPh sb="161" eb="162">
      <t>ウエ</t>
    </rPh>
    <rPh sb="162" eb="163">
      <t>マワ</t>
    </rPh>
    <rPh sb="171" eb="173">
      <t>イゼン</t>
    </rPh>
    <rPh sb="180" eb="182">
      <t>ミマン</t>
    </rPh>
    <rPh sb="183" eb="185">
      <t>スウチ</t>
    </rPh>
    <rPh sb="186" eb="187">
      <t>シメ</t>
    </rPh>
    <rPh sb="240" eb="242">
      <t>オスイ</t>
    </rPh>
    <rPh sb="242" eb="244">
      <t>ショリ</t>
    </rPh>
    <rPh sb="244" eb="246">
      <t>ゲンカ</t>
    </rPh>
    <rPh sb="259" eb="262">
      <t>ドウテイド</t>
    </rPh>
    <rPh sb="263" eb="265">
      <t>ケッカ</t>
    </rPh>
    <rPh sb="270" eb="272">
      <t>ケイヒ</t>
    </rPh>
    <rPh sb="272" eb="274">
      <t>カイシュウ</t>
    </rPh>
    <rPh sb="274" eb="275">
      <t>リツ</t>
    </rPh>
    <rPh sb="277" eb="279">
      <t>ドウヨウ</t>
    </rPh>
    <rPh sb="281" eb="283">
      <t>コンゴ</t>
    </rPh>
    <rPh sb="284" eb="286">
      <t>セツゾク</t>
    </rPh>
    <rPh sb="286" eb="287">
      <t>リツ</t>
    </rPh>
    <rPh sb="288" eb="290">
      <t>コウジョウ</t>
    </rPh>
    <rPh sb="293" eb="294">
      <t>ユウ</t>
    </rPh>
    <rPh sb="301" eb="303">
      <t>オスイ</t>
    </rPh>
    <rPh sb="303" eb="305">
      <t>イジ</t>
    </rPh>
    <rPh sb="305" eb="307">
      <t>カンリ</t>
    </rPh>
    <rPh sb="307" eb="308">
      <t>ヒ</t>
    </rPh>
    <rPh sb="309" eb="311">
      <t>サクゲン</t>
    </rPh>
    <rPh sb="311" eb="312">
      <t>トウ</t>
    </rPh>
    <rPh sb="313" eb="314">
      <t>ト</t>
    </rPh>
    <rPh sb="315" eb="316">
      <t>ク</t>
    </rPh>
    <rPh sb="317" eb="319">
      <t>ヒツヨウ</t>
    </rPh>
    <rPh sb="326" eb="328">
      <t>シセツ</t>
    </rPh>
    <rPh sb="329" eb="332">
      <t>コウリツセイ</t>
    </rPh>
    <rPh sb="334" eb="335">
      <t>カン</t>
    </rPh>
    <rPh sb="337" eb="339">
      <t>シヒョウ</t>
    </rPh>
    <rPh sb="344" eb="346">
      <t>テキセツ</t>
    </rPh>
    <rPh sb="347" eb="349">
      <t>シセツ</t>
    </rPh>
    <rPh sb="349" eb="351">
      <t>キボ</t>
    </rPh>
    <rPh sb="352" eb="353">
      <t>シメ</t>
    </rPh>
    <rPh sb="355" eb="357">
      <t>シセツ</t>
    </rPh>
    <rPh sb="357" eb="360">
      <t>リヨウリツ</t>
    </rPh>
    <rPh sb="362" eb="363">
      <t>オナ</t>
    </rPh>
    <rPh sb="363" eb="365">
      <t>テイド</t>
    </rPh>
    <rPh sb="366" eb="368">
      <t>スイイ</t>
    </rPh>
    <rPh sb="395" eb="397">
      <t>カンケイ</t>
    </rPh>
    <rPh sb="399" eb="401">
      <t>ルイジ</t>
    </rPh>
    <rPh sb="401" eb="403">
      <t>ダンタイ</t>
    </rPh>
    <rPh sb="404" eb="406">
      <t>ヒカク</t>
    </rPh>
    <rPh sb="409" eb="412">
      <t>ヘイキンチ</t>
    </rPh>
    <rPh sb="413" eb="415">
      <t>シタマワ</t>
    </rPh>
    <rPh sb="422" eb="424">
      <t>セイビ</t>
    </rPh>
    <rPh sb="424" eb="426">
      <t>ジギョウ</t>
    </rPh>
    <rPh sb="427" eb="428">
      <t>スデ</t>
    </rPh>
    <rPh sb="429" eb="431">
      <t>カンリョウ</t>
    </rPh>
    <rPh sb="436" eb="438">
      <t>コンゴ</t>
    </rPh>
    <rPh sb="438" eb="439">
      <t>アラ</t>
    </rPh>
    <rPh sb="441" eb="443">
      <t>ショリ</t>
    </rPh>
    <rPh sb="443" eb="445">
      <t>クイキ</t>
    </rPh>
    <rPh sb="446" eb="448">
      <t>カクチョウ</t>
    </rPh>
    <rPh sb="449" eb="451">
      <t>ミコ</t>
    </rPh>
    <rPh sb="457" eb="459">
      <t>ゲンザイ</t>
    </rPh>
    <rPh sb="460" eb="462">
      <t>ショリ</t>
    </rPh>
    <rPh sb="462" eb="465">
      <t>クイキナイ</t>
    </rPh>
    <rPh sb="467" eb="468">
      <t>ミ</t>
    </rPh>
    <rPh sb="468" eb="470">
      <t>セツゾク</t>
    </rPh>
    <rPh sb="470" eb="472">
      <t>カオク</t>
    </rPh>
    <rPh sb="472" eb="473">
      <t>トウ</t>
    </rPh>
    <rPh sb="474" eb="475">
      <t>ム</t>
    </rPh>
    <rPh sb="477" eb="479">
      <t>トリク</t>
    </rPh>
    <rPh sb="481" eb="483">
      <t>ヒツヨウ</t>
    </rPh>
    <phoneticPr fontId="22"/>
  </si>
  <si>
    <t xml:space="preserve">　益田市の農業集落排水事業は、人口減少に伴い、年々処理水量は減少し施設利用率の低下となって表れており、このため既設施設を最大限に活用し、公共用水域の水質保全に大きく寄与するとともに、汚水処理費の削減など、経営の健全化に努め、今後の施設更新や長寿命化事業による下水道事業の持続を行っていくため、企業会計への移行について取組んでいるところである。
</t>
    <rPh sb="1" eb="4">
      <t>マスダシ</t>
    </rPh>
    <rPh sb="5" eb="7">
      <t>ノウギョウ</t>
    </rPh>
    <rPh sb="7" eb="9">
      <t>シュウラク</t>
    </rPh>
    <rPh sb="9" eb="11">
      <t>ハイスイ</t>
    </rPh>
    <rPh sb="11" eb="13">
      <t>ジギョウ</t>
    </rPh>
    <rPh sb="15" eb="17">
      <t>ジンコウ</t>
    </rPh>
    <rPh sb="17" eb="19">
      <t>ゲンショウ</t>
    </rPh>
    <rPh sb="20" eb="21">
      <t>トモナ</t>
    </rPh>
    <rPh sb="23" eb="25">
      <t>ネンネン</t>
    </rPh>
    <rPh sb="25" eb="27">
      <t>ショリ</t>
    </rPh>
    <rPh sb="27" eb="29">
      <t>スイリョウ</t>
    </rPh>
    <rPh sb="30" eb="32">
      <t>ゲンショウ</t>
    </rPh>
    <rPh sb="33" eb="35">
      <t>シセツ</t>
    </rPh>
    <rPh sb="35" eb="38">
      <t>リヨウリツ</t>
    </rPh>
    <rPh sb="39" eb="41">
      <t>テイカ</t>
    </rPh>
    <rPh sb="45" eb="46">
      <t>アラワ</t>
    </rPh>
    <rPh sb="55" eb="57">
      <t>キセツ</t>
    </rPh>
    <rPh sb="57" eb="59">
      <t>シセツ</t>
    </rPh>
    <rPh sb="60" eb="63">
      <t>サイダイゲン</t>
    </rPh>
    <rPh sb="64" eb="66">
      <t>カツヨウ</t>
    </rPh>
    <rPh sb="68" eb="70">
      <t>コウキョウ</t>
    </rPh>
    <rPh sb="70" eb="71">
      <t>ヨウ</t>
    </rPh>
    <rPh sb="71" eb="73">
      <t>スイイキ</t>
    </rPh>
    <rPh sb="74" eb="76">
      <t>スイシツ</t>
    </rPh>
    <rPh sb="76" eb="78">
      <t>ホゼン</t>
    </rPh>
    <rPh sb="79" eb="80">
      <t>オオ</t>
    </rPh>
    <rPh sb="82" eb="84">
      <t>キヨ</t>
    </rPh>
    <rPh sb="91" eb="93">
      <t>オスイ</t>
    </rPh>
    <rPh sb="93" eb="95">
      <t>ショリ</t>
    </rPh>
    <rPh sb="95" eb="96">
      <t>ヒ</t>
    </rPh>
    <rPh sb="97" eb="99">
      <t>サクゲン</t>
    </rPh>
    <rPh sb="102" eb="104">
      <t>ケイエイ</t>
    </rPh>
    <rPh sb="105" eb="108">
      <t>ケンゼンカ</t>
    </rPh>
    <rPh sb="109" eb="110">
      <t>ツト</t>
    </rPh>
    <rPh sb="112" eb="114">
      <t>コンゴ</t>
    </rPh>
    <rPh sb="115" eb="117">
      <t>シセツ</t>
    </rPh>
    <rPh sb="117" eb="119">
      <t>コウシン</t>
    </rPh>
    <rPh sb="120" eb="121">
      <t>チョウ</t>
    </rPh>
    <rPh sb="121" eb="124">
      <t>ジュミョウカ</t>
    </rPh>
    <rPh sb="124" eb="126">
      <t>ジギョウ</t>
    </rPh>
    <rPh sb="129" eb="132">
      <t>ゲスイドウ</t>
    </rPh>
    <rPh sb="132" eb="134">
      <t>ジギョウ</t>
    </rPh>
    <rPh sb="135" eb="137">
      <t>ジゾク</t>
    </rPh>
    <rPh sb="138" eb="139">
      <t>オコナ</t>
    </rPh>
    <rPh sb="158" eb="159">
      <t>ト</t>
    </rPh>
    <rPh sb="159" eb="160">
      <t>ク</t>
    </rPh>
    <phoneticPr fontId="22"/>
  </si>
  <si>
    <t>　益田市の農業集落排水施設は、供用開始後10年以上が経過している。施設の改築・更新には多額の費用を要するため、日頃から定期的な保守点検や修繕による延命化を図っている。</t>
    <rPh sb="5" eb="7">
      <t>ノウギョウ</t>
    </rPh>
    <rPh sb="7" eb="9">
      <t>シュウラク</t>
    </rPh>
    <rPh sb="9" eb="11">
      <t>ハイスイ</t>
    </rPh>
    <rPh sb="11" eb="13">
      <t>シセツ</t>
    </rPh>
    <rPh sb="15" eb="17">
      <t>キョウヨウ</t>
    </rPh>
    <rPh sb="17" eb="20">
      <t>カイシゴ</t>
    </rPh>
    <rPh sb="22" eb="23">
      <t>ネン</t>
    </rPh>
    <rPh sb="23" eb="25">
      <t>イジョウ</t>
    </rPh>
    <rPh sb="26" eb="28">
      <t>ケイカ</t>
    </rPh>
    <rPh sb="33" eb="35">
      <t>シセツ</t>
    </rPh>
    <rPh sb="36" eb="38">
      <t>カイチク</t>
    </rPh>
    <rPh sb="39" eb="41">
      <t>コウシン</t>
    </rPh>
    <rPh sb="43" eb="45">
      <t>タガク</t>
    </rPh>
    <rPh sb="46" eb="48">
      <t>ヒヨウ</t>
    </rPh>
    <rPh sb="49" eb="50">
      <t>ヨウ</t>
    </rPh>
    <rPh sb="55" eb="57">
      <t>ヒゴロ</t>
    </rPh>
    <rPh sb="59" eb="62">
      <t>テイキテキ</t>
    </rPh>
    <rPh sb="63" eb="65">
      <t>ホシュ</t>
    </rPh>
    <rPh sb="65" eb="67">
      <t>テンケン</t>
    </rPh>
    <rPh sb="68" eb="70">
      <t>シュウゼン</t>
    </rPh>
    <rPh sb="73" eb="75">
      <t>エンメイ</t>
    </rPh>
    <rPh sb="75" eb="76">
      <t>カ</t>
    </rPh>
    <rPh sb="77" eb="78">
      <t>ハカヘイキンテキスウチケイヒカイシュウリツドウヨウセツゾクリツコウジョウユウオスイイジカンリヒサクゲントウトクヒツヨウシセツコウリツセイカンシヒョウテキセツシセツキボシメシセツリヨウリツルイジダンタイヒカクヘイキンチウエマワジンコウゲンショウトウネンネンテイカセイビカクチョウジギョウスデカンリョウアラセツゾクムトリクヒツヨ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</si>
</sst>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FC-4C11-BD34-FB1C1E58435B}"/>
            </c:ext>
          </c:extLst>
        </c:ser>
        <c:dLbls>
          <c:showLegendKey val="0"/>
          <c:showVal val="0"/>
          <c:showCatName val="0"/>
          <c:showSerName val="0"/>
          <c:showPercent val="0"/>
          <c:showBubbleSize val="0"/>
        </c:dLbls>
        <c:gapWidth val="150"/>
        <c:axId val="466753712"/>
        <c:axId val="46756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extLst>
            <c:ext xmlns:c16="http://schemas.microsoft.com/office/drawing/2014/chart" uri="{C3380CC4-5D6E-409C-BE32-E72D297353CC}">
              <c16:uniqueId val="{00000001-EDFC-4C11-BD34-FB1C1E58435B}"/>
            </c:ext>
          </c:extLst>
        </c:ser>
        <c:dLbls>
          <c:showLegendKey val="0"/>
          <c:showVal val="0"/>
          <c:showCatName val="0"/>
          <c:showSerName val="0"/>
          <c:showPercent val="0"/>
          <c:showBubbleSize val="0"/>
        </c:dLbls>
        <c:marker val="1"/>
        <c:smooth val="0"/>
        <c:axId val="466753712"/>
        <c:axId val="467569720"/>
      </c:lineChart>
      <c:dateAx>
        <c:axId val="466753712"/>
        <c:scaling>
          <c:orientation val="minMax"/>
        </c:scaling>
        <c:delete val="1"/>
        <c:axPos val="b"/>
        <c:numFmt formatCode="ge" sourceLinked="1"/>
        <c:majorTickMark val="none"/>
        <c:minorTickMark val="none"/>
        <c:tickLblPos val="none"/>
        <c:crossAx val="467569720"/>
        <c:crosses val="autoZero"/>
        <c:auto val="1"/>
        <c:lblOffset val="100"/>
        <c:baseTimeUnit val="years"/>
      </c:dateAx>
      <c:valAx>
        <c:axId val="46756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75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46.81</c:v>
                </c:pt>
                <c:pt idx="1">
                  <c:v>48.05</c:v>
                </c:pt>
                <c:pt idx="2">
                  <c:v>45.65</c:v>
                </c:pt>
                <c:pt idx="3">
                  <c:v>45.51</c:v>
                </c:pt>
                <c:pt idx="4">
                  <c:v>45.03</c:v>
                </c:pt>
              </c:numCache>
            </c:numRef>
          </c:val>
          <c:extLst>
            <c:ext xmlns:c16="http://schemas.microsoft.com/office/drawing/2014/chart" uri="{C3380CC4-5D6E-409C-BE32-E72D297353CC}">
              <c16:uniqueId val="{00000000-23D4-4CC3-ACD4-719F91EF5CCD}"/>
            </c:ext>
          </c:extLst>
        </c:ser>
        <c:dLbls>
          <c:showLegendKey val="0"/>
          <c:showVal val="0"/>
          <c:showCatName val="0"/>
          <c:showSerName val="0"/>
          <c:showPercent val="0"/>
          <c:showBubbleSize val="0"/>
        </c:dLbls>
        <c:gapWidth val="150"/>
        <c:axId val="465776624"/>
        <c:axId val="46577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extLst>
            <c:ext xmlns:c16="http://schemas.microsoft.com/office/drawing/2014/chart" uri="{C3380CC4-5D6E-409C-BE32-E72D297353CC}">
              <c16:uniqueId val="{00000001-23D4-4CC3-ACD4-719F91EF5CCD}"/>
            </c:ext>
          </c:extLst>
        </c:ser>
        <c:dLbls>
          <c:showLegendKey val="0"/>
          <c:showVal val="0"/>
          <c:showCatName val="0"/>
          <c:showSerName val="0"/>
          <c:showPercent val="0"/>
          <c:showBubbleSize val="0"/>
        </c:dLbls>
        <c:marker val="1"/>
        <c:smooth val="0"/>
        <c:axId val="465776624"/>
        <c:axId val="465777016"/>
      </c:lineChart>
      <c:dateAx>
        <c:axId val="465776624"/>
        <c:scaling>
          <c:orientation val="minMax"/>
        </c:scaling>
        <c:delete val="1"/>
        <c:axPos val="b"/>
        <c:numFmt formatCode="ge" sourceLinked="1"/>
        <c:majorTickMark val="none"/>
        <c:minorTickMark val="none"/>
        <c:tickLblPos val="none"/>
        <c:crossAx val="465777016"/>
        <c:crosses val="autoZero"/>
        <c:auto val="1"/>
        <c:lblOffset val="100"/>
        <c:baseTimeUnit val="years"/>
      </c:dateAx>
      <c:valAx>
        <c:axId val="46577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77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74.78</c:v>
                </c:pt>
                <c:pt idx="1">
                  <c:v>76.59</c:v>
                </c:pt>
                <c:pt idx="2">
                  <c:v>77.5</c:v>
                </c:pt>
                <c:pt idx="3">
                  <c:v>77.91</c:v>
                </c:pt>
                <c:pt idx="4">
                  <c:v>78.06</c:v>
                </c:pt>
              </c:numCache>
            </c:numRef>
          </c:val>
          <c:extLst>
            <c:ext xmlns:c16="http://schemas.microsoft.com/office/drawing/2014/chart" uri="{C3380CC4-5D6E-409C-BE32-E72D297353CC}">
              <c16:uniqueId val="{00000000-B30A-482E-8FBA-774C317EC5A7}"/>
            </c:ext>
          </c:extLst>
        </c:ser>
        <c:dLbls>
          <c:showLegendKey val="0"/>
          <c:showVal val="0"/>
          <c:showCatName val="0"/>
          <c:showSerName val="0"/>
          <c:showPercent val="0"/>
          <c:showBubbleSize val="0"/>
        </c:dLbls>
        <c:gapWidth val="150"/>
        <c:axId val="465778192"/>
        <c:axId val="46577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extLst>
            <c:ext xmlns:c16="http://schemas.microsoft.com/office/drawing/2014/chart" uri="{C3380CC4-5D6E-409C-BE32-E72D297353CC}">
              <c16:uniqueId val="{00000001-B30A-482E-8FBA-774C317EC5A7}"/>
            </c:ext>
          </c:extLst>
        </c:ser>
        <c:dLbls>
          <c:showLegendKey val="0"/>
          <c:showVal val="0"/>
          <c:showCatName val="0"/>
          <c:showSerName val="0"/>
          <c:showPercent val="0"/>
          <c:showBubbleSize val="0"/>
        </c:dLbls>
        <c:marker val="1"/>
        <c:smooth val="0"/>
        <c:axId val="465778192"/>
        <c:axId val="465778584"/>
      </c:lineChart>
      <c:dateAx>
        <c:axId val="465778192"/>
        <c:scaling>
          <c:orientation val="minMax"/>
        </c:scaling>
        <c:delete val="1"/>
        <c:axPos val="b"/>
        <c:numFmt formatCode="ge" sourceLinked="1"/>
        <c:majorTickMark val="none"/>
        <c:minorTickMark val="none"/>
        <c:tickLblPos val="none"/>
        <c:crossAx val="465778584"/>
        <c:crosses val="autoZero"/>
        <c:auto val="1"/>
        <c:lblOffset val="100"/>
        <c:baseTimeUnit val="years"/>
      </c:dateAx>
      <c:valAx>
        <c:axId val="46577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77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99.43</c:v>
                </c:pt>
                <c:pt idx="1">
                  <c:v>98.84</c:v>
                </c:pt>
                <c:pt idx="2">
                  <c:v>99.68</c:v>
                </c:pt>
                <c:pt idx="3">
                  <c:v>99.65</c:v>
                </c:pt>
                <c:pt idx="4">
                  <c:v>99.66</c:v>
                </c:pt>
              </c:numCache>
            </c:numRef>
          </c:val>
          <c:extLst>
            <c:ext xmlns:c16="http://schemas.microsoft.com/office/drawing/2014/chart" uri="{C3380CC4-5D6E-409C-BE32-E72D297353CC}">
              <c16:uniqueId val="{00000000-5B8D-40A3-B460-6A58DEC162AE}"/>
            </c:ext>
          </c:extLst>
        </c:ser>
        <c:dLbls>
          <c:showLegendKey val="0"/>
          <c:showVal val="0"/>
          <c:showCatName val="0"/>
          <c:showSerName val="0"/>
          <c:showPercent val="0"/>
          <c:showBubbleSize val="0"/>
        </c:dLbls>
        <c:gapWidth val="150"/>
        <c:axId val="467570896"/>
        <c:axId val="46757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8D-40A3-B460-6A58DEC162AE}"/>
            </c:ext>
          </c:extLst>
        </c:ser>
        <c:dLbls>
          <c:showLegendKey val="0"/>
          <c:showVal val="0"/>
          <c:showCatName val="0"/>
          <c:showSerName val="0"/>
          <c:showPercent val="0"/>
          <c:showBubbleSize val="0"/>
        </c:dLbls>
        <c:marker val="1"/>
        <c:smooth val="0"/>
        <c:axId val="467570896"/>
        <c:axId val="467571288"/>
      </c:lineChart>
      <c:dateAx>
        <c:axId val="467570896"/>
        <c:scaling>
          <c:orientation val="minMax"/>
        </c:scaling>
        <c:delete val="1"/>
        <c:axPos val="b"/>
        <c:numFmt formatCode="ge" sourceLinked="1"/>
        <c:majorTickMark val="none"/>
        <c:minorTickMark val="none"/>
        <c:tickLblPos val="none"/>
        <c:crossAx val="467571288"/>
        <c:crosses val="autoZero"/>
        <c:auto val="1"/>
        <c:lblOffset val="100"/>
        <c:baseTimeUnit val="years"/>
      </c:dateAx>
      <c:valAx>
        <c:axId val="46757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57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39-46DE-88D7-F192AD16FC98}"/>
            </c:ext>
          </c:extLst>
        </c:ser>
        <c:dLbls>
          <c:showLegendKey val="0"/>
          <c:showVal val="0"/>
          <c:showCatName val="0"/>
          <c:showSerName val="0"/>
          <c:showPercent val="0"/>
          <c:showBubbleSize val="0"/>
        </c:dLbls>
        <c:gapWidth val="150"/>
        <c:axId val="540144520"/>
        <c:axId val="54014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39-46DE-88D7-F192AD16FC98}"/>
            </c:ext>
          </c:extLst>
        </c:ser>
        <c:dLbls>
          <c:showLegendKey val="0"/>
          <c:showVal val="0"/>
          <c:showCatName val="0"/>
          <c:showSerName val="0"/>
          <c:showPercent val="0"/>
          <c:showBubbleSize val="0"/>
        </c:dLbls>
        <c:marker val="1"/>
        <c:smooth val="0"/>
        <c:axId val="540144520"/>
        <c:axId val="540144912"/>
      </c:lineChart>
      <c:dateAx>
        <c:axId val="540144520"/>
        <c:scaling>
          <c:orientation val="minMax"/>
        </c:scaling>
        <c:delete val="1"/>
        <c:axPos val="b"/>
        <c:numFmt formatCode="ge" sourceLinked="1"/>
        <c:majorTickMark val="none"/>
        <c:minorTickMark val="none"/>
        <c:tickLblPos val="none"/>
        <c:crossAx val="540144912"/>
        <c:crosses val="autoZero"/>
        <c:auto val="1"/>
        <c:lblOffset val="100"/>
        <c:baseTimeUnit val="years"/>
      </c:dateAx>
      <c:valAx>
        <c:axId val="54014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14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43-416C-B545-50AF231F919F}"/>
            </c:ext>
          </c:extLst>
        </c:ser>
        <c:dLbls>
          <c:showLegendKey val="0"/>
          <c:showVal val="0"/>
          <c:showCatName val="0"/>
          <c:showSerName val="0"/>
          <c:showPercent val="0"/>
          <c:showBubbleSize val="0"/>
        </c:dLbls>
        <c:gapWidth val="150"/>
        <c:axId val="540146088"/>
        <c:axId val="54014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43-416C-B545-50AF231F919F}"/>
            </c:ext>
          </c:extLst>
        </c:ser>
        <c:dLbls>
          <c:showLegendKey val="0"/>
          <c:showVal val="0"/>
          <c:showCatName val="0"/>
          <c:showSerName val="0"/>
          <c:showPercent val="0"/>
          <c:showBubbleSize val="0"/>
        </c:dLbls>
        <c:marker val="1"/>
        <c:smooth val="0"/>
        <c:axId val="540146088"/>
        <c:axId val="540146480"/>
      </c:lineChart>
      <c:dateAx>
        <c:axId val="540146088"/>
        <c:scaling>
          <c:orientation val="minMax"/>
        </c:scaling>
        <c:delete val="1"/>
        <c:axPos val="b"/>
        <c:numFmt formatCode="ge" sourceLinked="1"/>
        <c:majorTickMark val="none"/>
        <c:minorTickMark val="none"/>
        <c:tickLblPos val="none"/>
        <c:crossAx val="540146480"/>
        <c:crosses val="autoZero"/>
        <c:auto val="1"/>
        <c:lblOffset val="100"/>
        <c:baseTimeUnit val="years"/>
      </c:dateAx>
      <c:valAx>
        <c:axId val="54014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14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87-4A2F-9A25-79DA17A19BAE}"/>
            </c:ext>
          </c:extLst>
        </c:ser>
        <c:dLbls>
          <c:showLegendKey val="0"/>
          <c:showVal val="0"/>
          <c:showCatName val="0"/>
          <c:showSerName val="0"/>
          <c:showPercent val="0"/>
          <c:showBubbleSize val="0"/>
        </c:dLbls>
        <c:gapWidth val="150"/>
        <c:axId val="541392944"/>
        <c:axId val="54139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87-4A2F-9A25-79DA17A19BAE}"/>
            </c:ext>
          </c:extLst>
        </c:ser>
        <c:dLbls>
          <c:showLegendKey val="0"/>
          <c:showVal val="0"/>
          <c:showCatName val="0"/>
          <c:showSerName val="0"/>
          <c:showPercent val="0"/>
          <c:showBubbleSize val="0"/>
        </c:dLbls>
        <c:marker val="1"/>
        <c:smooth val="0"/>
        <c:axId val="541392944"/>
        <c:axId val="541393336"/>
      </c:lineChart>
      <c:dateAx>
        <c:axId val="541392944"/>
        <c:scaling>
          <c:orientation val="minMax"/>
        </c:scaling>
        <c:delete val="1"/>
        <c:axPos val="b"/>
        <c:numFmt formatCode="ge" sourceLinked="1"/>
        <c:majorTickMark val="none"/>
        <c:minorTickMark val="none"/>
        <c:tickLblPos val="none"/>
        <c:crossAx val="541393336"/>
        <c:crosses val="autoZero"/>
        <c:auto val="1"/>
        <c:lblOffset val="100"/>
        <c:baseTimeUnit val="years"/>
      </c:dateAx>
      <c:valAx>
        <c:axId val="54139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39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A0-42B5-82A0-C133F27651E7}"/>
            </c:ext>
          </c:extLst>
        </c:ser>
        <c:dLbls>
          <c:showLegendKey val="0"/>
          <c:showVal val="0"/>
          <c:showCatName val="0"/>
          <c:showSerName val="0"/>
          <c:showPercent val="0"/>
          <c:showBubbleSize val="0"/>
        </c:dLbls>
        <c:gapWidth val="150"/>
        <c:axId val="541394512"/>
        <c:axId val="54139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A0-42B5-82A0-C133F27651E7}"/>
            </c:ext>
          </c:extLst>
        </c:ser>
        <c:dLbls>
          <c:showLegendKey val="0"/>
          <c:showVal val="0"/>
          <c:showCatName val="0"/>
          <c:showSerName val="0"/>
          <c:showPercent val="0"/>
          <c:showBubbleSize val="0"/>
        </c:dLbls>
        <c:marker val="1"/>
        <c:smooth val="0"/>
        <c:axId val="541394512"/>
        <c:axId val="541394904"/>
      </c:lineChart>
      <c:dateAx>
        <c:axId val="541394512"/>
        <c:scaling>
          <c:orientation val="minMax"/>
        </c:scaling>
        <c:delete val="1"/>
        <c:axPos val="b"/>
        <c:numFmt formatCode="ge" sourceLinked="1"/>
        <c:majorTickMark val="none"/>
        <c:minorTickMark val="none"/>
        <c:tickLblPos val="none"/>
        <c:crossAx val="541394904"/>
        <c:crosses val="autoZero"/>
        <c:auto val="1"/>
        <c:lblOffset val="100"/>
        <c:baseTimeUnit val="years"/>
      </c:dateAx>
      <c:valAx>
        <c:axId val="54139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39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862.31</c:v>
                </c:pt>
                <c:pt idx="1">
                  <c:v>796.1</c:v>
                </c:pt>
                <c:pt idx="2" formatCode="#,##0.00;&quot;△&quot;#,##0.00">
                  <c:v>0</c:v>
                </c:pt>
                <c:pt idx="3">
                  <c:v>16.38</c:v>
                </c:pt>
                <c:pt idx="4" formatCode="#,##0.00;&quot;△&quot;#,##0.00">
                  <c:v>0</c:v>
                </c:pt>
              </c:numCache>
            </c:numRef>
          </c:val>
          <c:extLst>
            <c:ext xmlns:c16="http://schemas.microsoft.com/office/drawing/2014/chart" uri="{C3380CC4-5D6E-409C-BE32-E72D297353CC}">
              <c16:uniqueId val="{00000000-CE46-4586-AE01-23A96A33E0CE}"/>
            </c:ext>
          </c:extLst>
        </c:ser>
        <c:dLbls>
          <c:showLegendKey val="0"/>
          <c:showVal val="0"/>
          <c:showCatName val="0"/>
          <c:showSerName val="0"/>
          <c:showPercent val="0"/>
          <c:showBubbleSize val="0"/>
        </c:dLbls>
        <c:gapWidth val="150"/>
        <c:axId val="541396080"/>
        <c:axId val="54139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extLst>
            <c:ext xmlns:c16="http://schemas.microsoft.com/office/drawing/2014/chart" uri="{C3380CC4-5D6E-409C-BE32-E72D297353CC}">
              <c16:uniqueId val="{00000001-CE46-4586-AE01-23A96A33E0CE}"/>
            </c:ext>
          </c:extLst>
        </c:ser>
        <c:dLbls>
          <c:showLegendKey val="0"/>
          <c:showVal val="0"/>
          <c:showCatName val="0"/>
          <c:showSerName val="0"/>
          <c:showPercent val="0"/>
          <c:showBubbleSize val="0"/>
        </c:dLbls>
        <c:marker val="1"/>
        <c:smooth val="0"/>
        <c:axId val="541396080"/>
        <c:axId val="541396472"/>
      </c:lineChart>
      <c:dateAx>
        <c:axId val="541396080"/>
        <c:scaling>
          <c:orientation val="minMax"/>
        </c:scaling>
        <c:delete val="1"/>
        <c:axPos val="b"/>
        <c:numFmt formatCode="ge" sourceLinked="1"/>
        <c:majorTickMark val="none"/>
        <c:minorTickMark val="none"/>
        <c:tickLblPos val="none"/>
        <c:crossAx val="541396472"/>
        <c:crosses val="autoZero"/>
        <c:auto val="1"/>
        <c:lblOffset val="100"/>
        <c:baseTimeUnit val="years"/>
      </c:dateAx>
      <c:valAx>
        <c:axId val="54139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39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57.05</c:v>
                </c:pt>
                <c:pt idx="1">
                  <c:v>60.86</c:v>
                </c:pt>
                <c:pt idx="2">
                  <c:v>73.099999999999994</c:v>
                </c:pt>
                <c:pt idx="3">
                  <c:v>88.26</c:v>
                </c:pt>
                <c:pt idx="4">
                  <c:v>84.33</c:v>
                </c:pt>
              </c:numCache>
            </c:numRef>
          </c:val>
          <c:extLst>
            <c:ext xmlns:c16="http://schemas.microsoft.com/office/drawing/2014/chart" uri="{C3380CC4-5D6E-409C-BE32-E72D297353CC}">
              <c16:uniqueId val="{00000000-908D-461F-8365-3B9348204690}"/>
            </c:ext>
          </c:extLst>
        </c:ser>
        <c:dLbls>
          <c:showLegendKey val="0"/>
          <c:showVal val="0"/>
          <c:showCatName val="0"/>
          <c:showSerName val="0"/>
          <c:showPercent val="0"/>
          <c:showBubbleSize val="0"/>
        </c:dLbls>
        <c:gapWidth val="150"/>
        <c:axId val="596008104"/>
        <c:axId val="59600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extLst>
            <c:ext xmlns:c16="http://schemas.microsoft.com/office/drawing/2014/chart" uri="{C3380CC4-5D6E-409C-BE32-E72D297353CC}">
              <c16:uniqueId val="{00000001-908D-461F-8365-3B9348204690}"/>
            </c:ext>
          </c:extLst>
        </c:ser>
        <c:dLbls>
          <c:showLegendKey val="0"/>
          <c:showVal val="0"/>
          <c:showCatName val="0"/>
          <c:showSerName val="0"/>
          <c:showPercent val="0"/>
          <c:showBubbleSize val="0"/>
        </c:dLbls>
        <c:marker val="1"/>
        <c:smooth val="0"/>
        <c:axId val="596008104"/>
        <c:axId val="596008496"/>
      </c:lineChart>
      <c:dateAx>
        <c:axId val="596008104"/>
        <c:scaling>
          <c:orientation val="minMax"/>
        </c:scaling>
        <c:delete val="1"/>
        <c:axPos val="b"/>
        <c:numFmt formatCode="ge" sourceLinked="1"/>
        <c:majorTickMark val="none"/>
        <c:minorTickMark val="none"/>
        <c:tickLblPos val="none"/>
        <c:crossAx val="596008496"/>
        <c:crosses val="autoZero"/>
        <c:auto val="1"/>
        <c:lblOffset val="100"/>
        <c:baseTimeUnit val="years"/>
      </c:dateAx>
      <c:valAx>
        <c:axId val="59600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00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382.09</c:v>
                </c:pt>
                <c:pt idx="1">
                  <c:v>366.53</c:v>
                </c:pt>
                <c:pt idx="2">
                  <c:v>319.88</c:v>
                </c:pt>
                <c:pt idx="3">
                  <c:v>272.76</c:v>
                </c:pt>
                <c:pt idx="4">
                  <c:v>292.82</c:v>
                </c:pt>
              </c:numCache>
            </c:numRef>
          </c:val>
          <c:extLst>
            <c:ext xmlns:c16="http://schemas.microsoft.com/office/drawing/2014/chart" uri="{C3380CC4-5D6E-409C-BE32-E72D297353CC}">
              <c16:uniqueId val="{00000000-282A-43A9-B056-0C184E0B6F99}"/>
            </c:ext>
          </c:extLst>
        </c:ser>
        <c:dLbls>
          <c:showLegendKey val="0"/>
          <c:showVal val="0"/>
          <c:showCatName val="0"/>
          <c:showSerName val="0"/>
          <c:showPercent val="0"/>
          <c:showBubbleSize val="0"/>
        </c:dLbls>
        <c:gapWidth val="150"/>
        <c:axId val="596009672"/>
        <c:axId val="59601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extLst>
            <c:ext xmlns:c16="http://schemas.microsoft.com/office/drawing/2014/chart" uri="{C3380CC4-5D6E-409C-BE32-E72D297353CC}">
              <c16:uniqueId val="{00000001-282A-43A9-B056-0C184E0B6F99}"/>
            </c:ext>
          </c:extLst>
        </c:ser>
        <c:dLbls>
          <c:showLegendKey val="0"/>
          <c:showVal val="0"/>
          <c:showCatName val="0"/>
          <c:showSerName val="0"/>
          <c:showPercent val="0"/>
          <c:showBubbleSize val="0"/>
        </c:dLbls>
        <c:marker val="1"/>
        <c:smooth val="0"/>
        <c:axId val="596009672"/>
        <c:axId val="596010064"/>
      </c:lineChart>
      <c:dateAx>
        <c:axId val="596009672"/>
        <c:scaling>
          <c:orientation val="minMax"/>
        </c:scaling>
        <c:delete val="1"/>
        <c:axPos val="b"/>
        <c:numFmt formatCode="ge" sourceLinked="1"/>
        <c:majorTickMark val="none"/>
        <c:minorTickMark val="none"/>
        <c:tickLblPos val="none"/>
        <c:crossAx val="596010064"/>
        <c:crosses val="autoZero"/>
        <c:auto val="1"/>
        <c:lblOffset val="100"/>
        <c:baseTimeUnit val="years"/>
      </c:dateAx>
      <c:valAx>
        <c:axId val="59601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00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A20" zoomScale="50" zoomScaleNormal="100" zoomScaleSheetLayoutView="5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益田市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c r="AE8" s="49"/>
      <c r="AF8" s="49"/>
      <c r="AG8" s="49"/>
      <c r="AH8" s="49"/>
      <c r="AI8" s="49"/>
      <c r="AJ8" s="49"/>
      <c r="AK8" s="4"/>
      <c r="AL8" s="50">
        <f>データ!S6</f>
        <v>48013</v>
      </c>
      <c r="AM8" s="50"/>
      <c r="AN8" s="50"/>
      <c r="AO8" s="50"/>
      <c r="AP8" s="50"/>
      <c r="AQ8" s="50"/>
      <c r="AR8" s="50"/>
      <c r="AS8" s="50"/>
      <c r="AT8" s="45">
        <f>データ!T6</f>
        <v>733.19</v>
      </c>
      <c r="AU8" s="45"/>
      <c r="AV8" s="45"/>
      <c r="AW8" s="45"/>
      <c r="AX8" s="45"/>
      <c r="AY8" s="45"/>
      <c r="AZ8" s="45"/>
      <c r="BA8" s="45"/>
      <c r="BB8" s="45">
        <f>データ!U6</f>
        <v>65.489999999999995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5.97</v>
      </c>
      <c r="Q10" s="45"/>
      <c r="R10" s="45"/>
      <c r="S10" s="45"/>
      <c r="T10" s="45"/>
      <c r="U10" s="45"/>
      <c r="V10" s="45"/>
      <c r="W10" s="45">
        <f>データ!Q6</f>
        <v>100</v>
      </c>
      <c r="X10" s="45"/>
      <c r="Y10" s="45"/>
      <c r="Z10" s="45"/>
      <c r="AA10" s="45"/>
      <c r="AB10" s="45"/>
      <c r="AC10" s="45"/>
      <c r="AD10" s="50">
        <f>データ!R6</f>
        <v>4428</v>
      </c>
      <c r="AE10" s="50"/>
      <c r="AF10" s="50"/>
      <c r="AG10" s="50"/>
      <c r="AH10" s="50"/>
      <c r="AI10" s="50"/>
      <c r="AJ10" s="50"/>
      <c r="AK10" s="2"/>
      <c r="AL10" s="50">
        <f>データ!V6</f>
        <v>2849</v>
      </c>
      <c r="AM10" s="50"/>
      <c r="AN10" s="50"/>
      <c r="AO10" s="50"/>
      <c r="AP10" s="50"/>
      <c r="AQ10" s="50"/>
      <c r="AR10" s="50"/>
      <c r="AS10" s="50"/>
      <c r="AT10" s="45">
        <f>データ!W6</f>
        <v>1.43</v>
      </c>
      <c r="AU10" s="45"/>
      <c r="AV10" s="45"/>
      <c r="AW10" s="45"/>
      <c r="AX10" s="45"/>
      <c r="AY10" s="45"/>
      <c r="AZ10" s="45"/>
      <c r="BA10" s="45"/>
      <c r="BB10" s="45">
        <f>データ!X6</f>
        <v>1992.31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y7Yv/fLVHCndvLdyG5jYUVy/OzAWFcZ/ullytS5nYVpnbUMaqyTnR8Po4ycR3sqelQ/uiK9mX7D6GqXYF3QShA==" saltValue="G70RhNQSxRnRcKMpyUzSv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D1" workbookViewId="0">
      <selection activeCell="BJ6" sqref="BJ6"/>
    </sheetView>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322041</v>
      </c>
      <c r="D6" s="33">
        <f t="shared" si="3"/>
        <v>47</v>
      </c>
      <c r="E6" s="33">
        <f t="shared" si="3"/>
        <v>17</v>
      </c>
      <c r="F6" s="33">
        <f t="shared" si="3"/>
        <v>5</v>
      </c>
      <c r="G6" s="33">
        <f t="shared" si="3"/>
        <v>0</v>
      </c>
      <c r="H6" s="33" t="str">
        <f t="shared" si="3"/>
        <v>島根県　益田市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5.97</v>
      </c>
      <c r="Q6" s="34">
        <f t="shared" si="3"/>
        <v>100</v>
      </c>
      <c r="R6" s="34">
        <f t="shared" si="3"/>
        <v>4428</v>
      </c>
      <c r="S6" s="34">
        <f t="shared" si="3"/>
        <v>48013</v>
      </c>
      <c r="T6" s="34">
        <f t="shared" si="3"/>
        <v>733.19</v>
      </c>
      <c r="U6" s="34">
        <f t="shared" si="3"/>
        <v>65.489999999999995</v>
      </c>
      <c r="V6" s="34">
        <f t="shared" si="3"/>
        <v>2849</v>
      </c>
      <c r="W6" s="34">
        <f t="shared" si="3"/>
        <v>1.43</v>
      </c>
      <c r="X6" s="34">
        <f t="shared" si="3"/>
        <v>1992.31</v>
      </c>
      <c r="Y6" s="35">
        <f>IF(Y7="",NA(),Y7)</f>
        <v>99.43</v>
      </c>
      <c r="Z6" s="35">
        <f t="shared" ref="Z6:AH6" si="4">IF(Z7="",NA(),Z7)</f>
        <v>98.84</v>
      </c>
      <c r="AA6" s="35">
        <f t="shared" si="4"/>
        <v>99.68</v>
      </c>
      <c r="AB6" s="35">
        <f t="shared" si="4"/>
        <v>99.65</v>
      </c>
      <c r="AC6" s="35">
        <f t="shared" si="4"/>
        <v>99.66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862.31</v>
      </c>
      <c r="BG6" s="35">
        <f t="shared" ref="BG6:BO6" si="7">IF(BG7="",NA(),BG7)</f>
        <v>796.1</v>
      </c>
      <c r="BH6" s="34">
        <f t="shared" si="7"/>
        <v>0</v>
      </c>
      <c r="BI6" s="35">
        <f t="shared" si="7"/>
        <v>16.38</v>
      </c>
      <c r="BJ6" s="34">
        <f t="shared" si="7"/>
        <v>0</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57.05</v>
      </c>
      <c r="BR6" s="35">
        <f t="shared" ref="BR6:BZ6" si="8">IF(BR7="",NA(),BR7)</f>
        <v>60.86</v>
      </c>
      <c r="BS6" s="35">
        <f t="shared" si="8"/>
        <v>73.099999999999994</v>
      </c>
      <c r="BT6" s="35">
        <f t="shared" si="8"/>
        <v>88.26</v>
      </c>
      <c r="BU6" s="35">
        <f t="shared" si="8"/>
        <v>84.33</v>
      </c>
      <c r="BV6" s="35">
        <f t="shared" si="8"/>
        <v>42.48</v>
      </c>
      <c r="BW6" s="35">
        <f t="shared" si="8"/>
        <v>41.04</v>
      </c>
      <c r="BX6" s="35">
        <f t="shared" si="8"/>
        <v>41.08</v>
      </c>
      <c r="BY6" s="35">
        <f t="shared" si="8"/>
        <v>41.34</v>
      </c>
      <c r="BZ6" s="35">
        <f t="shared" si="8"/>
        <v>55.32</v>
      </c>
      <c r="CA6" s="34" t="str">
        <f>IF(CA7="","",IF(CA7="-","【-】","【"&amp;SUBSTITUTE(TEXT(CA7,"#,##0.00"),"-","△")&amp;"】"))</f>
        <v>【55.73】</v>
      </c>
      <c r="CB6" s="35">
        <f>IF(CB7="",NA(),CB7)</f>
        <v>382.09</v>
      </c>
      <c r="CC6" s="35">
        <f t="shared" ref="CC6:CK6" si="9">IF(CC7="",NA(),CC7)</f>
        <v>366.53</v>
      </c>
      <c r="CD6" s="35">
        <f t="shared" si="9"/>
        <v>319.88</v>
      </c>
      <c r="CE6" s="35">
        <f t="shared" si="9"/>
        <v>272.76</v>
      </c>
      <c r="CF6" s="35">
        <f t="shared" si="9"/>
        <v>292.82</v>
      </c>
      <c r="CG6" s="35">
        <f t="shared" si="9"/>
        <v>343.8</v>
      </c>
      <c r="CH6" s="35">
        <f t="shared" si="9"/>
        <v>357.08</v>
      </c>
      <c r="CI6" s="35">
        <f t="shared" si="9"/>
        <v>378.08</v>
      </c>
      <c r="CJ6" s="35">
        <f t="shared" si="9"/>
        <v>357.49</v>
      </c>
      <c r="CK6" s="35">
        <f t="shared" si="9"/>
        <v>283.17</v>
      </c>
      <c r="CL6" s="34" t="str">
        <f>IF(CL7="","",IF(CL7="-","【-】","【"&amp;SUBSTITUTE(TEXT(CL7,"#,##0.00"),"-","△")&amp;"】"))</f>
        <v>【276.78】</v>
      </c>
      <c r="CM6" s="35">
        <f>IF(CM7="",NA(),CM7)</f>
        <v>46.81</v>
      </c>
      <c r="CN6" s="35">
        <f t="shared" ref="CN6:CV6" si="10">IF(CN7="",NA(),CN7)</f>
        <v>48.05</v>
      </c>
      <c r="CO6" s="35">
        <f t="shared" si="10"/>
        <v>45.65</v>
      </c>
      <c r="CP6" s="35">
        <f t="shared" si="10"/>
        <v>45.51</v>
      </c>
      <c r="CQ6" s="35">
        <f t="shared" si="10"/>
        <v>45.03</v>
      </c>
      <c r="CR6" s="35">
        <f t="shared" si="10"/>
        <v>46.06</v>
      </c>
      <c r="CS6" s="35">
        <f t="shared" si="10"/>
        <v>45.95</v>
      </c>
      <c r="CT6" s="35">
        <f t="shared" si="10"/>
        <v>44.69</v>
      </c>
      <c r="CU6" s="35">
        <f t="shared" si="10"/>
        <v>44.69</v>
      </c>
      <c r="CV6" s="35">
        <f t="shared" si="10"/>
        <v>60.65</v>
      </c>
      <c r="CW6" s="34" t="str">
        <f>IF(CW7="","",IF(CW7="-","【-】","【"&amp;SUBSTITUTE(TEXT(CW7,"#,##0.00"),"-","△")&amp;"】"))</f>
        <v>【59.15】</v>
      </c>
      <c r="CX6" s="35">
        <f>IF(CX7="",NA(),CX7)</f>
        <v>74.78</v>
      </c>
      <c r="CY6" s="35">
        <f t="shared" ref="CY6:DG6" si="11">IF(CY7="",NA(),CY7)</f>
        <v>76.59</v>
      </c>
      <c r="CZ6" s="35">
        <f t="shared" si="11"/>
        <v>77.5</v>
      </c>
      <c r="DA6" s="35">
        <f t="shared" si="11"/>
        <v>77.91</v>
      </c>
      <c r="DB6" s="35">
        <f t="shared" si="11"/>
        <v>78.06</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x14ac:dyDescent="0.15">
      <c r="A7" s="28"/>
      <c r="B7" s="37">
        <v>2016</v>
      </c>
      <c r="C7" s="37">
        <v>322041</v>
      </c>
      <c r="D7" s="37">
        <v>47</v>
      </c>
      <c r="E7" s="37">
        <v>17</v>
      </c>
      <c r="F7" s="37">
        <v>5</v>
      </c>
      <c r="G7" s="37">
        <v>0</v>
      </c>
      <c r="H7" s="37" t="s">
        <v>109</v>
      </c>
      <c r="I7" s="37" t="s">
        <v>110</v>
      </c>
      <c r="J7" s="37" t="s">
        <v>111</v>
      </c>
      <c r="K7" s="37" t="s">
        <v>112</v>
      </c>
      <c r="L7" s="37" t="s">
        <v>113</v>
      </c>
      <c r="M7" s="37"/>
      <c r="N7" s="38" t="s">
        <v>114</v>
      </c>
      <c r="O7" s="38" t="s">
        <v>115</v>
      </c>
      <c r="P7" s="38">
        <v>5.97</v>
      </c>
      <c r="Q7" s="38">
        <v>100</v>
      </c>
      <c r="R7" s="38">
        <v>4428</v>
      </c>
      <c r="S7" s="38">
        <v>48013</v>
      </c>
      <c r="T7" s="38">
        <v>733.19</v>
      </c>
      <c r="U7" s="38">
        <v>65.489999999999995</v>
      </c>
      <c r="V7" s="38">
        <v>2849</v>
      </c>
      <c r="W7" s="38">
        <v>1.43</v>
      </c>
      <c r="X7" s="38">
        <v>1992.31</v>
      </c>
      <c r="Y7" s="38">
        <v>99.43</v>
      </c>
      <c r="Z7" s="38">
        <v>98.84</v>
      </c>
      <c r="AA7" s="38">
        <v>99.68</v>
      </c>
      <c r="AB7" s="38">
        <v>99.65</v>
      </c>
      <c r="AC7" s="38">
        <v>99.66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862.31</v>
      </c>
      <c r="BG7" s="38">
        <v>796.1</v>
      </c>
      <c r="BH7" s="38">
        <v>0</v>
      </c>
      <c r="BI7" s="38">
        <v>16.38</v>
      </c>
      <c r="BJ7" s="38">
        <v>0</v>
      </c>
      <c r="BK7" s="38">
        <v>1144.05</v>
      </c>
      <c r="BL7" s="38">
        <v>1117.1099999999999</v>
      </c>
      <c r="BM7" s="38">
        <v>1161.05</v>
      </c>
      <c r="BN7" s="38">
        <v>979.89</v>
      </c>
      <c r="BO7" s="38">
        <v>974.93</v>
      </c>
      <c r="BP7" s="38">
        <v>914.53</v>
      </c>
      <c r="BQ7" s="38">
        <v>57.05</v>
      </c>
      <c r="BR7" s="38">
        <v>60.86</v>
      </c>
      <c r="BS7" s="38">
        <v>73.099999999999994</v>
      </c>
      <c r="BT7" s="38">
        <v>88.26</v>
      </c>
      <c r="BU7" s="38">
        <v>84.33</v>
      </c>
      <c r="BV7" s="38">
        <v>42.48</v>
      </c>
      <c r="BW7" s="38">
        <v>41.04</v>
      </c>
      <c r="BX7" s="38">
        <v>41.08</v>
      </c>
      <c r="BY7" s="38">
        <v>41.34</v>
      </c>
      <c r="BZ7" s="38">
        <v>55.32</v>
      </c>
      <c r="CA7" s="38">
        <v>55.73</v>
      </c>
      <c r="CB7" s="38">
        <v>382.09</v>
      </c>
      <c r="CC7" s="38">
        <v>366.53</v>
      </c>
      <c r="CD7" s="38">
        <v>319.88</v>
      </c>
      <c r="CE7" s="38">
        <v>272.76</v>
      </c>
      <c r="CF7" s="38">
        <v>292.82</v>
      </c>
      <c r="CG7" s="38">
        <v>343.8</v>
      </c>
      <c r="CH7" s="38">
        <v>357.08</v>
      </c>
      <c r="CI7" s="38">
        <v>378.08</v>
      </c>
      <c r="CJ7" s="38">
        <v>357.49</v>
      </c>
      <c r="CK7" s="38">
        <v>283.17</v>
      </c>
      <c r="CL7" s="38">
        <v>276.77999999999997</v>
      </c>
      <c r="CM7" s="38">
        <v>46.81</v>
      </c>
      <c r="CN7" s="38">
        <v>48.05</v>
      </c>
      <c r="CO7" s="38">
        <v>45.65</v>
      </c>
      <c r="CP7" s="38">
        <v>45.51</v>
      </c>
      <c r="CQ7" s="38">
        <v>45.03</v>
      </c>
      <c r="CR7" s="38">
        <v>46.06</v>
      </c>
      <c r="CS7" s="38">
        <v>45.95</v>
      </c>
      <c r="CT7" s="38">
        <v>44.69</v>
      </c>
      <c r="CU7" s="38">
        <v>44.69</v>
      </c>
      <c r="CV7" s="38">
        <v>60.65</v>
      </c>
      <c r="CW7" s="38">
        <v>59.15</v>
      </c>
      <c r="CX7" s="38">
        <v>74.78</v>
      </c>
      <c r="CY7" s="38">
        <v>76.59</v>
      </c>
      <c r="CZ7" s="38">
        <v>77.5</v>
      </c>
      <c r="DA7" s="38">
        <v>77.91</v>
      </c>
      <c r="DB7" s="38">
        <v>78.06</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GESUI-102</cp:lastModifiedBy>
  <cp:lastPrinted>2018-02-09T02:48:53Z</cp:lastPrinted>
  <dcterms:created xsi:type="dcterms:W3CDTF">2017-12-25T02:31:34Z</dcterms:created>
  <dcterms:modified xsi:type="dcterms:W3CDTF">2018-02-20T06:19:13Z</dcterms:modified>
  <cp:category/>
</cp:coreProperties>
</file>