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4 益田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P8" i="4"/>
  <c r="I8" i="4"/>
  <c r="B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<sst xmlns="http://schemas.openxmlformats.org/spreadsheetml/2006/main" count="236" uniqueCount="123">
  <si>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</si>
  <si>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</si>
  <si>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</si>
  <si>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</si>
  <si>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</si>
  <si>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</si>
  <si>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</si>
  <si>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</si>
  <si>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</si>
  <si>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</si>
  <si>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</si>
  <si>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</si>
  <si>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</si>
  <si>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</si>
  <si>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</si>
  <si>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</si>
  <si>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</si>
  <si>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</si>
  <si>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</si>
  <si>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</si>
  <si>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</si>
  <si>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</si>
  <si>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</si>
  <si>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</si>
  <si>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</si>
  <si>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</si>
  <si>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</si>
  <si>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</si>
  <si>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</si>
  <si>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</si>
  <si>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</si>
  <si>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</si>
  <si>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</si>
  <si>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</si>
  <si>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</si>
  <si>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</si>
  <si>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</si>
  <si>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</si>
  <si>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</si>
  <si>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</si>
  <si>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</si>
  <si>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</si>
  <si>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</si>
  <si>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</si>
  <si>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</si>
  <si>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</si>
  <si>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</si>
  <si>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</si>
  <si>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</si>
  <si>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</si>
  <si>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</si>
  <si>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</si>
  <si>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</si>
  <si>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</si>
  <si>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</si>
  <si>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</si>
  <si>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</si>
  <si>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</si>
  <si>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</si>
  <si>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</si>
  <si>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</si>
  <si>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</si>
  <si>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</si>
  <si>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</si>
  <si>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</si>
  <si>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</si>
  <si>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</si>
  <si>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</si>
  <si>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</si>
  <si>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</si>
  <si>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</si>
  <si>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</si>
  <si>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</si>
  <si>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</si>
  <si>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</si>
  <si>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</si>
  <si>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</si>
  <si>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</si>
  <si>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</si>
  <si>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</si>
  <si>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</si>
  <si>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</si>
  <si>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</si>
  <si>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</si>
  <si>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</si>
  <si>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</si>
  <si>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</si>
  <si>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</si>
  <si>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</si>
  <si>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</si>
  <si>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</si>
  <si>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</si>
  <si>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</si>
  <si>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</si>
  <si>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</si>
  <si>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</si>
  <si>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</si>
  <si>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</si>
  <si>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</si>
  <si>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</si>
  <si>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</si>
  <si>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</si>
  <si>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</si>
  <si>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</si>
  <si>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</si>
  <si>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</si>
  <si>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</si>
  <si>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</si>
  <si>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益田市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</si>
  <si>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</si>
  <si>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</si>
  <si>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</si>
  <si>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</si>
  <si>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</si>
  <si>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</si>
  <si>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</si>
  <si>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</si>
  <si>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</si>
  <si>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</si>
  <si>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</si>
  <si>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編入合併により旧美都町、旧匹見町の簡易水道事業を統合した特別会計で開始した。給水区域が広範囲にわたり、施設が８施設、水源池１５ヶ所と点在しており、非常に効率の悪い小規模な水道事業である。
 そのため多額の建設改良費と、水道料金も合併の際上水道に統一していることや、利用者数、使用水量の増加も見込めず、使用料の収入不足となり、地方債償還金も合わせ経営を圧迫しており、一般会計からの繰入金で補完をしている状況である。
 健全化を図るために、経常経費の節減に努め、支出の抑制を図るも、住民の福祉的要素が大きく経営効率が悪くなっている。
</t>
    <phoneticPr fontId="4"/>
  </si>
  <si>
    <t xml:space="preserve"> 平成３０年の統合に向けて施設の改良を行っているが、財政状況との関連もあるが、上水道と統合後、上水道の老朽管、施設の改良計画等により実施していく予定である。</t>
    <phoneticPr fontId="4"/>
  </si>
  <si>
    <t xml:space="preserve"> 平成３０年には上水道と統合を行う予定となっており、この状況をそのまま引き継ぐと企業会計を圧迫することが危惧され、さらに厳しい財政状況となることが予想されるため、一般会計からの繰入や料金体系の見直し等により経営改善を図ってい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</si>
</sst>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3.62</c:v>
                </c:pt>
                <c:pt idx="2">
                  <c:v>3.32</c:v>
                </c:pt>
                <c:pt idx="3">
                  <c:v>2.85</c:v>
                </c:pt>
                <c:pt idx="4">
                  <c:v>1.34</c:v>
                </c:pt>
              </c:numCache>
            </c:numRef>
          </c:val>
          <c:extLst>
            <c:ext xmlns:c16="http://schemas.microsoft.com/office/drawing/2014/chart" uri="{C3380CC4-5D6E-409C-BE32-E72D297353CC}">
              <c16:uniqueId val="{00000000-B0B8-417A-B2A5-6046EDF81203}"/>
            </c:ext>
          </c:extLst>
        </c:ser>
        <c:dLbls>
          <c:showLegendKey val="0"/>
          <c:showVal val="0"/>
          <c:showCatName val="0"/>
          <c:showSerName val="0"/>
          <c:showPercent val="0"/>
          <c:showBubbleSize val="0"/>
        </c:dLbls>
        <c:gapWidth val="150"/>
        <c:axId val="119261056"/>
        <c:axId val="127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B0B8-417A-B2A5-6046EDF81203}"/>
            </c:ext>
          </c:extLst>
        </c:ser>
        <c:dLbls>
          <c:showLegendKey val="0"/>
          <c:showVal val="0"/>
          <c:showCatName val="0"/>
          <c:showSerName val="0"/>
          <c:showPercent val="0"/>
          <c:showBubbleSize val="0"/>
        </c:dLbls>
        <c:marker val="1"/>
        <c:smooth val="0"/>
        <c:axId val="119261056"/>
        <c:axId val="127877120"/>
      </c:lineChart>
      <c:dateAx>
        <c:axId val="119261056"/>
        <c:scaling>
          <c:orientation val="minMax"/>
        </c:scaling>
        <c:delete val="1"/>
        <c:axPos val="b"/>
        <c:numFmt formatCode="ge" sourceLinked="1"/>
        <c:majorTickMark val="none"/>
        <c:minorTickMark val="none"/>
        <c:tickLblPos val="none"/>
        <c:crossAx val="127877120"/>
        <c:crosses val="autoZero"/>
        <c:auto val="1"/>
        <c:lblOffset val="100"/>
        <c:baseTimeUnit val="years"/>
      </c:dateAx>
      <c:valAx>
        <c:axId val="127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84.25</c:v>
                </c:pt>
                <c:pt idx="1">
                  <c:v>84.5</c:v>
                </c:pt>
                <c:pt idx="2">
                  <c:v>85.5</c:v>
                </c:pt>
                <c:pt idx="3">
                  <c:v>85.96</c:v>
                </c:pt>
                <c:pt idx="4">
                  <c:v>69.98</c:v>
                </c:pt>
              </c:numCache>
            </c:numRef>
          </c:val>
          <c:extLst>
            <c:ext xmlns:c16="http://schemas.microsoft.com/office/drawing/2014/chart" uri="{C3380CC4-5D6E-409C-BE32-E72D297353CC}">
              <c16:uniqueId val="{00000000-A0B6-4165-8AD3-78E91452701D}"/>
            </c:ext>
          </c:extLst>
        </c:ser>
        <c:dLbls>
          <c:showLegendKey val="0"/>
          <c:showVal val="0"/>
          <c:showCatName val="0"/>
          <c:showSerName val="0"/>
          <c:showPercent val="0"/>
          <c:showBubbleSize val="0"/>
        </c:dLbls>
        <c:gapWidth val="150"/>
        <c:axId val="140766208"/>
        <c:axId val="14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A0B6-4165-8AD3-78E91452701D}"/>
            </c:ext>
          </c:extLst>
        </c:ser>
        <c:dLbls>
          <c:showLegendKey val="0"/>
          <c:showVal val="0"/>
          <c:showCatName val="0"/>
          <c:showSerName val="0"/>
          <c:showPercent val="0"/>
          <c:showBubbleSize val="0"/>
        </c:dLbls>
        <c:marker val="1"/>
        <c:smooth val="0"/>
        <c:axId val="140766208"/>
        <c:axId val="140768384"/>
      </c:lineChart>
      <c:dateAx>
        <c:axId val="140766208"/>
        <c:scaling>
          <c:orientation val="minMax"/>
        </c:scaling>
        <c:delete val="1"/>
        <c:axPos val="b"/>
        <c:numFmt formatCode="ge" sourceLinked="1"/>
        <c:majorTickMark val="none"/>
        <c:minorTickMark val="none"/>
        <c:tickLblPos val="none"/>
        <c:crossAx val="140768384"/>
        <c:crosses val="autoZero"/>
        <c:auto val="1"/>
        <c:lblOffset val="100"/>
        <c:baseTimeUnit val="years"/>
      </c:dateAx>
      <c:valAx>
        <c:axId val="14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65.739999999999995</c:v>
                </c:pt>
                <c:pt idx="1">
                  <c:v>63.09</c:v>
                </c:pt>
                <c:pt idx="2">
                  <c:v>61.9</c:v>
                </c:pt>
                <c:pt idx="3">
                  <c:v>60.54</c:v>
                </c:pt>
                <c:pt idx="4">
                  <c:v>68.569999999999993</c:v>
                </c:pt>
              </c:numCache>
            </c:numRef>
          </c:val>
          <c:extLst>
            <c:ext xmlns:c16="http://schemas.microsoft.com/office/drawing/2014/chart" uri="{C3380CC4-5D6E-409C-BE32-E72D297353CC}">
              <c16:uniqueId val="{00000000-AED6-4574-A7E2-7937AE02D053}"/>
            </c:ext>
          </c:extLst>
        </c:ser>
        <c:dLbls>
          <c:showLegendKey val="0"/>
          <c:showVal val="0"/>
          <c:showCatName val="0"/>
          <c:showSerName val="0"/>
          <c:showPercent val="0"/>
          <c:showBubbleSize val="0"/>
        </c:dLbls>
        <c:gapWidth val="150"/>
        <c:axId val="140831360"/>
        <c:axId val="140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AED6-4574-A7E2-7937AE02D053}"/>
            </c:ext>
          </c:extLst>
        </c:ser>
        <c:dLbls>
          <c:showLegendKey val="0"/>
          <c:showVal val="0"/>
          <c:showCatName val="0"/>
          <c:showSerName val="0"/>
          <c:showPercent val="0"/>
          <c:showBubbleSize val="0"/>
        </c:dLbls>
        <c:marker val="1"/>
        <c:smooth val="0"/>
        <c:axId val="140831360"/>
        <c:axId val="140837632"/>
      </c:lineChart>
      <c:dateAx>
        <c:axId val="140831360"/>
        <c:scaling>
          <c:orientation val="minMax"/>
        </c:scaling>
        <c:delete val="1"/>
        <c:axPos val="b"/>
        <c:numFmt formatCode="ge" sourceLinked="1"/>
        <c:majorTickMark val="none"/>
        <c:minorTickMark val="none"/>
        <c:tickLblPos val="none"/>
        <c:crossAx val="140837632"/>
        <c:crosses val="autoZero"/>
        <c:auto val="1"/>
        <c:lblOffset val="100"/>
        <c:baseTimeUnit val="years"/>
      </c:dateAx>
      <c:valAx>
        <c:axId val="140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65.03</c:v>
                </c:pt>
                <c:pt idx="1">
                  <c:v>62.82</c:v>
                </c:pt>
                <c:pt idx="2">
                  <c:v>61.82</c:v>
                </c:pt>
                <c:pt idx="3">
                  <c:v>64.010000000000005</c:v>
                </c:pt>
                <c:pt idx="4">
                  <c:v>62.65</c:v>
                </c:pt>
              </c:numCache>
            </c:numRef>
          </c:val>
          <c:extLst>
            <c:ext xmlns:c16="http://schemas.microsoft.com/office/drawing/2014/chart" uri="{C3380CC4-5D6E-409C-BE32-E72D297353CC}">
              <c16:uniqueId val="{00000000-9E31-4A05-927F-62BA84CDAD02}"/>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9E31-4A05-927F-62BA84CDAD02}"/>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9D-4292-8C42-BB3C741DFF54}"/>
            </c:ext>
          </c:extLst>
        </c:ser>
        <c:dLbls>
          <c:showLegendKey val="0"/>
          <c:showVal val="0"/>
          <c:showCatName val="0"/>
          <c:showSerName val="0"/>
          <c:showPercent val="0"/>
          <c:showBubbleSize val="0"/>
        </c:dLbls>
        <c:gapWidth val="150"/>
        <c:axId val="132035712"/>
        <c:axId val="132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9D-4292-8C42-BB3C741DFF54}"/>
            </c:ext>
          </c:extLst>
        </c:ser>
        <c:dLbls>
          <c:showLegendKey val="0"/>
          <c:showVal val="0"/>
          <c:showCatName val="0"/>
          <c:showSerName val="0"/>
          <c:showPercent val="0"/>
          <c:showBubbleSize val="0"/>
        </c:dLbls>
        <c:marker val="1"/>
        <c:smooth val="0"/>
        <c:axId val="132035712"/>
        <c:axId val="132037632"/>
      </c:lineChart>
      <c:dateAx>
        <c:axId val="132035712"/>
        <c:scaling>
          <c:orientation val="minMax"/>
        </c:scaling>
        <c:delete val="1"/>
        <c:axPos val="b"/>
        <c:numFmt formatCode="ge" sourceLinked="1"/>
        <c:majorTickMark val="none"/>
        <c:minorTickMark val="none"/>
        <c:tickLblPos val="none"/>
        <c:crossAx val="132037632"/>
        <c:crosses val="autoZero"/>
        <c:auto val="1"/>
        <c:lblOffset val="100"/>
        <c:baseTimeUnit val="years"/>
      </c:dateAx>
      <c:valAx>
        <c:axId val="132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3-4A4A-9F1E-3DC5652A6FD4}"/>
            </c:ext>
          </c:extLst>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3-4A4A-9F1E-3DC5652A6FD4}"/>
            </c:ext>
          </c:extLst>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F2-4F25-A5AC-D3556BA0705F}"/>
            </c:ext>
          </c:extLst>
        </c:ser>
        <c:dLbls>
          <c:showLegendKey val="0"/>
          <c:showVal val="0"/>
          <c:showCatName val="0"/>
          <c:showSerName val="0"/>
          <c:showPercent val="0"/>
          <c:showBubbleSize val="0"/>
        </c:dLbls>
        <c:gapWidth val="150"/>
        <c:axId val="132113152"/>
        <c:axId val="1321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2-4F25-A5AC-D3556BA0705F}"/>
            </c:ext>
          </c:extLst>
        </c:ser>
        <c:dLbls>
          <c:showLegendKey val="0"/>
          <c:showVal val="0"/>
          <c:showCatName val="0"/>
          <c:showSerName val="0"/>
          <c:showPercent val="0"/>
          <c:showBubbleSize val="0"/>
        </c:dLbls>
        <c:marker val="1"/>
        <c:smooth val="0"/>
        <c:axId val="132113152"/>
        <c:axId val="132115072"/>
      </c:lineChart>
      <c:dateAx>
        <c:axId val="132113152"/>
        <c:scaling>
          <c:orientation val="minMax"/>
        </c:scaling>
        <c:delete val="1"/>
        <c:axPos val="b"/>
        <c:numFmt formatCode="ge" sourceLinked="1"/>
        <c:majorTickMark val="none"/>
        <c:minorTickMark val="none"/>
        <c:tickLblPos val="none"/>
        <c:crossAx val="132115072"/>
        <c:crosses val="autoZero"/>
        <c:auto val="1"/>
        <c:lblOffset val="100"/>
        <c:baseTimeUnit val="years"/>
      </c:dateAx>
      <c:valAx>
        <c:axId val="132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BB-47F4-836C-E7158F2E5052}"/>
            </c:ext>
          </c:extLst>
        </c:ser>
        <c:dLbls>
          <c:showLegendKey val="0"/>
          <c:showVal val="0"/>
          <c:showCatName val="0"/>
          <c:showSerName val="0"/>
          <c:showPercent val="0"/>
          <c:showBubbleSize val="0"/>
        </c:dLbls>
        <c:gapWidth val="150"/>
        <c:axId val="140030336"/>
        <c:axId val="140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B-47F4-836C-E7158F2E5052}"/>
            </c:ext>
          </c:extLst>
        </c:ser>
        <c:dLbls>
          <c:showLegendKey val="0"/>
          <c:showVal val="0"/>
          <c:showCatName val="0"/>
          <c:showSerName val="0"/>
          <c:showPercent val="0"/>
          <c:showBubbleSize val="0"/>
        </c:dLbls>
        <c:marker val="1"/>
        <c:smooth val="0"/>
        <c:axId val="140030336"/>
        <c:axId val="140032256"/>
      </c:lineChart>
      <c:dateAx>
        <c:axId val="140030336"/>
        <c:scaling>
          <c:orientation val="minMax"/>
        </c:scaling>
        <c:delete val="1"/>
        <c:axPos val="b"/>
        <c:numFmt formatCode="ge" sourceLinked="1"/>
        <c:majorTickMark val="none"/>
        <c:minorTickMark val="none"/>
        <c:tickLblPos val="none"/>
        <c:crossAx val="140032256"/>
        <c:crosses val="autoZero"/>
        <c:auto val="1"/>
        <c:lblOffset val="100"/>
        <c:baseTimeUnit val="years"/>
      </c:dateAx>
      <c:valAx>
        <c:axId val="140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1358.82</c:v>
                </c:pt>
                <c:pt idx="1">
                  <c:v>1368.93</c:v>
                </c:pt>
                <c:pt idx="2">
                  <c:v>1657.59</c:v>
                </c:pt>
                <c:pt idx="3">
                  <c:v>1820.4</c:v>
                </c:pt>
                <c:pt idx="4">
                  <c:v>2058.02</c:v>
                </c:pt>
              </c:numCache>
            </c:numRef>
          </c:val>
          <c:extLst>
            <c:ext xmlns:c16="http://schemas.microsoft.com/office/drawing/2014/chart" uri="{C3380CC4-5D6E-409C-BE32-E72D297353CC}">
              <c16:uniqueId val="{00000000-7EB4-4C17-BF3F-D711F08C1D4A}"/>
            </c:ext>
          </c:extLst>
        </c:ser>
        <c:dLbls>
          <c:showLegendKey val="0"/>
          <c:showVal val="0"/>
          <c:showCatName val="0"/>
          <c:showSerName val="0"/>
          <c:showPercent val="0"/>
          <c:showBubbleSize val="0"/>
        </c:dLbls>
        <c:gapWidth val="150"/>
        <c:axId val="140214272"/>
        <c:axId val="1402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7EB4-4C17-BF3F-D711F08C1D4A}"/>
            </c:ext>
          </c:extLst>
        </c:ser>
        <c:dLbls>
          <c:showLegendKey val="0"/>
          <c:showVal val="0"/>
          <c:showCatName val="0"/>
          <c:showSerName val="0"/>
          <c:showPercent val="0"/>
          <c:showBubbleSize val="0"/>
        </c:dLbls>
        <c:marker val="1"/>
        <c:smooth val="0"/>
        <c:axId val="140214272"/>
        <c:axId val="140216192"/>
      </c:lineChart>
      <c:dateAx>
        <c:axId val="140214272"/>
        <c:scaling>
          <c:orientation val="minMax"/>
        </c:scaling>
        <c:delete val="1"/>
        <c:axPos val="b"/>
        <c:numFmt formatCode="ge" sourceLinked="1"/>
        <c:majorTickMark val="none"/>
        <c:minorTickMark val="none"/>
        <c:tickLblPos val="none"/>
        <c:crossAx val="140216192"/>
        <c:crosses val="autoZero"/>
        <c:auto val="1"/>
        <c:lblOffset val="100"/>
        <c:baseTimeUnit val="years"/>
      </c:dateAx>
      <c:valAx>
        <c:axId val="1402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38.22</c:v>
                </c:pt>
                <c:pt idx="1">
                  <c:v>34.590000000000003</c:v>
                </c:pt>
                <c:pt idx="2">
                  <c:v>34.78</c:v>
                </c:pt>
                <c:pt idx="3">
                  <c:v>32.07</c:v>
                </c:pt>
                <c:pt idx="4">
                  <c:v>33.47</c:v>
                </c:pt>
              </c:numCache>
            </c:numRef>
          </c:val>
          <c:extLst>
            <c:ext xmlns:c16="http://schemas.microsoft.com/office/drawing/2014/chart" uri="{C3380CC4-5D6E-409C-BE32-E72D297353CC}">
              <c16:uniqueId val="{00000000-27DE-450B-8F31-C18E8520F3EE}"/>
            </c:ext>
          </c:extLst>
        </c:ser>
        <c:dLbls>
          <c:showLegendKey val="0"/>
          <c:showVal val="0"/>
          <c:showCatName val="0"/>
          <c:showSerName val="0"/>
          <c:showPercent val="0"/>
          <c:showBubbleSize val="0"/>
        </c:dLbls>
        <c:gapWidth val="150"/>
        <c:axId val="140516736"/>
        <c:axId val="14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27DE-450B-8F31-C18E8520F3EE}"/>
            </c:ext>
          </c:extLst>
        </c:ser>
        <c:dLbls>
          <c:showLegendKey val="0"/>
          <c:showVal val="0"/>
          <c:showCatName val="0"/>
          <c:showSerName val="0"/>
          <c:showPercent val="0"/>
          <c:showBubbleSize val="0"/>
        </c:dLbls>
        <c:marker val="1"/>
        <c:smooth val="0"/>
        <c:axId val="140516736"/>
        <c:axId val="140559872"/>
      </c:lineChart>
      <c:dateAx>
        <c:axId val="140516736"/>
        <c:scaling>
          <c:orientation val="minMax"/>
        </c:scaling>
        <c:delete val="1"/>
        <c:axPos val="b"/>
        <c:numFmt formatCode="ge" sourceLinked="1"/>
        <c:majorTickMark val="none"/>
        <c:minorTickMark val="none"/>
        <c:tickLblPos val="none"/>
        <c:crossAx val="140559872"/>
        <c:crosses val="autoZero"/>
        <c:auto val="1"/>
        <c:lblOffset val="100"/>
        <c:baseTimeUnit val="years"/>
      </c:dateAx>
      <c:valAx>
        <c:axId val="14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460.72</c:v>
                </c:pt>
                <c:pt idx="1">
                  <c:v>504.46</c:v>
                </c:pt>
                <c:pt idx="2">
                  <c:v>514.76</c:v>
                </c:pt>
                <c:pt idx="3">
                  <c:v>560.12</c:v>
                </c:pt>
                <c:pt idx="4">
                  <c:v>537.91999999999996</c:v>
                </c:pt>
              </c:numCache>
            </c:numRef>
          </c:val>
          <c:extLst>
            <c:ext xmlns:c16="http://schemas.microsoft.com/office/drawing/2014/chart" uri="{C3380CC4-5D6E-409C-BE32-E72D297353CC}">
              <c16:uniqueId val="{00000000-0071-4E36-A66A-1C003BDD10B1}"/>
            </c:ext>
          </c:extLst>
        </c:ser>
        <c:dLbls>
          <c:showLegendKey val="0"/>
          <c:showVal val="0"/>
          <c:showCatName val="0"/>
          <c:showSerName val="0"/>
          <c:showPercent val="0"/>
          <c:showBubbleSize val="0"/>
        </c:dLbls>
        <c:gapWidth val="150"/>
        <c:axId val="140541312"/>
        <c:axId val="140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0071-4E36-A66A-1C003BDD10B1}"/>
            </c:ext>
          </c:extLst>
        </c:ser>
        <c:dLbls>
          <c:showLegendKey val="0"/>
          <c:showVal val="0"/>
          <c:showCatName val="0"/>
          <c:showSerName val="0"/>
          <c:showPercent val="0"/>
          <c:showBubbleSize val="0"/>
        </c:dLbls>
        <c:marker val="1"/>
        <c:smooth val="0"/>
        <c:axId val="140541312"/>
        <c:axId val="140715520"/>
      </c:lineChart>
      <c:dateAx>
        <c:axId val="140541312"/>
        <c:scaling>
          <c:orientation val="minMax"/>
        </c:scaling>
        <c:delete val="1"/>
        <c:axPos val="b"/>
        <c:numFmt formatCode="ge" sourceLinked="1"/>
        <c:majorTickMark val="none"/>
        <c:minorTickMark val="none"/>
        <c:tickLblPos val="none"/>
        <c:crossAx val="140715520"/>
        <c:crosses val="autoZero"/>
        <c:auto val="1"/>
        <c:lblOffset val="100"/>
        <c:baseTimeUnit val="years"/>
      </c:dateAx>
      <c:valAx>
        <c:axId val="140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島根県　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c r="AE8" s="50"/>
      <c r="AF8" s="50"/>
      <c r="AG8" s="50"/>
      <c r="AH8" s="50"/>
      <c r="AI8" s="50"/>
      <c r="AJ8" s="50"/>
      <c r="AK8" s="2"/>
      <c r="AL8" s="51">
        <f>データ!$R$6</f>
        <v>48013</v>
      </c>
      <c r="AM8" s="51"/>
      <c r="AN8" s="51"/>
      <c r="AO8" s="51"/>
      <c r="AP8" s="51"/>
      <c r="AQ8" s="51"/>
      <c r="AR8" s="51"/>
      <c r="AS8" s="51"/>
      <c r="AT8" s="46">
        <f>データ!$S$6</f>
        <v>733.19</v>
      </c>
      <c r="AU8" s="46"/>
      <c r="AV8" s="46"/>
      <c r="AW8" s="46"/>
      <c r="AX8" s="46"/>
      <c r="AY8" s="46"/>
      <c r="AZ8" s="46"/>
      <c r="BA8" s="46"/>
      <c r="BB8" s="46">
        <f>データ!$T$6</f>
        <v>65.489999999999995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5.75</v>
      </c>
      <c r="Q10" s="46"/>
      <c r="R10" s="46"/>
      <c r="S10" s="46"/>
      <c r="T10" s="46"/>
      <c r="U10" s="46"/>
      <c r="V10" s="46"/>
      <c r="W10" s="51">
        <f>データ!$Q$6</f>
        <v>2887</v>
      </c>
      <c r="X10" s="51"/>
      <c r="Y10" s="51"/>
      <c r="Z10" s="51"/>
      <c r="AA10" s="51"/>
      <c r="AB10" s="51"/>
      <c r="AC10" s="51"/>
      <c r="AD10" s="2"/>
      <c r="AE10" s="2"/>
      <c r="AF10" s="2"/>
      <c r="AG10" s="2"/>
      <c r="AH10" s="2"/>
      <c r="AI10" s="2"/>
      <c r="AJ10" s="2"/>
      <c r="AK10" s="2"/>
      <c r="AL10" s="51">
        <f>データ!$U$6</f>
        <v>2747</v>
      </c>
      <c r="AM10" s="51"/>
      <c r="AN10" s="51"/>
      <c r="AO10" s="51"/>
      <c r="AP10" s="51"/>
      <c r="AQ10" s="51"/>
      <c r="AR10" s="51"/>
      <c r="AS10" s="51"/>
      <c r="AT10" s="46">
        <f>データ!$V$6</f>
        <v>16.760000000000002</v>
      </c>
      <c r="AU10" s="46"/>
      <c r="AV10" s="46"/>
      <c r="AW10" s="46"/>
      <c r="AX10" s="46"/>
      <c r="AY10" s="46"/>
      <c r="AZ10" s="46"/>
      <c r="BA10" s="46"/>
      <c r="BB10" s="46">
        <f>データ!$W$6</f>
        <v>163.9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322041</v>
      </c>
      <c r="D6" s="34">
        <f t="shared" si="3"/>
        <v>47</v>
      </c>
      <c r="E6" s="34">
        <f t="shared" si="3"/>
        <v>1</v>
      </c>
      <c r="F6" s="34">
        <f t="shared" si="3"/>
        <v>0</v>
      </c>
      <c r="G6" s="34">
        <f t="shared" si="3"/>
        <v>0</v>
      </c>
      <c r="H6" s="34" t="str">
        <f t="shared" si="3"/>
        <v>島根県　益田市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5.75</v>
      </c>
      <c r="Q6" s="35">
        <f t="shared" si="3"/>
        <v>2887</v>
      </c>
      <c r="R6" s="35">
        <f t="shared" si="3"/>
        <v>48013</v>
      </c>
      <c r="S6" s="35">
        <f t="shared" si="3"/>
        <v>733.19</v>
      </c>
      <c r="T6" s="35">
        <f t="shared" si="3"/>
        <v>65.489999999999995</v>
      </c>
      <c r="U6" s="35">
        <f t="shared" si="3"/>
        <v>2747</v>
      </c>
      <c r="V6" s="35">
        <f t="shared" si="3"/>
        <v>16.760000000000002</v>
      </c>
      <c r="W6" s="35">
        <f t="shared" si="3"/>
        <v>163.9</v>
      </c>
      <c r="X6" s="36">
        <f>IF(X7="",NA(),X7)</f>
        <v>65.03</v>
      </c>
      <c r="Y6" s="36">
        <f t="shared" ref="Y6:AG6" si="4">IF(Y7="",NA(),Y7)</f>
        <v>62.82</v>
      </c>
      <c r="Z6" s="36">
        <f t="shared" si="4"/>
        <v>61.82</v>
      </c>
      <c r="AA6" s="36">
        <f t="shared" si="4"/>
        <v>64.010000000000005</v>
      </c>
      <c r="AB6" s="36">
        <f t="shared" si="4"/>
        <v>62.65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1358.82</v>
      </c>
      <c r="BF6" s="36">
        <f t="shared" ref="BF6:BN6" si="7">IF(BF7="",NA(),BF7)</f>
        <v>1368.93</v>
      </c>
      <c r="BG6" s="36">
        <f t="shared" si="7"/>
        <v>1657.59</v>
      </c>
      <c r="BH6" s="36">
        <f t="shared" si="7"/>
        <v>1820.4</v>
      </c>
      <c r="BI6" s="36">
        <f t="shared" si="7"/>
        <v>2058.02</v>
      </c>
      <c r="BJ6" s="36">
        <f t="shared" si="7"/>
        <v>1108.26</v>
      </c>
      <c r="BK6" s="36">
        <f t="shared" si="7"/>
        <v>1113.76</v>
      </c>
      <c r="BL6" s="36">
        <f t="shared" si="7"/>
        <v>1125.69</v>
      </c>
      <c r="BM6" s="36">
        <f t="shared" si="7"/>
        <v>1134.67</v>
      </c>
      <c r="BN6" s="36">
        <f t="shared" si="7"/>
        <v>1144.79</v>
      </c>
      <c r="BO6" s="35" t="str">
        <f>IF(BO7="","",IF(BO7="-","【-】","【"&amp;SUBSTITUTE(TEXT(BO7,"#,##0.00"),"-","△")&amp;"】"))</f>
        <v>【1,280.76】</v>
      </c>
      <c r="BP6" s="36">
        <f>IF(BP7="",NA(),BP7)</f>
        <v>38.22</v>
      </c>
      <c r="BQ6" s="36">
        <f t="shared" ref="BQ6:BY6" si="8">IF(BQ7="",NA(),BQ7)</f>
        <v>34.590000000000003</v>
      </c>
      <c r="BR6" s="36">
        <f t="shared" si="8"/>
        <v>34.78</v>
      </c>
      <c r="BS6" s="36">
        <f t="shared" si="8"/>
        <v>32.07</v>
      </c>
      <c r="BT6" s="36">
        <f t="shared" si="8"/>
        <v>33.47</v>
      </c>
      <c r="BU6" s="36">
        <f t="shared" si="8"/>
        <v>19.77</v>
      </c>
      <c r="BV6" s="36">
        <f t="shared" si="8"/>
        <v>34.25</v>
      </c>
      <c r="BW6" s="36">
        <f t="shared" si="8"/>
        <v>46.48</v>
      </c>
      <c r="BX6" s="36">
        <f t="shared" si="8"/>
        <v>40.6</v>
      </c>
      <c r="BY6" s="36">
        <f t="shared" si="8"/>
        <v>56.04</v>
      </c>
      <c r="BZ6" s="35" t="str">
        <f>IF(BZ7="","",IF(BZ7="-","【-】","【"&amp;SUBSTITUTE(TEXT(BZ7,"#,##0.00"),"-","△")&amp;"】"))</f>
        <v>【53.06】</v>
      </c>
      <c r="CA6" s="36">
        <f>IF(CA7="",NA(),CA7)</f>
        <v>460.72</v>
      </c>
      <c r="CB6" s="36">
        <f t="shared" ref="CB6:CJ6" si="9">IF(CB7="",NA(),CB7)</f>
        <v>504.46</v>
      </c>
      <c r="CC6" s="36">
        <f t="shared" si="9"/>
        <v>514.76</v>
      </c>
      <c r="CD6" s="36">
        <f t="shared" si="9"/>
        <v>560.12</v>
      </c>
      <c r="CE6" s="36">
        <f t="shared" si="9"/>
        <v>537.91999999999996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84.25</v>
      </c>
      <c r="CM6" s="36">
        <f t="shared" ref="CM6:CU6" si="10">IF(CM7="",NA(),CM7)</f>
        <v>84.5</v>
      </c>
      <c r="CN6" s="36">
        <f t="shared" si="10"/>
        <v>85.5</v>
      </c>
      <c r="CO6" s="36">
        <f t="shared" si="10"/>
        <v>85.96</v>
      </c>
      <c r="CP6" s="36">
        <f t="shared" si="10"/>
        <v>69.98</v>
      </c>
      <c r="CQ6" s="36">
        <f t="shared" si="10"/>
        <v>57.17</v>
      </c>
      <c r="CR6" s="36">
        <f t="shared" si="10"/>
        <v>57.55</v>
      </c>
      <c r="CS6" s="36">
        <f t="shared" si="10"/>
        <v>57.43</v>
      </c>
      <c r="CT6" s="36">
        <f t="shared" si="10"/>
        <v>57.29</v>
      </c>
      <c r="CU6" s="36">
        <f t="shared" si="10"/>
        <v>55.9</v>
      </c>
      <c r="CV6" s="35" t="str">
        <f>IF(CV7="","",IF(CV7="-","【-】","【"&amp;SUBSTITUTE(TEXT(CV7,"#,##0.00"),"-","△")&amp;"】"))</f>
        <v>【56.28】</v>
      </c>
      <c r="CW6" s="36">
        <f>IF(CW7="",NA(),CW7)</f>
        <v>65.739999999999995</v>
      </c>
      <c r="CX6" s="36">
        <f t="shared" ref="CX6:DF6" si="11">IF(CX7="",NA(),CX7)</f>
        <v>63.09</v>
      </c>
      <c r="CY6" s="36">
        <f t="shared" si="11"/>
        <v>61.9</v>
      </c>
      <c r="CZ6" s="36">
        <f t="shared" si="11"/>
        <v>60.54</v>
      </c>
      <c r="DA6" s="36">
        <f t="shared" si="11"/>
        <v>68.569999999999993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3.62</v>
      </c>
      <c r="EF6" s="36">
        <f t="shared" si="14"/>
        <v>3.32</v>
      </c>
      <c r="EG6" s="36">
        <f t="shared" si="14"/>
        <v>2.85</v>
      </c>
      <c r="EH6" s="36">
        <f t="shared" si="14"/>
        <v>1.34</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322041</v>
      </c>
      <c r="D7" s="38">
        <v>47</v>
      </c>
      <c r="E7" s="38">
        <v>1</v>
      </c>
      <c r="F7" s="38">
        <v>0</v>
      </c>
      <c r="G7" s="38">
        <v>0</v>
      </c>
      <c r="H7" s="38" t="s">
        <v>108</v>
      </c>
      <c r="I7" s="38" t="s">
        <v>109</v>
      </c>
      <c r="J7" s="38" t="s">
        <v>110</v>
      </c>
      <c r="K7" s="38" t="s">
        <v>111</v>
      </c>
      <c r="L7" s="38" t="s">
        <v>112</v>
      </c>
      <c r="M7" s="38"/>
      <c r="N7" s="39" t="s">
        <v>113</v>
      </c>
      <c r="O7" s="39" t="s">
        <v>114</v>
      </c>
      <c r="P7" s="39">
        <v>5.75</v>
      </c>
      <c r="Q7" s="39">
        <v>2887</v>
      </c>
      <c r="R7" s="39">
        <v>48013</v>
      </c>
      <c r="S7" s="39">
        <v>733.19</v>
      </c>
      <c r="T7" s="39">
        <v>65.489999999999995</v>
      </c>
      <c r="U7" s="39">
        <v>2747</v>
      </c>
      <c r="V7" s="39">
        <v>16.760000000000002</v>
      </c>
      <c r="W7" s="39">
        <v>163.9</v>
      </c>
      <c r="X7" s="39">
        <v>65.03</v>
      </c>
      <c r="Y7" s="39">
        <v>62.82</v>
      </c>
      <c r="Z7" s="39">
        <v>61.82</v>
      </c>
      <c r="AA7" s="39">
        <v>64.010000000000005</v>
      </c>
      <c r="AB7" s="39">
        <v>62.65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1358.82</v>
      </c>
      <c r="BF7" s="39">
        <v>1368.93</v>
      </c>
      <c r="BG7" s="39">
        <v>1657.59</v>
      </c>
      <c r="BH7" s="39">
        <v>1820.4</v>
      </c>
      <c r="BI7" s="39">
        <v>2058.02</v>
      </c>
      <c r="BJ7" s="39">
        <v>1108.26</v>
      </c>
      <c r="BK7" s="39">
        <v>1113.76</v>
      </c>
      <c r="BL7" s="39">
        <v>1125.69</v>
      </c>
      <c r="BM7" s="39">
        <v>1134.67</v>
      </c>
      <c r="BN7" s="39">
        <v>1144.79</v>
      </c>
      <c r="BO7" s="39">
        <v>1280.76</v>
      </c>
      <c r="BP7" s="39">
        <v>38.22</v>
      </c>
      <c r="BQ7" s="39">
        <v>34.590000000000003</v>
      </c>
      <c r="BR7" s="39">
        <v>34.78</v>
      </c>
      <c r="BS7" s="39">
        <v>32.07</v>
      </c>
      <c r="BT7" s="39">
        <v>33.47</v>
      </c>
      <c r="BU7" s="39">
        <v>19.77</v>
      </c>
      <c r="BV7" s="39">
        <v>34.25</v>
      </c>
      <c r="BW7" s="39">
        <v>46.48</v>
      </c>
      <c r="BX7" s="39">
        <v>40.6</v>
      </c>
      <c r="BY7" s="39">
        <v>56.04</v>
      </c>
      <c r="BZ7" s="39">
        <v>53.06</v>
      </c>
      <c r="CA7" s="39">
        <v>460.72</v>
      </c>
      <c r="CB7" s="39">
        <v>504.46</v>
      </c>
      <c r="CC7" s="39">
        <v>514.76</v>
      </c>
      <c r="CD7" s="39">
        <v>560.12</v>
      </c>
      <c r="CE7" s="39">
        <v>537.91999999999996</v>
      </c>
      <c r="CF7" s="39">
        <v>878.73</v>
      </c>
      <c r="CG7" s="39">
        <v>501.18</v>
      </c>
      <c r="CH7" s="39">
        <v>376.61</v>
      </c>
      <c r="CI7" s="39">
        <v>440.03</v>
      </c>
      <c r="CJ7" s="39">
        <v>304.35000000000002</v>
      </c>
      <c r="CK7" s="39">
        <v>314.83</v>
      </c>
      <c r="CL7" s="39">
        <v>84.25</v>
      </c>
      <c r="CM7" s="39">
        <v>84.5</v>
      </c>
      <c r="CN7" s="39">
        <v>85.5</v>
      </c>
      <c r="CO7" s="39">
        <v>85.96</v>
      </c>
      <c r="CP7" s="39">
        <v>69.98</v>
      </c>
      <c r="CQ7" s="39">
        <v>57.17</v>
      </c>
      <c r="CR7" s="39">
        <v>57.55</v>
      </c>
      <c r="CS7" s="39">
        <v>57.43</v>
      </c>
      <c r="CT7" s="39">
        <v>57.29</v>
      </c>
      <c r="CU7" s="39">
        <v>55.9</v>
      </c>
      <c r="CV7" s="39">
        <v>56.28</v>
      </c>
      <c r="CW7" s="39">
        <v>65.739999999999995</v>
      </c>
      <c r="CX7" s="39">
        <v>63.09</v>
      </c>
      <c r="CY7" s="39">
        <v>61.9</v>
      </c>
      <c r="CZ7" s="39">
        <v>60.54</v>
      </c>
      <c r="DA7" s="39">
        <v>68.569999999999993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3.62</v>
      </c>
      <c r="EF7" s="39">
        <v>3.32</v>
      </c>
      <c r="EG7" s="39">
        <v>2.85</v>
      </c>
      <c r="EH7" s="39">
        <v>1.34</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2018-02-08T02:29:36Z</cp:lastPrinted>
  <dcterms:created xsi:type="dcterms:W3CDTF">2017-12-25T01:45:51Z</dcterms:created>
  <dcterms:modified xsi:type="dcterms:W3CDTF">2018-02-08T02:29:39Z</dcterms:modified>
  <cp:category/>
</cp:coreProperties>
</file>