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UIDOU-102.MASUDACITY\Documents\"/>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N6" i="5"/>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AT10" i="4"/>
  <c r="AL10" i="4"/>
  <c r="W10" i="4"/>
  <c r="P10" i="4"/>
  <c r="I10" i="4"/>
  <c r="B10" i="4"/>
  <c r="BB8" i="4"/>
  <c r="AL8" i="4"/>
  <c r="I8" i="4"/>
  <c r="B8" i="4"/>
  <c r="C10" i="5" l="1"/>
  <c r="D10" i="5"/>
  <c r="E10" i="5"/>
  <c r="B10" i="5"/>
</calcChain>
</file>

<file path=xl/sharedStrings.xml><?xml version="1.0" encoding="utf-8"?>
<sst xmlns="http://schemas.openxmlformats.org/spreadsheetml/2006/main" count="231" uniqueCount="119">
  <si>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</si>
  <si>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</si>
  <si>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</si>
  <si>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</si>
  <si>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</si>
  <si>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</si>
  <si>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</si>
  <si>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</si>
  <si>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</si>
  <si>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</si>
  <si>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</si>
  <si>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</si>
  <si>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</si>
  <si>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</si>
  <si>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</si>
  <si>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</si>
  <si>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</si>
  <si>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</si>
  <si>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</si>
  <si>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</si>
  <si>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</si>
  <si>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</si>
  <si>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</si>
  <si>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</si>
  <si>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</si>
  <si>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</si>
  <si>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</si>
  <si>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</si>
  <si>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</si>
  <si>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</si>
  <si>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</si>
  <si>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</si>
  <si>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</si>
  <si>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</si>
  <si>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</si>
  <si>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</si>
  <si>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</si>
  <si>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</si>
  <si>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</si>
  <si>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</si>
  <si>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</si>
  <si>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</si>
  <si>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</si>
  <si>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</si>
  <si>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</si>
  <si>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</si>
  <si>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</si>
  <si>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</si>
  <si>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</si>
  <si>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</si>
  <si>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</si>
  <si>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</si>
  <si>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</si>
  <si>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</si>
  <si>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</si>
  <si>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</si>
  <si>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</si>
  <si>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</si>
  <si>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</si>
  <si>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</si>
  <si>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</si>
  <si>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</si>
  <si>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</si>
  <si>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</si>
  <si>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</si>
  <si>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</si>
  <si>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</si>
  <si>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</si>
  <si>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</si>
  <si>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</si>
  <si>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</si>
  <si>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</si>
  <si>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</si>
  <si>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</si>
  <si>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</si>
  <si>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</si>
  <si>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</si>
  <si>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</si>
  <si>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</si>
  <si>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</si>
  <si>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</si>
  <si>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</si>
  <si>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</si>
  <si>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</si>
  <si>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</si>
  <si>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</si>
  <si>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</si>
  <si>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</si>
  <si>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</si>
  <si>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</si>
  <si>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</si>
  <si>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</si>
  <si>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</si>
  <si>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</si>
  <si>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</si>
  <si>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</si>
  <si>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</si>
  <si>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</si>
  <si>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</si>
  <si>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</si>
  <si>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</si>
  <si>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</si>
  <si>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</si>
  <si>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</si>
  <si>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</si>
  <si>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益田市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</si>
  <si>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</si>
  <si>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</si>
  <si>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</si>
  <si>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</si>
  <si>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</si>
  <si>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</si>
  <si>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</si>
  <si>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</si>
  <si>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</si>
  <si>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</si>
  <si>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経営全般については、概ね健全な状態であると考えている。しかしながら、この数値については、管路更新等を抑えたため出た数値と考えられる。
　現在まで管路更新を抑えたため、有形固定資産減価償却率、管路経年比率が高い状況となっており管路の更新は急務と考えている。現在、アセットマネジメント等諸計画を策定中であるが、経営の健全な状態を極力保ったうえ、更新については優先順位をつけ効率的に対応していきたい。</t>
    <rPh sb="1" eb="3">
      <t>ケイエイ</t>
    </rPh>
    <rPh sb="3" eb="5">
      <t>ゼンパン</t>
    </rPh>
    <rPh sb="11" eb="12">
      <t>オオム</t>
    </rPh>
    <rPh sb="13" eb="15">
      <t>ケンゼン</t>
    </rPh>
    <rPh sb="16" eb="18">
      <t>ジョウタイ</t>
    </rPh>
    <rPh sb="22" eb="23">
      <t>カンガ</t>
    </rPh>
    <rPh sb="37" eb="39">
      <t>スウチ</t>
    </rPh>
    <rPh sb="45" eb="47">
      <t>カンロ</t>
    </rPh>
    <rPh sb="47" eb="49">
      <t>コウシン</t>
    </rPh>
    <rPh sb="49" eb="50">
      <t>トウ</t>
    </rPh>
    <rPh sb="51" eb="52">
      <t>オサ</t>
    </rPh>
    <rPh sb="56" eb="57">
      <t>デ</t>
    </rPh>
    <rPh sb="58" eb="60">
      <t>スウチ</t>
    </rPh>
    <rPh sb="61" eb="62">
      <t>カンガ</t>
    </rPh>
    <rPh sb="69" eb="71">
      <t>ゲンザイ</t>
    </rPh>
    <rPh sb="73" eb="75">
      <t>カンロ</t>
    </rPh>
    <rPh sb="75" eb="77">
      <t>コウシン</t>
    </rPh>
    <rPh sb="78" eb="79">
      <t>オサ</t>
    </rPh>
    <rPh sb="103" eb="104">
      <t>タカ</t>
    </rPh>
    <rPh sb="105" eb="107">
      <t>ジョウキョウ</t>
    </rPh>
    <rPh sb="113" eb="115">
      <t>カンロ</t>
    </rPh>
    <rPh sb="116" eb="118">
      <t>コウシン</t>
    </rPh>
    <rPh sb="119" eb="121">
      <t>キュウム</t>
    </rPh>
    <rPh sb="122" eb="123">
      <t>カンガ</t>
    </rPh>
    <rPh sb="128" eb="130">
      <t>ゲンザイ</t>
    </rPh>
    <rPh sb="141" eb="142">
      <t>トウ</t>
    </rPh>
    <rPh sb="142" eb="143">
      <t>ショ</t>
    </rPh>
    <rPh sb="143" eb="145">
      <t>ケイカク</t>
    </rPh>
    <rPh sb="146" eb="149">
      <t>サクテイチュウ</t>
    </rPh>
    <rPh sb="154" eb="156">
      <t>ケイエイ</t>
    </rPh>
    <rPh sb="157" eb="159">
      <t>ケンゼン</t>
    </rPh>
    <rPh sb="160" eb="162">
      <t>ジョウタイ</t>
    </rPh>
    <rPh sb="163" eb="165">
      <t>キョクリョク</t>
    </rPh>
    <rPh sb="165" eb="166">
      <t>タモ</t>
    </rPh>
    <rPh sb="171" eb="173">
      <t>コウシン</t>
    </rPh>
    <rPh sb="178" eb="180">
      <t>ユウセン</t>
    </rPh>
    <rPh sb="180" eb="182">
      <t>ジュンイ</t>
    </rPh>
    <rPh sb="185" eb="188">
      <t>コウリツテキ</t>
    </rPh>
    <rPh sb="189" eb="191">
      <t>タイオウ</t>
    </rPh>
    <phoneticPr fontId="4"/>
  </si>
  <si>
    <t>　管路更新が進んでいないため、有形固定資産減価償却率、管路経年比率は依然として高い水準を示している状態である。また、有収率も毎年悪化している状況であり、管路更新が急務となっている。
　現在、アセットマネジメント等諸計画を策定中であるが、策定後はこれに基づき計画的な管路更新に努め有形固定資産減価償却率、管路経年比率、有収率の改善を図っていきたい。</t>
    <rPh sb="1" eb="3">
      <t>カンロ</t>
    </rPh>
    <rPh sb="3" eb="5">
      <t>コウシン</t>
    </rPh>
    <rPh sb="6" eb="7">
      <t>スス</t>
    </rPh>
    <rPh sb="15" eb="17">
      <t>ユウケイ</t>
    </rPh>
    <rPh sb="17" eb="19">
      <t>コテイ</t>
    </rPh>
    <rPh sb="19" eb="21">
      <t>シサン</t>
    </rPh>
    <rPh sb="21" eb="23">
      <t>ゲンカ</t>
    </rPh>
    <rPh sb="23" eb="25">
      <t>ショウキャク</t>
    </rPh>
    <rPh sb="25" eb="26">
      <t>リツ</t>
    </rPh>
    <rPh sb="27" eb="29">
      <t>カンロ</t>
    </rPh>
    <rPh sb="29" eb="31">
      <t>ケイネン</t>
    </rPh>
    <rPh sb="31" eb="33">
      <t>ヒリツ</t>
    </rPh>
    <rPh sb="34" eb="36">
      <t>イゼン</t>
    </rPh>
    <rPh sb="39" eb="40">
      <t>タカ</t>
    </rPh>
    <rPh sb="41" eb="43">
      <t>スイジュン</t>
    </rPh>
    <rPh sb="44" eb="45">
      <t>シメ</t>
    </rPh>
    <rPh sb="49" eb="51">
      <t>ジョウタイ</t>
    </rPh>
    <rPh sb="58" eb="60">
      <t>ユウシュウ</t>
    </rPh>
    <rPh sb="62" eb="64">
      <t>マイトシ</t>
    </rPh>
    <rPh sb="64" eb="66">
      <t>アッカ</t>
    </rPh>
    <rPh sb="70" eb="72">
      <t>ジョウキョウ</t>
    </rPh>
    <rPh sb="76" eb="78">
      <t>カンロ</t>
    </rPh>
    <rPh sb="78" eb="80">
      <t>コウシン</t>
    </rPh>
    <rPh sb="81" eb="83">
      <t>キュウム</t>
    </rPh>
    <rPh sb="92" eb="94">
      <t>ゲンザイ</t>
    </rPh>
    <rPh sb="105" eb="106">
      <t>トウ</t>
    </rPh>
    <rPh sb="106" eb="107">
      <t>ショ</t>
    </rPh>
    <rPh sb="107" eb="109">
      <t>ケイカク</t>
    </rPh>
    <rPh sb="110" eb="113">
      <t>サクテイチュウ</t>
    </rPh>
    <rPh sb="118" eb="120">
      <t>サクテイ</t>
    </rPh>
    <rPh sb="120" eb="121">
      <t>ゴ</t>
    </rPh>
    <rPh sb="125" eb="126">
      <t>モト</t>
    </rPh>
    <rPh sb="128" eb="131">
      <t>ケイカクテキ</t>
    </rPh>
    <rPh sb="132" eb="134">
      <t>カンロ</t>
    </rPh>
    <rPh sb="134" eb="136">
      <t>コウシン</t>
    </rPh>
    <rPh sb="137" eb="138">
      <t>ツト</t>
    </rPh>
    <rPh sb="160" eb="161">
      <t>リツ</t>
    </rPh>
    <rPh sb="162" eb="164">
      <t>カイゼン</t>
    </rPh>
    <rPh sb="165" eb="166">
      <t>ハカ</t>
    </rPh>
    <phoneticPr fontId="4"/>
  </si>
  <si>
    <t>　当水道事業の経営については、経営収支比率、累積欠損金比率、流動比率、料金回収率、給水原価、施設利用率を経営指標の概要と比較すると良好な数値を保っている。また、全国平均値や類似団体平均値と比べても良好な状況であり、このことから健全な経営をしているものと考えている。
　しかしながら、有収率については、年々悪化しており、老朽管更新が急務と認識している。また、企業債残高対給水収益比率についても全国平均、類似団体平均と比べ低い数値を示してるが、毎年少しずつ改善をしており今後も継続したい。</t>
    <rPh sb="1" eb="2">
      <t>トウ</t>
    </rPh>
    <rPh sb="2" eb="4">
      <t>スイドウ</t>
    </rPh>
    <rPh sb="4" eb="6">
      <t>ジギョウ</t>
    </rPh>
    <rPh sb="7" eb="9">
      <t>ケイエイ</t>
    </rPh>
    <rPh sb="15" eb="17">
      <t>ケイエイ</t>
    </rPh>
    <rPh sb="17" eb="19">
      <t>シュウシ</t>
    </rPh>
    <rPh sb="19" eb="21">
      <t>ヒリツ</t>
    </rPh>
    <rPh sb="22" eb="24">
      <t>ルイセキ</t>
    </rPh>
    <rPh sb="24" eb="27">
      <t>ケッソンキン</t>
    </rPh>
    <rPh sb="27" eb="29">
      <t>ヒリツ</t>
    </rPh>
    <rPh sb="30" eb="32">
      <t>リュウドウ</t>
    </rPh>
    <rPh sb="32" eb="34">
      <t>ヒリツ</t>
    </rPh>
    <rPh sb="35" eb="37">
      <t>リョウキン</t>
    </rPh>
    <rPh sb="37" eb="39">
      <t>カイシュウ</t>
    </rPh>
    <rPh sb="39" eb="40">
      <t>リツ</t>
    </rPh>
    <rPh sb="41" eb="43">
      <t>キュウスイ</t>
    </rPh>
    <rPh sb="43" eb="45">
      <t>ゲンカ</t>
    </rPh>
    <rPh sb="46" eb="48">
      <t>シセツ</t>
    </rPh>
    <rPh sb="48" eb="50">
      <t>リヨウ</t>
    </rPh>
    <rPh sb="50" eb="51">
      <t>リツ</t>
    </rPh>
    <rPh sb="52" eb="54">
      <t>ケイエイ</t>
    </rPh>
    <rPh sb="54" eb="56">
      <t>シヒョウ</t>
    </rPh>
    <rPh sb="57" eb="59">
      <t>ガイヨウ</t>
    </rPh>
    <rPh sb="60" eb="62">
      <t>ヒカク</t>
    </rPh>
    <rPh sb="65" eb="67">
      <t>リョウコウ</t>
    </rPh>
    <rPh sb="68" eb="70">
      <t>スウチ</t>
    </rPh>
    <rPh sb="71" eb="72">
      <t>タモ</t>
    </rPh>
    <rPh sb="80" eb="82">
      <t>ゼンコク</t>
    </rPh>
    <rPh sb="82" eb="85">
      <t>ヘイキンチ</t>
    </rPh>
    <rPh sb="86" eb="88">
      <t>ルイジ</t>
    </rPh>
    <rPh sb="88" eb="90">
      <t>ダンタイ</t>
    </rPh>
    <rPh sb="90" eb="93">
      <t>ヘイキンチ</t>
    </rPh>
    <rPh sb="94" eb="95">
      <t>クラ</t>
    </rPh>
    <rPh sb="98" eb="100">
      <t>リョウコウ</t>
    </rPh>
    <rPh sb="101" eb="103">
      <t>ジョウキョウ</t>
    </rPh>
    <rPh sb="113" eb="115">
      <t>ケンゼン</t>
    </rPh>
    <rPh sb="116" eb="118">
      <t>ケイエイ</t>
    </rPh>
    <rPh sb="126" eb="127">
      <t>カンガ</t>
    </rPh>
    <rPh sb="141" eb="144">
      <t>ユウシュウリツ</t>
    </rPh>
    <rPh sb="150" eb="152">
      <t>ネンネン</t>
    </rPh>
    <rPh sb="152" eb="154">
      <t>アッカ</t>
    </rPh>
    <rPh sb="159" eb="161">
      <t>ロウキュウ</t>
    </rPh>
    <rPh sb="161" eb="162">
      <t>カン</t>
    </rPh>
    <rPh sb="162" eb="164">
      <t>コウシン</t>
    </rPh>
    <rPh sb="165" eb="167">
      <t>キュウム</t>
    </rPh>
    <rPh sb="168" eb="170">
      <t>ニンシキ</t>
    </rPh>
    <rPh sb="178" eb="180">
      <t>キギョウ</t>
    </rPh>
    <rPh sb="180" eb="181">
      <t>サイ</t>
    </rPh>
    <rPh sb="181" eb="183">
      <t>ザンダカ</t>
    </rPh>
    <rPh sb="183" eb="184">
      <t>タイ</t>
    </rPh>
    <rPh sb="184" eb="186">
      <t>キュウスイ</t>
    </rPh>
    <rPh sb="186" eb="188">
      <t>シュウエキ</t>
    </rPh>
    <rPh sb="188" eb="190">
      <t>ヒリツ</t>
    </rPh>
    <rPh sb="195" eb="197">
      <t>ゼンコク</t>
    </rPh>
    <rPh sb="197" eb="199">
      <t>ヘイキン</t>
    </rPh>
    <rPh sb="200" eb="202">
      <t>ルイジ</t>
    </rPh>
    <rPh sb="202" eb="204">
      <t>ダンタイ</t>
    </rPh>
    <rPh sb="204" eb="206">
      <t>ヘイキン</t>
    </rPh>
    <rPh sb="207" eb="208">
      <t>クラ</t>
    </rPh>
    <rPh sb="209" eb="210">
      <t>ヒク</t>
    </rPh>
    <rPh sb="211" eb="213">
      <t>スウチ</t>
    </rPh>
    <rPh sb="214" eb="215">
      <t>シメ</t>
    </rPh>
    <rPh sb="220" eb="222">
      <t>マイトシ</t>
    </rPh>
    <rPh sb="222" eb="223">
      <t>スコ</t>
    </rPh>
    <rPh sb="226" eb="228">
      <t>カイゼン</t>
    </rPh>
    <rPh sb="233" eb="235">
      <t>コンゴ</t>
    </rPh>
    <rPh sb="236" eb="238">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</si>
</sst>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0.46</c:v>
                </c:pt>
                <c:pt idx="1">
                  <c:v>0.39</c:v>
                </c:pt>
                <c:pt idx="2">
                  <c:v>0.37</c:v>
                </c:pt>
                <c:pt idx="3">
                  <c:v>0.34</c:v>
                </c:pt>
                <c:pt idx="4">
                  <c:v>0.02</c:v>
                </c:pt>
              </c:numCache>
            </c:numRef>
          </c:val>
          <c:extLst>
            <c:ext xmlns:c16="http://schemas.microsoft.com/office/drawing/2014/chart" uri="{C3380CC4-5D6E-409C-BE32-E72D297353CC}">
              <c16:uniqueId val="{00000000-89F7-4F68-8A73-FAEB08E3AC90}"/>
            </c:ext>
          </c:extLst>
        </c:ser>
        <c:dLbls>
          <c:showLegendKey val="0"/>
          <c:showVal val="0"/>
          <c:showCatName val="0"/>
          <c:showSerName val="0"/>
          <c:showPercent val="0"/>
          <c:showBubbleSize val="0"/>
        </c:dLbls>
        <c:gapWidth val="150"/>
        <c:axId val="89463040"/>
        <c:axId val="8947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extLst>
            <c:ext xmlns:c16="http://schemas.microsoft.com/office/drawing/2014/chart" uri="{C3380CC4-5D6E-409C-BE32-E72D297353CC}">
              <c16:uniqueId val="{00000001-89F7-4F68-8A73-FAEB08E3AC90}"/>
            </c:ext>
          </c:extLst>
        </c:ser>
        <c:dLbls>
          <c:showLegendKey val="0"/>
          <c:showVal val="0"/>
          <c:showCatName val="0"/>
          <c:showSerName val="0"/>
          <c:showPercent val="0"/>
          <c:showBubbleSize val="0"/>
        </c:dLbls>
        <c:marker val="1"/>
        <c:smooth val="0"/>
        <c:axId val="89463040"/>
        <c:axId val="89473408"/>
      </c:lineChart>
      <c:dateAx>
        <c:axId val="89463040"/>
        <c:scaling>
          <c:orientation val="minMax"/>
        </c:scaling>
        <c:delete val="1"/>
        <c:axPos val="b"/>
        <c:numFmt formatCode="ge" sourceLinked="1"/>
        <c:majorTickMark val="none"/>
        <c:minorTickMark val="none"/>
        <c:tickLblPos val="none"/>
        <c:crossAx val="89473408"/>
        <c:crosses val="autoZero"/>
        <c:auto val="1"/>
        <c:lblOffset val="100"/>
        <c:baseTimeUnit val="years"/>
      </c:dateAx>
      <c:valAx>
        <c:axId val="8947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6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81.260000000000005</c:v>
                </c:pt>
                <c:pt idx="1">
                  <c:v>85.44</c:v>
                </c:pt>
                <c:pt idx="2">
                  <c:v>83.09</c:v>
                </c:pt>
                <c:pt idx="3">
                  <c:v>83.79</c:v>
                </c:pt>
                <c:pt idx="4">
                  <c:v>84.66</c:v>
                </c:pt>
              </c:numCache>
            </c:numRef>
          </c:val>
          <c:extLst>
            <c:ext xmlns:c16="http://schemas.microsoft.com/office/drawing/2014/chart" uri="{C3380CC4-5D6E-409C-BE32-E72D297353CC}">
              <c16:uniqueId val="{00000000-67E3-4414-BF5B-5729D14BE3B8}"/>
            </c:ext>
          </c:extLst>
        </c:ser>
        <c:dLbls>
          <c:showLegendKey val="0"/>
          <c:showVal val="0"/>
          <c:showCatName val="0"/>
          <c:showSerName val="0"/>
          <c:showPercent val="0"/>
          <c:showBubbleSize val="0"/>
        </c:dLbls>
        <c:gapWidth val="150"/>
        <c:axId val="90008960"/>
        <c:axId val="9002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extLst>
            <c:ext xmlns:c16="http://schemas.microsoft.com/office/drawing/2014/chart" uri="{C3380CC4-5D6E-409C-BE32-E72D297353CC}">
              <c16:uniqueId val="{00000001-67E3-4414-BF5B-5729D14BE3B8}"/>
            </c:ext>
          </c:extLst>
        </c:ser>
        <c:dLbls>
          <c:showLegendKey val="0"/>
          <c:showVal val="0"/>
          <c:showCatName val="0"/>
          <c:showSerName val="0"/>
          <c:showPercent val="0"/>
          <c:showBubbleSize val="0"/>
        </c:dLbls>
        <c:marker val="1"/>
        <c:smooth val="0"/>
        <c:axId val="90008960"/>
        <c:axId val="90027520"/>
      </c:lineChart>
      <c:dateAx>
        <c:axId val="90008960"/>
        <c:scaling>
          <c:orientation val="minMax"/>
        </c:scaling>
        <c:delete val="1"/>
        <c:axPos val="b"/>
        <c:numFmt formatCode="ge" sourceLinked="1"/>
        <c:majorTickMark val="none"/>
        <c:minorTickMark val="none"/>
        <c:tickLblPos val="none"/>
        <c:crossAx val="90027520"/>
        <c:crosses val="autoZero"/>
        <c:auto val="1"/>
        <c:lblOffset val="100"/>
        <c:baseTimeUnit val="years"/>
      </c:dateAx>
      <c:valAx>
        <c:axId val="9002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0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78.760000000000005</c:v>
                </c:pt>
                <c:pt idx="1">
                  <c:v>79.89</c:v>
                </c:pt>
                <c:pt idx="2">
                  <c:v>80.849999999999994</c:v>
                </c:pt>
                <c:pt idx="3">
                  <c:v>79.89</c:v>
                </c:pt>
                <c:pt idx="4">
                  <c:v>78.14</c:v>
                </c:pt>
              </c:numCache>
            </c:numRef>
          </c:val>
          <c:extLst>
            <c:ext xmlns:c16="http://schemas.microsoft.com/office/drawing/2014/chart" uri="{C3380CC4-5D6E-409C-BE32-E72D297353CC}">
              <c16:uniqueId val="{00000000-8B14-41FF-B4B2-1D0CEF24516F}"/>
            </c:ext>
          </c:extLst>
        </c:ser>
        <c:dLbls>
          <c:showLegendKey val="0"/>
          <c:showVal val="0"/>
          <c:showCatName val="0"/>
          <c:showSerName val="0"/>
          <c:showPercent val="0"/>
          <c:showBubbleSize val="0"/>
        </c:dLbls>
        <c:gapWidth val="150"/>
        <c:axId val="90041344"/>
        <c:axId val="9044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extLst>
            <c:ext xmlns:c16="http://schemas.microsoft.com/office/drawing/2014/chart" uri="{C3380CC4-5D6E-409C-BE32-E72D297353CC}">
              <c16:uniqueId val="{00000001-8B14-41FF-B4B2-1D0CEF24516F}"/>
            </c:ext>
          </c:extLst>
        </c:ser>
        <c:dLbls>
          <c:showLegendKey val="0"/>
          <c:showVal val="0"/>
          <c:showCatName val="0"/>
          <c:showSerName val="0"/>
          <c:showPercent val="0"/>
          <c:showBubbleSize val="0"/>
        </c:dLbls>
        <c:marker val="1"/>
        <c:smooth val="0"/>
        <c:axId val="90041344"/>
        <c:axId val="90444928"/>
      </c:lineChart>
      <c:dateAx>
        <c:axId val="90041344"/>
        <c:scaling>
          <c:orientation val="minMax"/>
        </c:scaling>
        <c:delete val="1"/>
        <c:axPos val="b"/>
        <c:numFmt formatCode="ge" sourceLinked="1"/>
        <c:majorTickMark val="none"/>
        <c:minorTickMark val="none"/>
        <c:tickLblPos val="none"/>
        <c:crossAx val="90444928"/>
        <c:crosses val="autoZero"/>
        <c:auto val="1"/>
        <c:lblOffset val="100"/>
        <c:baseTimeUnit val="years"/>
      </c:dateAx>
      <c:valAx>
        <c:axId val="9044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4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108.84</c:v>
                </c:pt>
                <c:pt idx="1">
                  <c:v>105.5</c:v>
                </c:pt>
                <c:pt idx="2">
                  <c:v>106.2</c:v>
                </c:pt>
                <c:pt idx="3">
                  <c:v>110.41</c:v>
                </c:pt>
                <c:pt idx="4">
                  <c:v>110.59</c:v>
                </c:pt>
              </c:numCache>
            </c:numRef>
          </c:val>
          <c:extLst>
            <c:ext xmlns:c16="http://schemas.microsoft.com/office/drawing/2014/chart" uri="{C3380CC4-5D6E-409C-BE32-E72D297353CC}">
              <c16:uniqueId val="{00000000-38B5-45E8-A989-CF16A207DDAA}"/>
            </c:ext>
          </c:extLst>
        </c:ser>
        <c:dLbls>
          <c:showLegendKey val="0"/>
          <c:showVal val="0"/>
          <c:showCatName val="0"/>
          <c:showSerName val="0"/>
          <c:showPercent val="0"/>
          <c:showBubbleSize val="0"/>
        </c:dLbls>
        <c:gapWidth val="150"/>
        <c:axId val="89491328"/>
        <c:axId val="8950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extLst>
            <c:ext xmlns:c16="http://schemas.microsoft.com/office/drawing/2014/chart" uri="{C3380CC4-5D6E-409C-BE32-E72D297353CC}">
              <c16:uniqueId val="{00000001-38B5-45E8-A989-CF16A207DDAA}"/>
            </c:ext>
          </c:extLst>
        </c:ser>
        <c:dLbls>
          <c:showLegendKey val="0"/>
          <c:showVal val="0"/>
          <c:showCatName val="0"/>
          <c:showSerName val="0"/>
          <c:showPercent val="0"/>
          <c:showBubbleSize val="0"/>
        </c:dLbls>
        <c:marker val="1"/>
        <c:smooth val="0"/>
        <c:axId val="89491328"/>
        <c:axId val="89505792"/>
      </c:lineChart>
      <c:dateAx>
        <c:axId val="89491328"/>
        <c:scaling>
          <c:orientation val="minMax"/>
        </c:scaling>
        <c:delete val="1"/>
        <c:axPos val="b"/>
        <c:numFmt formatCode="ge" sourceLinked="1"/>
        <c:majorTickMark val="none"/>
        <c:minorTickMark val="none"/>
        <c:tickLblPos val="none"/>
        <c:crossAx val="89505792"/>
        <c:crosses val="autoZero"/>
        <c:auto val="1"/>
        <c:lblOffset val="100"/>
        <c:baseTimeUnit val="years"/>
      </c:dateAx>
      <c:valAx>
        <c:axId val="89505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49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37.56</c:v>
                </c:pt>
                <c:pt idx="1">
                  <c:v>37.979999999999997</c:v>
                </c:pt>
                <c:pt idx="2">
                  <c:v>49.65</c:v>
                </c:pt>
                <c:pt idx="3">
                  <c:v>51.15</c:v>
                </c:pt>
                <c:pt idx="4">
                  <c:v>52.58</c:v>
                </c:pt>
              </c:numCache>
            </c:numRef>
          </c:val>
          <c:extLst>
            <c:ext xmlns:c16="http://schemas.microsoft.com/office/drawing/2014/chart" uri="{C3380CC4-5D6E-409C-BE32-E72D297353CC}">
              <c16:uniqueId val="{00000000-5189-485E-B852-EB07D4D32D30}"/>
            </c:ext>
          </c:extLst>
        </c:ser>
        <c:dLbls>
          <c:showLegendKey val="0"/>
          <c:showVal val="0"/>
          <c:showCatName val="0"/>
          <c:showSerName val="0"/>
          <c:showPercent val="0"/>
          <c:showBubbleSize val="0"/>
        </c:dLbls>
        <c:gapWidth val="150"/>
        <c:axId val="89736704"/>
        <c:axId val="8973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extLst>
            <c:ext xmlns:c16="http://schemas.microsoft.com/office/drawing/2014/chart" uri="{C3380CC4-5D6E-409C-BE32-E72D297353CC}">
              <c16:uniqueId val="{00000001-5189-485E-B852-EB07D4D32D30}"/>
            </c:ext>
          </c:extLst>
        </c:ser>
        <c:dLbls>
          <c:showLegendKey val="0"/>
          <c:showVal val="0"/>
          <c:showCatName val="0"/>
          <c:showSerName val="0"/>
          <c:showPercent val="0"/>
          <c:showBubbleSize val="0"/>
        </c:dLbls>
        <c:marker val="1"/>
        <c:smooth val="0"/>
        <c:axId val="89736704"/>
        <c:axId val="89738624"/>
      </c:lineChart>
      <c:dateAx>
        <c:axId val="89736704"/>
        <c:scaling>
          <c:orientation val="minMax"/>
        </c:scaling>
        <c:delete val="1"/>
        <c:axPos val="b"/>
        <c:numFmt formatCode="ge" sourceLinked="1"/>
        <c:majorTickMark val="none"/>
        <c:minorTickMark val="none"/>
        <c:tickLblPos val="none"/>
        <c:crossAx val="89738624"/>
        <c:crosses val="autoZero"/>
        <c:auto val="1"/>
        <c:lblOffset val="100"/>
        <c:baseTimeUnit val="years"/>
      </c:dateAx>
      <c:valAx>
        <c:axId val="8973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3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18.670000000000002</c:v>
                </c:pt>
                <c:pt idx="1">
                  <c:v>20.72</c:v>
                </c:pt>
                <c:pt idx="2">
                  <c:v>23.06</c:v>
                </c:pt>
                <c:pt idx="3">
                  <c:v>26.63</c:v>
                </c:pt>
                <c:pt idx="4">
                  <c:v>26.24</c:v>
                </c:pt>
              </c:numCache>
            </c:numRef>
          </c:val>
          <c:extLst>
            <c:ext xmlns:c16="http://schemas.microsoft.com/office/drawing/2014/chart" uri="{C3380CC4-5D6E-409C-BE32-E72D297353CC}">
              <c16:uniqueId val="{00000000-A419-474A-B851-2CA248FE96D6}"/>
            </c:ext>
          </c:extLst>
        </c:ser>
        <c:dLbls>
          <c:showLegendKey val="0"/>
          <c:showVal val="0"/>
          <c:showCatName val="0"/>
          <c:showSerName val="0"/>
          <c:showPercent val="0"/>
          <c:showBubbleSize val="0"/>
        </c:dLbls>
        <c:gapWidth val="150"/>
        <c:axId val="89760896"/>
        <c:axId val="8976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extLst>
            <c:ext xmlns:c16="http://schemas.microsoft.com/office/drawing/2014/chart" uri="{C3380CC4-5D6E-409C-BE32-E72D297353CC}">
              <c16:uniqueId val="{00000001-A419-474A-B851-2CA248FE96D6}"/>
            </c:ext>
          </c:extLst>
        </c:ser>
        <c:dLbls>
          <c:showLegendKey val="0"/>
          <c:showVal val="0"/>
          <c:showCatName val="0"/>
          <c:showSerName val="0"/>
          <c:showPercent val="0"/>
          <c:showBubbleSize val="0"/>
        </c:dLbls>
        <c:marker val="1"/>
        <c:smooth val="0"/>
        <c:axId val="89760896"/>
        <c:axId val="89762816"/>
      </c:lineChart>
      <c:dateAx>
        <c:axId val="89760896"/>
        <c:scaling>
          <c:orientation val="minMax"/>
        </c:scaling>
        <c:delete val="1"/>
        <c:axPos val="b"/>
        <c:numFmt formatCode="ge" sourceLinked="1"/>
        <c:majorTickMark val="none"/>
        <c:minorTickMark val="none"/>
        <c:tickLblPos val="none"/>
        <c:crossAx val="89762816"/>
        <c:crosses val="autoZero"/>
        <c:auto val="1"/>
        <c:lblOffset val="100"/>
        <c:baseTimeUnit val="years"/>
      </c:dateAx>
      <c:valAx>
        <c:axId val="8976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6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E4-48D7-A83A-2CC47ED34D42}"/>
            </c:ext>
          </c:extLst>
        </c:ser>
        <c:dLbls>
          <c:showLegendKey val="0"/>
          <c:showVal val="0"/>
          <c:showCatName val="0"/>
          <c:showSerName val="0"/>
          <c:showPercent val="0"/>
          <c:showBubbleSize val="0"/>
        </c:dLbls>
        <c:gapWidth val="150"/>
        <c:axId val="89789568"/>
        <c:axId val="8979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extLst>
            <c:ext xmlns:c16="http://schemas.microsoft.com/office/drawing/2014/chart" uri="{C3380CC4-5D6E-409C-BE32-E72D297353CC}">
              <c16:uniqueId val="{00000001-84E4-48D7-A83A-2CC47ED34D42}"/>
            </c:ext>
          </c:extLst>
        </c:ser>
        <c:dLbls>
          <c:showLegendKey val="0"/>
          <c:showVal val="0"/>
          <c:showCatName val="0"/>
          <c:showSerName val="0"/>
          <c:showPercent val="0"/>
          <c:showBubbleSize val="0"/>
        </c:dLbls>
        <c:marker val="1"/>
        <c:smooth val="0"/>
        <c:axId val="89789568"/>
        <c:axId val="89791488"/>
      </c:lineChart>
      <c:dateAx>
        <c:axId val="89789568"/>
        <c:scaling>
          <c:orientation val="minMax"/>
        </c:scaling>
        <c:delete val="1"/>
        <c:axPos val="b"/>
        <c:numFmt formatCode="ge" sourceLinked="1"/>
        <c:majorTickMark val="none"/>
        <c:minorTickMark val="none"/>
        <c:tickLblPos val="none"/>
        <c:crossAx val="89791488"/>
        <c:crosses val="autoZero"/>
        <c:auto val="1"/>
        <c:lblOffset val="100"/>
        <c:baseTimeUnit val="years"/>
      </c:dateAx>
      <c:valAx>
        <c:axId val="89791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78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10543.69</c:v>
                </c:pt>
                <c:pt idx="1">
                  <c:v>8832.57</c:v>
                </c:pt>
                <c:pt idx="2">
                  <c:v>512.27</c:v>
                </c:pt>
                <c:pt idx="3">
                  <c:v>471.19</c:v>
                </c:pt>
                <c:pt idx="4">
                  <c:v>459.1</c:v>
                </c:pt>
              </c:numCache>
            </c:numRef>
          </c:val>
          <c:extLst>
            <c:ext xmlns:c16="http://schemas.microsoft.com/office/drawing/2014/chart" uri="{C3380CC4-5D6E-409C-BE32-E72D297353CC}">
              <c16:uniqueId val="{00000000-AC56-4A77-8A58-87A1744C4304}"/>
            </c:ext>
          </c:extLst>
        </c:ser>
        <c:dLbls>
          <c:showLegendKey val="0"/>
          <c:showVal val="0"/>
          <c:showCatName val="0"/>
          <c:showSerName val="0"/>
          <c:showPercent val="0"/>
          <c:showBubbleSize val="0"/>
        </c:dLbls>
        <c:gapWidth val="150"/>
        <c:axId val="89809664"/>
        <c:axId val="8981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extLst>
            <c:ext xmlns:c16="http://schemas.microsoft.com/office/drawing/2014/chart" uri="{C3380CC4-5D6E-409C-BE32-E72D297353CC}">
              <c16:uniqueId val="{00000001-AC56-4A77-8A58-87A1744C4304}"/>
            </c:ext>
          </c:extLst>
        </c:ser>
        <c:dLbls>
          <c:showLegendKey val="0"/>
          <c:showVal val="0"/>
          <c:showCatName val="0"/>
          <c:showSerName val="0"/>
          <c:showPercent val="0"/>
          <c:showBubbleSize val="0"/>
        </c:dLbls>
        <c:marker val="1"/>
        <c:smooth val="0"/>
        <c:axId val="89809664"/>
        <c:axId val="89811584"/>
      </c:lineChart>
      <c:dateAx>
        <c:axId val="89809664"/>
        <c:scaling>
          <c:orientation val="minMax"/>
        </c:scaling>
        <c:delete val="1"/>
        <c:axPos val="b"/>
        <c:numFmt formatCode="ge" sourceLinked="1"/>
        <c:majorTickMark val="none"/>
        <c:minorTickMark val="none"/>
        <c:tickLblPos val="none"/>
        <c:crossAx val="89811584"/>
        <c:crosses val="autoZero"/>
        <c:auto val="1"/>
        <c:lblOffset val="100"/>
        <c:baseTimeUnit val="years"/>
      </c:dateAx>
      <c:valAx>
        <c:axId val="89811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80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456.53</c:v>
                </c:pt>
                <c:pt idx="1">
                  <c:v>446.37</c:v>
                </c:pt>
                <c:pt idx="2">
                  <c:v>426.58</c:v>
                </c:pt>
                <c:pt idx="3">
                  <c:v>404.19</c:v>
                </c:pt>
                <c:pt idx="4">
                  <c:v>393.96</c:v>
                </c:pt>
              </c:numCache>
            </c:numRef>
          </c:val>
          <c:extLst>
            <c:ext xmlns:c16="http://schemas.microsoft.com/office/drawing/2014/chart" uri="{C3380CC4-5D6E-409C-BE32-E72D297353CC}">
              <c16:uniqueId val="{00000000-3E7A-4B7A-8105-C01998F64A3B}"/>
            </c:ext>
          </c:extLst>
        </c:ser>
        <c:dLbls>
          <c:showLegendKey val="0"/>
          <c:showVal val="0"/>
          <c:showCatName val="0"/>
          <c:showSerName val="0"/>
          <c:showPercent val="0"/>
          <c:showBubbleSize val="0"/>
        </c:dLbls>
        <c:gapWidth val="150"/>
        <c:axId val="89842048"/>
        <c:axId val="8984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extLst>
            <c:ext xmlns:c16="http://schemas.microsoft.com/office/drawing/2014/chart" uri="{C3380CC4-5D6E-409C-BE32-E72D297353CC}">
              <c16:uniqueId val="{00000001-3E7A-4B7A-8105-C01998F64A3B}"/>
            </c:ext>
          </c:extLst>
        </c:ser>
        <c:dLbls>
          <c:showLegendKey val="0"/>
          <c:showVal val="0"/>
          <c:showCatName val="0"/>
          <c:showSerName val="0"/>
          <c:showPercent val="0"/>
          <c:showBubbleSize val="0"/>
        </c:dLbls>
        <c:marker val="1"/>
        <c:smooth val="0"/>
        <c:axId val="89842048"/>
        <c:axId val="89843968"/>
      </c:lineChart>
      <c:dateAx>
        <c:axId val="89842048"/>
        <c:scaling>
          <c:orientation val="minMax"/>
        </c:scaling>
        <c:delete val="1"/>
        <c:axPos val="b"/>
        <c:numFmt formatCode="ge" sourceLinked="1"/>
        <c:majorTickMark val="none"/>
        <c:minorTickMark val="none"/>
        <c:tickLblPos val="none"/>
        <c:crossAx val="89843968"/>
        <c:crosses val="autoZero"/>
        <c:auto val="1"/>
        <c:lblOffset val="100"/>
        <c:baseTimeUnit val="years"/>
      </c:dateAx>
      <c:valAx>
        <c:axId val="89843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84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100.97</c:v>
                </c:pt>
                <c:pt idx="1">
                  <c:v>98.21</c:v>
                </c:pt>
                <c:pt idx="2">
                  <c:v>99.35</c:v>
                </c:pt>
                <c:pt idx="3">
                  <c:v>102.93</c:v>
                </c:pt>
                <c:pt idx="4">
                  <c:v>103.5</c:v>
                </c:pt>
              </c:numCache>
            </c:numRef>
          </c:val>
          <c:extLst>
            <c:ext xmlns:c16="http://schemas.microsoft.com/office/drawing/2014/chart" uri="{C3380CC4-5D6E-409C-BE32-E72D297353CC}">
              <c16:uniqueId val="{00000000-657A-413C-917E-898279D5D261}"/>
            </c:ext>
          </c:extLst>
        </c:ser>
        <c:dLbls>
          <c:showLegendKey val="0"/>
          <c:showVal val="0"/>
          <c:showCatName val="0"/>
          <c:showSerName val="0"/>
          <c:showPercent val="0"/>
          <c:showBubbleSize val="0"/>
        </c:dLbls>
        <c:gapWidth val="150"/>
        <c:axId val="89952256"/>
        <c:axId val="8995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extLst>
            <c:ext xmlns:c16="http://schemas.microsoft.com/office/drawing/2014/chart" uri="{C3380CC4-5D6E-409C-BE32-E72D297353CC}">
              <c16:uniqueId val="{00000001-657A-413C-917E-898279D5D261}"/>
            </c:ext>
          </c:extLst>
        </c:ser>
        <c:dLbls>
          <c:showLegendKey val="0"/>
          <c:showVal val="0"/>
          <c:showCatName val="0"/>
          <c:showSerName val="0"/>
          <c:showPercent val="0"/>
          <c:showBubbleSize val="0"/>
        </c:dLbls>
        <c:marker val="1"/>
        <c:smooth val="0"/>
        <c:axId val="89952256"/>
        <c:axId val="89954176"/>
      </c:lineChart>
      <c:dateAx>
        <c:axId val="89952256"/>
        <c:scaling>
          <c:orientation val="minMax"/>
        </c:scaling>
        <c:delete val="1"/>
        <c:axPos val="b"/>
        <c:numFmt formatCode="ge" sourceLinked="1"/>
        <c:majorTickMark val="none"/>
        <c:minorTickMark val="none"/>
        <c:tickLblPos val="none"/>
        <c:crossAx val="89954176"/>
        <c:crosses val="autoZero"/>
        <c:auto val="1"/>
        <c:lblOffset val="100"/>
        <c:baseTimeUnit val="years"/>
      </c:dateAx>
      <c:valAx>
        <c:axId val="8995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5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158.91</c:v>
                </c:pt>
                <c:pt idx="1">
                  <c:v>163.81</c:v>
                </c:pt>
                <c:pt idx="2">
                  <c:v>162.25</c:v>
                </c:pt>
                <c:pt idx="3">
                  <c:v>156.38</c:v>
                </c:pt>
                <c:pt idx="4">
                  <c:v>155.47999999999999</c:v>
                </c:pt>
              </c:numCache>
            </c:numRef>
          </c:val>
          <c:extLst>
            <c:ext xmlns:c16="http://schemas.microsoft.com/office/drawing/2014/chart" uri="{C3380CC4-5D6E-409C-BE32-E72D297353CC}">
              <c16:uniqueId val="{00000000-255C-4CE6-95F3-8E737C7A8EB6}"/>
            </c:ext>
          </c:extLst>
        </c:ser>
        <c:dLbls>
          <c:showLegendKey val="0"/>
          <c:showVal val="0"/>
          <c:showCatName val="0"/>
          <c:showSerName val="0"/>
          <c:showPercent val="0"/>
          <c:showBubbleSize val="0"/>
        </c:dLbls>
        <c:gapWidth val="150"/>
        <c:axId val="89972096"/>
        <c:axId val="8998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extLst>
            <c:ext xmlns:c16="http://schemas.microsoft.com/office/drawing/2014/chart" uri="{C3380CC4-5D6E-409C-BE32-E72D297353CC}">
              <c16:uniqueId val="{00000001-255C-4CE6-95F3-8E737C7A8EB6}"/>
            </c:ext>
          </c:extLst>
        </c:ser>
        <c:dLbls>
          <c:showLegendKey val="0"/>
          <c:showVal val="0"/>
          <c:showCatName val="0"/>
          <c:showSerName val="0"/>
          <c:showPercent val="0"/>
          <c:showBubbleSize val="0"/>
        </c:dLbls>
        <c:marker val="1"/>
        <c:smooth val="0"/>
        <c:axId val="89972096"/>
        <c:axId val="89986560"/>
      </c:lineChart>
      <c:dateAx>
        <c:axId val="89972096"/>
        <c:scaling>
          <c:orientation val="minMax"/>
        </c:scaling>
        <c:delete val="1"/>
        <c:axPos val="b"/>
        <c:numFmt formatCode="ge" sourceLinked="1"/>
        <c:majorTickMark val="none"/>
        <c:minorTickMark val="none"/>
        <c:tickLblPos val="none"/>
        <c:crossAx val="89986560"/>
        <c:crosses val="autoZero"/>
        <c:auto val="1"/>
        <c:lblOffset val="100"/>
        <c:baseTimeUnit val="years"/>
      </c:dateAx>
      <c:valAx>
        <c:axId val="8998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7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57"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島根県　益田市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60"/>
      <c r="AE8" s="60"/>
      <c r="AF8" s="60"/>
      <c r="AG8" s="60"/>
      <c r="AH8" s="60"/>
      <c r="AI8" s="60"/>
      <c r="AJ8" s="60"/>
      <c r="AK8" s="5"/>
      <c r="AL8" s="61">
        <f>データ!$R$6</f>
        <v>48013</v>
      </c>
      <c r="AM8" s="61"/>
      <c r="AN8" s="61"/>
      <c r="AO8" s="61"/>
      <c r="AP8" s="61"/>
      <c r="AQ8" s="61"/>
      <c r="AR8" s="61"/>
      <c r="AS8" s="61"/>
      <c r="AT8" s="51">
        <f>データ!$S$6</f>
        <v>733.19</v>
      </c>
      <c r="AU8" s="52"/>
      <c r="AV8" s="52"/>
      <c r="AW8" s="52"/>
      <c r="AX8" s="52"/>
      <c r="AY8" s="52"/>
      <c r="AZ8" s="52"/>
      <c r="BA8" s="52"/>
      <c r="BB8" s="53">
        <f>データ!$T$6</f>
        <v>65.489999999999995</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66.45</v>
      </c>
      <c r="J10" s="52"/>
      <c r="K10" s="52"/>
      <c r="L10" s="52"/>
      <c r="M10" s="52"/>
      <c r="N10" s="52"/>
      <c r="O10" s="64"/>
      <c r="P10" s="53">
        <f>データ!$P$6</f>
        <v>87.39</v>
      </c>
      <c r="Q10" s="53"/>
      <c r="R10" s="53"/>
      <c r="S10" s="53"/>
      <c r="T10" s="53"/>
      <c r="U10" s="53"/>
      <c r="V10" s="53"/>
      <c r="W10" s="61">
        <f>データ!$Q$6</f>
        <v>3024</v>
      </c>
      <c r="X10" s="61"/>
      <c r="Y10" s="61"/>
      <c r="Z10" s="61"/>
      <c r="AA10" s="61"/>
      <c r="AB10" s="61"/>
      <c r="AC10" s="61"/>
      <c r="AD10" s="2"/>
      <c r="AE10" s="2"/>
      <c r="AF10" s="2"/>
      <c r="AG10" s="2"/>
      <c r="AH10" s="5"/>
      <c r="AI10" s="5"/>
      <c r="AJ10" s="5"/>
      <c r="AK10" s="5"/>
      <c r="AL10" s="61">
        <f>データ!$U$6</f>
        <v>41717</v>
      </c>
      <c r="AM10" s="61"/>
      <c r="AN10" s="61"/>
      <c r="AO10" s="61"/>
      <c r="AP10" s="61"/>
      <c r="AQ10" s="61"/>
      <c r="AR10" s="61"/>
      <c r="AS10" s="61"/>
      <c r="AT10" s="51">
        <f>データ!$V$6</f>
        <v>115.84</v>
      </c>
      <c r="AU10" s="52"/>
      <c r="AV10" s="52"/>
      <c r="AW10" s="52"/>
      <c r="AX10" s="52"/>
      <c r="AY10" s="52"/>
      <c r="AZ10" s="52"/>
      <c r="BA10" s="52"/>
      <c r="BB10" s="53">
        <f>データ!$W$6</f>
        <v>360.13</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116</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322041</v>
      </c>
      <c r="D6" s="34">
        <f t="shared" si="3"/>
        <v>46</v>
      </c>
      <c r="E6" s="34">
        <f t="shared" si="3"/>
        <v>1</v>
      </c>
      <c r="F6" s="34">
        <f t="shared" si="3"/>
        <v>0</v>
      </c>
      <c r="G6" s="34">
        <f t="shared" si="3"/>
        <v>1</v>
      </c>
      <c r="H6" s="34" t="str">
        <f t="shared" si="3"/>
        <v>島根県　益田市</v>
      </c>
      <c r="I6" s="34" t="str">
        <f t="shared" si="3"/>
        <v>法適用</v>
      </c>
      <c r="J6" s="34" t="str">
        <f t="shared" si="3"/>
        <v>水道事業</v>
      </c>
      <c r="K6" s="34" t="str">
        <f t="shared" si="3"/>
        <v>末端給水事業</v>
      </c>
      <c r="L6" s="34" t="str">
        <f t="shared" si="3"/>
        <v>A5</v>
      </c>
      <c r="M6" s="34">
        <f t="shared" si="3"/>
        <v>0</v>
      </c>
      <c r="N6" s="35" t="str">
        <f t="shared" si="3"/>
        <v>-</v>
      </c>
      <c r="O6" s="35">
        <f t="shared" si="3"/>
        <v>66.45</v>
      </c>
      <c r="P6" s="35">
        <f t="shared" si="3"/>
        <v>87.39</v>
      </c>
      <c r="Q6" s="35">
        <f t="shared" si="3"/>
        <v>3024</v>
      </c>
      <c r="R6" s="35">
        <f t="shared" si="3"/>
        <v>48013</v>
      </c>
      <c r="S6" s="35">
        <f t="shared" si="3"/>
        <v>733.19</v>
      </c>
      <c r="T6" s="35">
        <f t="shared" si="3"/>
        <v>65.489999999999995</v>
      </c>
      <c r="U6" s="35">
        <f t="shared" si="3"/>
        <v>41717</v>
      </c>
      <c r="V6" s="35">
        <f t="shared" si="3"/>
        <v>115.84</v>
      </c>
      <c r="W6" s="35">
        <f t="shared" si="3"/>
        <v>360.13</v>
      </c>
      <c r="X6" s="36">
        <f>IF(X7="",NA(),X7)</f>
        <v>108.84</v>
      </c>
      <c r="Y6" s="36">
        <f t="shared" ref="Y6:AG6" si="4">IF(Y7="",NA(),Y7)</f>
        <v>105.5</v>
      </c>
      <c r="Z6" s="36">
        <f t="shared" si="4"/>
        <v>106.2</v>
      </c>
      <c r="AA6" s="36">
        <f t="shared" si="4"/>
        <v>110.41</v>
      </c>
      <c r="AB6" s="36">
        <f t="shared" si="4"/>
        <v>110.59</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10543.69</v>
      </c>
      <c r="AU6" s="36">
        <f t="shared" ref="AU6:BC6" si="6">IF(AU7="",NA(),AU7)</f>
        <v>8832.57</v>
      </c>
      <c r="AV6" s="36">
        <f t="shared" si="6"/>
        <v>512.27</v>
      </c>
      <c r="AW6" s="36">
        <f t="shared" si="6"/>
        <v>471.19</v>
      </c>
      <c r="AX6" s="36">
        <f t="shared" si="6"/>
        <v>459.1</v>
      </c>
      <c r="AY6" s="36">
        <f t="shared" si="6"/>
        <v>852.01</v>
      </c>
      <c r="AZ6" s="36">
        <f t="shared" si="6"/>
        <v>909.68</v>
      </c>
      <c r="BA6" s="36">
        <f t="shared" si="6"/>
        <v>382.09</v>
      </c>
      <c r="BB6" s="36">
        <f t="shared" si="6"/>
        <v>371.31</v>
      </c>
      <c r="BC6" s="36">
        <f t="shared" si="6"/>
        <v>377.63</v>
      </c>
      <c r="BD6" s="35" t="str">
        <f>IF(BD7="","",IF(BD7="-","【-】","【"&amp;SUBSTITUTE(TEXT(BD7,"#,##0.00"),"-","△")&amp;"】"))</f>
        <v>【262.87】</v>
      </c>
      <c r="BE6" s="36">
        <f>IF(BE7="",NA(),BE7)</f>
        <v>456.53</v>
      </c>
      <c r="BF6" s="36">
        <f t="shared" ref="BF6:BN6" si="7">IF(BF7="",NA(),BF7)</f>
        <v>446.37</v>
      </c>
      <c r="BG6" s="36">
        <f t="shared" si="7"/>
        <v>426.58</v>
      </c>
      <c r="BH6" s="36">
        <f t="shared" si="7"/>
        <v>404.19</v>
      </c>
      <c r="BI6" s="36">
        <f t="shared" si="7"/>
        <v>393.96</v>
      </c>
      <c r="BJ6" s="36">
        <f t="shared" si="7"/>
        <v>391.4</v>
      </c>
      <c r="BK6" s="36">
        <f t="shared" si="7"/>
        <v>382.65</v>
      </c>
      <c r="BL6" s="36">
        <f t="shared" si="7"/>
        <v>385.06</v>
      </c>
      <c r="BM6" s="36">
        <f t="shared" si="7"/>
        <v>373.09</v>
      </c>
      <c r="BN6" s="36">
        <f t="shared" si="7"/>
        <v>364.71</v>
      </c>
      <c r="BO6" s="35" t="str">
        <f>IF(BO7="","",IF(BO7="-","【-】","【"&amp;SUBSTITUTE(TEXT(BO7,"#,##0.00"),"-","△")&amp;"】"))</f>
        <v>【270.87】</v>
      </c>
      <c r="BP6" s="36">
        <f>IF(BP7="",NA(),BP7)</f>
        <v>100.97</v>
      </c>
      <c r="BQ6" s="36">
        <f t="shared" ref="BQ6:BY6" si="8">IF(BQ7="",NA(),BQ7)</f>
        <v>98.21</v>
      </c>
      <c r="BR6" s="36">
        <f t="shared" si="8"/>
        <v>99.35</v>
      </c>
      <c r="BS6" s="36">
        <f t="shared" si="8"/>
        <v>102.93</v>
      </c>
      <c r="BT6" s="36">
        <f t="shared" si="8"/>
        <v>103.5</v>
      </c>
      <c r="BU6" s="36">
        <f t="shared" si="8"/>
        <v>95.91</v>
      </c>
      <c r="BV6" s="36">
        <f t="shared" si="8"/>
        <v>96.1</v>
      </c>
      <c r="BW6" s="36">
        <f t="shared" si="8"/>
        <v>99.07</v>
      </c>
      <c r="BX6" s="36">
        <f t="shared" si="8"/>
        <v>99.99</v>
      </c>
      <c r="BY6" s="36">
        <f t="shared" si="8"/>
        <v>100.65</v>
      </c>
      <c r="BZ6" s="35" t="str">
        <f>IF(BZ7="","",IF(BZ7="-","【-】","【"&amp;SUBSTITUTE(TEXT(BZ7,"#,##0.00"),"-","△")&amp;"】"))</f>
        <v>【105.59】</v>
      </c>
      <c r="CA6" s="36">
        <f>IF(CA7="",NA(),CA7)</f>
        <v>158.91</v>
      </c>
      <c r="CB6" s="36">
        <f t="shared" ref="CB6:CJ6" si="9">IF(CB7="",NA(),CB7)</f>
        <v>163.81</v>
      </c>
      <c r="CC6" s="36">
        <f t="shared" si="9"/>
        <v>162.25</v>
      </c>
      <c r="CD6" s="36">
        <f t="shared" si="9"/>
        <v>156.38</v>
      </c>
      <c r="CE6" s="36">
        <f t="shared" si="9"/>
        <v>155.47999999999999</v>
      </c>
      <c r="CF6" s="36">
        <f t="shared" si="9"/>
        <v>179.29</v>
      </c>
      <c r="CG6" s="36">
        <f t="shared" si="9"/>
        <v>178.39</v>
      </c>
      <c r="CH6" s="36">
        <f t="shared" si="9"/>
        <v>173.03</v>
      </c>
      <c r="CI6" s="36">
        <f t="shared" si="9"/>
        <v>171.15</v>
      </c>
      <c r="CJ6" s="36">
        <f t="shared" si="9"/>
        <v>170.19</v>
      </c>
      <c r="CK6" s="35" t="str">
        <f>IF(CK7="","",IF(CK7="-","【-】","【"&amp;SUBSTITUTE(TEXT(CK7,"#,##0.00"),"-","△")&amp;"】"))</f>
        <v>【163.27】</v>
      </c>
      <c r="CL6" s="36">
        <f>IF(CL7="",NA(),CL7)</f>
        <v>81.260000000000005</v>
      </c>
      <c r="CM6" s="36">
        <f t="shared" ref="CM6:CU6" si="10">IF(CM7="",NA(),CM7)</f>
        <v>85.44</v>
      </c>
      <c r="CN6" s="36">
        <f t="shared" si="10"/>
        <v>83.09</v>
      </c>
      <c r="CO6" s="36">
        <f t="shared" si="10"/>
        <v>83.79</v>
      </c>
      <c r="CP6" s="36">
        <f t="shared" si="10"/>
        <v>84.66</v>
      </c>
      <c r="CQ6" s="36">
        <f t="shared" si="10"/>
        <v>59.09</v>
      </c>
      <c r="CR6" s="36">
        <f t="shared" si="10"/>
        <v>59.23</v>
      </c>
      <c r="CS6" s="36">
        <f t="shared" si="10"/>
        <v>58.58</v>
      </c>
      <c r="CT6" s="36">
        <f t="shared" si="10"/>
        <v>58.53</v>
      </c>
      <c r="CU6" s="36">
        <f t="shared" si="10"/>
        <v>59.01</v>
      </c>
      <c r="CV6" s="35" t="str">
        <f>IF(CV7="","",IF(CV7="-","【-】","【"&amp;SUBSTITUTE(TEXT(CV7,"#,##0.00"),"-","△")&amp;"】"))</f>
        <v>【59.94】</v>
      </c>
      <c r="CW6" s="36">
        <f>IF(CW7="",NA(),CW7)</f>
        <v>78.760000000000005</v>
      </c>
      <c r="CX6" s="36">
        <f t="shared" ref="CX6:DF6" si="11">IF(CX7="",NA(),CX7)</f>
        <v>79.89</v>
      </c>
      <c r="CY6" s="36">
        <f t="shared" si="11"/>
        <v>80.849999999999994</v>
      </c>
      <c r="CZ6" s="36">
        <f t="shared" si="11"/>
        <v>79.89</v>
      </c>
      <c r="DA6" s="36">
        <f t="shared" si="11"/>
        <v>78.14</v>
      </c>
      <c r="DB6" s="36">
        <f t="shared" si="11"/>
        <v>85.4</v>
      </c>
      <c r="DC6" s="36">
        <f t="shared" si="11"/>
        <v>85.53</v>
      </c>
      <c r="DD6" s="36">
        <f t="shared" si="11"/>
        <v>85.23</v>
      </c>
      <c r="DE6" s="36">
        <f t="shared" si="11"/>
        <v>85.26</v>
      </c>
      <c r="DF6" s="36">
        <f t="shared" si="11"/>
        <v>85.37</v>
      </c>
      <c r="DG6" s="35" t="str">
        <f>IF(DG7="","",IF(DG7="-","【-】","【"&amp;SUBSTITUTE(TEXT(DG7,"#,##0.00"),"-","△")&amp;"】"))</f>
        <v>【90.22】</v>
      </c>
      <c r="DH6" s="36">
        <f>IF(DH7="",NA(),DH7)</f>
        <v>37.56</v>
      </c>
      <c r="DI6" s="36">
        <f t="shared" ref="DI6:DQ6" si="12">IF(DI7="",NA(),DI7)</f>
        <v>37.979999999999997</v>
      </c>
      <c r="DJ6" s="36">
        <f t="shared" si="12"/>
        <v>49.65</v>
      </c>
      <c r="DK6" s="36">
        <f t="shared" si="12"/>
        <v>51.15</v>
      </c>
      <c r="DL6" s="36">
        <f t="shared" si="12"/>
        <v>52.58</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18.670000000000002</v>
      </c>
      <c r="DT6" s="36">
        <f t="shared" ref="DT6:EB6" si="13">IF(DT7="",NA(),DT7)</f>
        <v>20.72</v>
      </c>
      <c r="DU6" s="36">
        <f t="shared" si="13"/>
        <v>23.06</v>
      </c>
      <c r="DV6" s="36">
        <f t="shared" si="13"/>
        <v>26.63</v>
      </c>
      <c r="DW6" s="36">
        <f t="shared" si="13"/>
        <v>26.24</v>
      </c>
      <c r="DX6" s="36">
        <f t="shared" si="13"/>
        <v>7.8</v>
      </c>
      <c r="DY6" s="36">
        <f t="shared" si="13"/>
        <v>8.39</v>
      </c>
      <c r="DZ6" s="36">
        <f t="shared" si="13"/>
        <v>10.09</v>
      </c>
      <c r="EA6" s="36">
        <f t="shared" si="13"/>
        <v>10.54</v>
      </c>
      <c r="EB6" s="36">
        <f t="shared" si="13"/>
        <v>12.03</v>
      </c>
      <c r="EC6" s="35" t="str">
        <f>IF(EC7="","",IF(EC7="-","【-】","【"&amp;SUBSTITUTE(TEXT(EC7,"#,##0.00"),"-","△")&amp;"】"))</f>
        <v>【15.00】</v>
      </c>
      <c r="ED6" s="36">
        <f>IF(ED7="",NA(),ED7)</f>
        <v>0.46</v>
      </c>
      <c r="EE6" s="36">
        <f t="shared" ref="EE6:EM6" si="14">IF(EE7="",NA(),EE7)</f>
        <v>0.39</v>
      </c>
      <c r="EF6" s="36">
        <f t="shared" si="14"/>
        <v>0.37</v>
      </c>
      <c r="EG6" s="36">
        <f t="shared" si="14"/>
        <v>0.34</v>
      </c>
      <c r="EH6" s="36">
        <f t="shared" si="14"/>
        <v>0.02</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x14ac:dyDescent="0.15">
      <c r="A7" s="29"/>
      <c r="B7" s="38">
        <v>2016</v>
      </c>
      <c r="C7" s="38">
        <v>322041</v>
      </c>
      <c r="D7" s="38">
        <v>46</v>
      </c>
      <c r="E7" s="38">
        <v>1</v>
      </c>
      <c r="F7" s="38">
        <v>0</v>
      </c>
      <c r="G7" s="38">
        <v>1</v>
      </c>
      <c r="H7" s="38" t="s">
        <v>105</v>
      </c>
      <c r="I7" s="38" t="s">
        <v>106</v>
      </c>
      <c r="J7" s="38" t="s">
        <v>107</v>
      </c>
      <c r="K7" s="38" t="s">
        <v>108</v>
      </c>
      <c r="L7" s="38" t="s">
        <v>109</v>
      </c>
      <c r="M7" s="38"/>
      <c r="N7" s="39" t="s">
        <v>110</v>
      </c>
      <c r="O7" s="39">
        <v>66.45</v>
      </c>
      <c r="P7" s="39">
        <v>87.39</v>
      </c>
      <c r="Q7" s="39">
        <v>3024</v>
      </c>
      <c r="R7" s="39">
        <v>48013</v>
      </c>
      <c r="S7" s="39">
        <v>733.19</v>
      </c>
      <c r="T7" s="39">
        <v>65.489999999999995</v>
      </c>
      <c r="U7" s="39">
        <v>41717</v>
      </c>
      <c r="V7" s="39">
        <v>115.84</v>
      </c>
      <c r="W7" s="39">
        <v>360.13</v>
      </c>
      <c r="X7" s="39">
        <v>108.84</v>
      </c>
      <c r="Y7" s="39">
        <v>105.5</v>
      </c>
      <c r="Z7" s="39">
        <v>106.2</v>
      </c>
      <c r="AA7" s="39">
        <v>110.41</v>
      </c>
      <c r="AB7" s="39">
        <v>110.59</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10543.69</v>
      </c>
      <c r="AU7" s="39">
        <v>8832.57</v>
      </c>
      <c r="AV7" s="39">
        <v>512.27</v>
      </c>
      <c r="AW7" s="39">
        <v>471.19</v>
      </c>
      <c r="AX7" s="39">
        <v>459.1</v>
      </c>
      <c r="AY7" s="39">
        <v>852.01</v>
      </c>
      <c r="AZ7" s="39">
        <v>909.68</v>
      </c>
      <c r="BA7" s="39">
        <v>382.09</v>
      </c>
      <c r="BB7" s="39">
        <v>371.31</v>
      </c>
      <c r="BC7" s="39">
        <v>377.63</v>
      </c>
      <c r="BD7" s="39">
        <v>262.87</v>
      </c>
      <c r="BE7" s="39">
        <v>456.53</v>
      </c>
      <c r="BF7" s="39">
        <v>446.37</v>
      </c>
      <c r="BG7" s="39">
        <v>426.58</v>
      </c>
      <c r="BH7" s="39">
        <v>404.19</v>
      </c>
      <c r="BI7" s="39">
        <v>393.96</v>
      </c>
      <c r="BJ7" s="39">
        <v>391.4</v>
      </c>
      <c r="BK7" s="39">
        <v>382.65</v>
      </c>
      <c r="BL7" s="39">
        <v>385.06</v>
      </c>
      <c r="BM7" s="39">
        <v>373.09</v>
      </c>
      <c r="BN7" s="39">
        <v>364.71</v>
      </c>
      <c r="BO7" s="39">
        <v>270.87</v>
      </c>
      <c r="BP7" s="39">
        <v>100.97</v>
      </c>
      <c r="BQ7" s="39">
        <v>98.21</v>
      </c>
      <c r="BR7" s="39">
        <v>99.35</v>
      </c>
      <c r="BS7" s="39">
        <v>102.93</v>
      </c>
      <c r="BT7" s="39">
        <v>103.5</v>
      </c>
      <c r="BU7" s="39">
        <v>95.91</v>
      </c>
      <c r="BV7" s="39">
        <v>96.1</v>
      </c>
      <c r="BW7" s="39">
        <v>99.07</v>
      </c>
      <c r="BX7" s="39">
        <v>99.99</v>
      </c>
      <c r="BY7" s="39">
        <v>100.65</v>
      </c>
      <c r="BZ7" s="39">
        <v>105.59</v>
      </c>
      <c r="CA7" s="39">
        <v>158.91</v>
      </c>
      <c r="CB7" s="39">
        <v>163.81</v>
      </c>
      <c r="CC7" s="39">
        <v>162.25</v>
      </c>
      <c r="CD7" s="39">
        <v>156.38</v>
      </c>
      <c r="CE7" s="39">
        <v>155.47999999999999</v>
      </c>
      <c r="CF7" s="39">
        <v>179.29</v>
      </c>
      <c r="CG7" s="39">
        <v>178.39</v>
      </c>
      <c r="CH7" s="39">
        <v>173.03</v>
      </c>
      <c r="CI7" s="39">
        <v>171.15</v>
      </c>
      <c r="CJ7" s="39">
        <v>170.19</v>
      </c>
      <c r="CK7" s="39">
        <v>163.27000000000001</v>
      </c>
      <c r="CL7" s="39">
        <v>81.260000000000005</v>
      </c>
      <c r="CM7" s="39">
        <v>85.44</v>
      </c>
      <c r="CN7" s="39">
        <v>83.09</v>
      </c>
      <c r="CO7" s="39">
        <v>83.79</v>
      </c>
      <c r="CP7" s="39">
        <v>84.66</v>
      </c>
      <c r="CQ7" s="39">
        <v>59.09</v>
      </c>
      <c r="CR7" s="39">
        <v>59.23</v>
      </c>
      <c r="CS7" s="39">
        <v>58.58</v>
      </c>
      <c r="CT7" s="39">
        <v>58.53</v>
      </c>
      <c r="CU7" s="39">
        <v>59.01</v>
      </c>
      <c r="CV7" s="39">
        <v>59.94</v>
      </c>
      <c r="CW7" s="39">
        <v>78.760000000000005</v>
      </c>
      <c r="CX7" s="39">
        <v>79.89</v>
      </c>
      <c r="CY7" s="39">
        <v>80.849999999999994</v>
      </c>
      <c r="CZ7" s="39">
        <v>79.89</v>
      </c>
      <c r="DA7" s="39">
        <v>78.14</v>
      </c>
      <c r="DB7" s="39">
        <v>85.4</v>
      </c>
      <c r="DC7" s="39">
        <v>85.53</v>
      </c>
      <c r="DD7" s="39">
        <v>85.23</v>
      </c>
      <c r="DE7" s="39">
        <v>85.26</v>
      </c>
      <c r="DF7" s="39">
        <v>85.37</v>
      </c>
      <c r="DG7" s="39">
        <v>90.22</v>
      </c>
      <c r="DH7" s="39">
        <v>37.56</v>
      </c>
      <c r="DI7" s="39">
        <v>37.979999999999997</v>
      </c>
      <c r="DJ7" s="39">
        <v>49.65</v>
      </c>
      <c r="DK7" s="39">
        <v>51.15</v>
      </c>
      <c r="DL7" s="39">
        <v>52.58</v>
      </c>
      <c r="DM7" s="39">
        <v>36.36</v>
      </c>
      <c r="DN7" s="39">
        <v>37.340000000000003</v>
      </c>
      <c r="DO7" s="39">
        <v>44.31</v>
      </c>
      <c r="DP7" s="39">
        <v>45.75</v>
      </c>
      <c r="DQ7" s="39">
        <v>46.9</v>
      </c>
      <c r="DR7" s="39">
        <v>47.91</v>
      </c>
      <c r="DS7" s="39">
        <v>18.670000000000002</v>
      </c>
      <c r="DT7" s="39">
        <v>20.72</v>
      </c>
      <c r="DU7" s="39">
        <v>23.06</v>
      </c>
      <c r="DV7" s="39">
        <v>26.63</v>
      </c>
      <c r="DW7" s="39">
        <v>26.24</v>
      </c>
      <c r="DX7" s="39">
        <v>7.8</v>
      </c>
      <c r="DY7" s="39">
        <v>8.39</v>
      </c>
      <c r="DZ7" s="39">
        <v>10.09</v>
      </c>
      <c r="EA7" s="39">
        <v>10.54</v>
      </c>
      <c r="EB7" s="39">
        <v>12.03</v>
      </c>
      <c r="EC7" s="39">
        <v>15</v>
      </c>
      <c r="ED7" s="39">
        <v>0.46</v>
      </c>
      <c r="EE7" s="39">
        <v>0.39</v>
      </c>
      <c r="EF7" s="39">
        <v>0.37</v>
      </c>
      <c r="EG7" s="39">
        <v>0.34</v>
      </c>
      <c r="EH7" s="39">
        <v>0.02</v>
      </c>
      <c r="EI7" s="39">
        <v>0.81</v>
      </c>
      <c r="EJ7" s="39">
        <v>0.59</v>
      </c>
      <c r="EK7" s="39">
        <v>0.6</v>
      </c>
      <c r="EL7" s="39">
        <v>0.56000000000000005</v>
      </c>
      <c r="EM7" s="39">
        <v>0.61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SUIDOU-102</cp:lastModifiedBy>
  <cp:lastPrinted>2018-02-02T01:26:10Z</cp:lastPrinted>
  <dcterms:created xsi:type="dcterms:W3CDTF">2017-12-25T01:33:53Z</dcterms:created>
  <dcterms:modified xsi:type="dcterms:W3CDTF">2018-02-02T01:30:59Z</dcterms:modified>
  <cp:category/>
</cp:coreProperties>
</file>