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103\Desktop\電気\"/>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P6" i="5"/>
  <c r="N5" i="4" s="1"/>
  <c r="O6" i="5"/>
  <c r="N6" i="5"/>
  <c r="M6" i="5"/>
  <c r="FT8" i="5" s="1"/>
  <c r="L6" i="5"/>
  <c r="N3" i="4" s="1"/>
  <c r="K6" i="5"/>
  <c r="J6" i="5"/>
  <c r="I6" i="5"/>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B7" i="4"/>
  <c r="J5" i="4"/>
  <c r="F5" i="4"/>
  <c r="B5" i="4"/>
  <c r="F3" i="4"/>
  <c r="B3" i="4"/>
  <c r="FJ8" i="5" l="1"/>
  <c r="GN8" i="5"/>
  <c r="FX18" i="5"/>
  <c r="FT18" i="5"/>
  <c r="FV12" i="5"/>
  <c r="FW18" i="5"/>
  <c r="FU12" i="5"/>
  <c r="FV18" i="5"/>
  <c r="FX12" i="5"/>
  <c r="FT12" i="5"/>
  <c r="FU18"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P18" i="5"/>
  <c r="GR12" i="5"/>
  <c r="GN12" i="5"/>
  <c r="GO18" i="5"/>
  <c r="GQ12" i="5"/>
  <c r="GR18" i="5"/>
  <c r="GN18" i="5"/>
  <c r="GP12" i="5"/>
  <c r="GQ18" i="5"/>
  <c r="GO12"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MA10" i="5"/>
  <c r="LG10" i="5"/>
  <c r="JR10" i="5"/>
  <c r="IC10" i="5"/>
  <c r="GN10" i="5"/>
  <c r="EZ10" i="5"/>
  <c r="DK10" i="5"/>
  <c r="BU10" i="5"/>
  <c r="MK10" i="5"/>
  <c r="KW10" i="5"/>
  <c r="JH10" i="5"/>
  <c r="HS10" i="5"/>
  <c r="GD10" i="5"/>
  <c r="EO10" i="5"/>
  <c r="DA10" i="5"/>
  <c r="BJ10" i="5"/>
  <c r="KL10" i="5"/>
  <c r="IX10" i="5"/>
  <c r="HI10" i="5"/>
  <c r="FT10" i="5"/>
  <c r="EE10" i="5"/>
  <c r="CP10" i="5"/>
  <c r="AY10" i="5"/>
  <c r="F11" i="4"/>
  <c r="FB18" i="5"/>
  <c r="FD12" i="5"/>
  <c r="EZ12" i="5"/>
  <c r="FA18" i="5"/>
  <c r="FC12" i="5"/>
  <c r="FD18" i="5"/>
  <c r="EZ18" i="5"/>
  <c r="FB12" i="5"/>
  <c r="FC18" i="5"/>
  <c r="FA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MN10" i="5"/>
  <c r="KE10" i="5"/>
  <c r="IP10" i="5"/>
  <c r="HB10" i="5"/>
  <c r="FM10" i="5"/>
  <c r="DX10" i="5"/>
  <c r="CI10" i="5"/>
  <c r="LJ10" i="5"/>
  <c r="JU10" i="5"/>
  <c r="IF10" i="5"/>
  <c r="GQ10" i="5"/>
  <c r="FC10" i="5"/>
  <c r="DN10" i="5"/>
  <c r="BX10" i="5"/>
  <c r="KZ10" i="5"/>
  <c r="JK10" i="5"/>
  <c r="HV10" i="5"/>
  <c r="GG10" i="5"/>
  <c r="ER10" i="5"/>
  <c r="DD10" i="5"/>
  <c r="BM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LS10" i="5"/>
  <c r="KD10" i="5"/>
  <c r="IO10" i="5"/>
  <c r="HA10" i="5"/>
  <c r="FL10" i="5"/>
  <c r="DW10" i="5"/>
  <c r="CH10" i="5"/>
  <c r="LI10" i="5"/>
  <c r="JT10" i="5"/>
  <c r="IE10" i="5"/>
  <c r="GP10" i="5"/>
  <c r="FB10" i="5"/>
  <c r="DM10" i="5"/>
  <c r="BW10" i="5"/>
  <c r="J11" i="4"/>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LH10" i="5"/>
  <c r="JS10" i="5"/>
  <c r="ID10" i="5"/>
  <c r="GO10" i="5"/>
  <c r="FA10" i="5"/>
  <c r="DL10" i="5"/>
  <c r="BV10" i="5"/>
  <c r="KX10" i="5"/>
  <c r="JI10" i="5"/>
  <c r="HT10" i="5"/>
  <c r="GE10" i="5"/>
  <c r="EP10" i="5"/>
  <c r="DB10" i="5"/>
  <c r="BK10" i="5"/>
  <c r="KM10" i="5"/>
  <c r="IY10" i="5"/>
  <c r="HJ10" i="5"/>
  <c r="FU10" i="5"/>
  <c r="EF10" i="5"/>
  <c r="CQ10" i="5"/>
  <c r="AZ10" i="5"/>
  <c r="H11" i="4"/>
  <c r="LR10" i="5"/>
  <c r="KC10" i="5"/>
  <c r="IN10" i="5"/>
  <c r="GZ10" i="5"/>
  <c r="FK10" i="5"/>
  <c r="DV10" i="5"/>
  <c r="CG10" i="5"/>
</calcChain>
</file>

<file path=xl/sharedStrings.xml><?xml version="1.0" encoding="utf-8"?>
<sst xmlns="http://schemas.openxmlformats.org/spreadsheetml/2006/main" count="853" uniqueCount="182">
  <si>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</si>
  <si>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</si>
  <si>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</si>
  <si>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</si>
  <si>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</si>
  <si>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</si>
  <si>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</si>
  <si>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</si>
  <si>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電気事業（ごみ発電）により生じた利益は、予算に定めるところにより、一般会計に繰り出し、ごみ処理事業に活用することを基本としている。なお、残額がある場合には、翌年度へ繰り越し、翌年度の電気事業（ごみ発電）により生じた利益とともに一般会計に繰り出すこととしている。
・一般会計への繰出し　14,285千円（※決算統計上は16,072千円だが、前年度からの繰越金1,787千円を差し引いた額をここでは計上）
　　　目的：出雲エネルギーセンター管理費　
・翌年度への繰越し　　1,802千円
電気事業（風力発電）の剰余金は、基金運用利子であり、毎年度基金に積み立てている。
　　名称：風力発電事業基金　37千円</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</si>
  <si>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</si>
  <si>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</si>
  <si>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</si>
  <si>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</si>
  <si>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</si>
  <si>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</si>
  <si>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</si>
  <si>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</si>
  <si>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</si>
  <si>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</si>
  <si>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</si>
  <si>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</si>
  <si>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</si>
  <si>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</si>
  <si>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</si>
  <si>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</si>
  <si>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</si>
  <si>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</si>
  <si>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</si>
  <si>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</si>
  <si>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</si>
  <si>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</si>
  <si>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</si>
  <si>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</si>
  <si>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</si>
  <si>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</si>
  <si>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</si>
  <si>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</si>
  <si>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</si>
  <si>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</si>
  <si>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</si>
  <si>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</si>
  <si>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</si>
  <si>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</si>
  <si>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</si>
  <si>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</si>
  <si>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</si>
  <si>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</si>
  <si>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</si>
  <si>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</si>
  <si>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</si>
  <si>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</si>
  <si>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</si>
  <si>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</si>
  <si>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</si>
  <si>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</si>
  <si>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</si>
  <si>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</si>
  <si>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</si>
  <si>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</si>
  <si>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</si>
  <si>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</si>
  <si>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</si>
  <si>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</si>
  <si>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</si>
  <si>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</si>
  <si>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</si>
  <si>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</si>
  <si>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</si>
  <si>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</si>
  <si>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</si>
  <si>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</si>
  <si>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</si>
  <si>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</si>
  <si>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</si>
  <si>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</si>
  <si>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</si>
  <si>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</si>
  <si>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</si>
  <si>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</si>
  <si>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</si>
  <si>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</si>
  <si>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</si>
  <si>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</si>
  <si>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</si>
  <si>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</si>
  <si>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</si>
  <si>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</si>
  <si>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</si>
  <si>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</si>
  <si>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</si>
  <si>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</si>
  <si>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</si>
  <si>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</si>
  <si>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</si>
  <si>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</si>
  <si>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</si>
  <si>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</si>
  <si>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</si>
  <si>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</si>
  <si>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</si>
  <si>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</si>
  <si>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</si>
  <si>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</si>
  <si>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</si>
  <si>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</si>
  <si>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</si>
  <si>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</si>
  <si>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</si>
  <si>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</si>
  <si>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</si>
  <si>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</si>
  <si>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</si>
  <si>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</si>
  <si>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</si>
  <si>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</si>
  <si>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</si>
  <si>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</si>
  <si>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322032</t>
  </si>
  <si>
    <t>47</t>
  </si>
  <si>
    <t>04</t>
  </si>
  <si>
    <t>0</t>
  </si>
  <si>
    <t>000</t>
  </si>
  <si>
    <t>島根県　出雲市</t>
  </si>
  <si>
    <t>法非適用</t>
  </si>
  <si>
    <t>電気事業</t>
  </si>
  <si>
    <t/>
  </si>
  <si>
    <t>該当数値なし</t>
  </si>
  <si>
    <t>-</t>
  </si>
  <si>
    <t>平成30年3月31日　出雲エネルギーセンター</t>
  </si>
  <si>
    <t>平成35年5月31日　キララトゥーリマキ風力発電所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</si>
  <si>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</si>
  <si>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</si>
  <si>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</si>
  <si>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</si>
  <si>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</si>
  <si>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</si>
  <si>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</si>
  <si>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</si>
  <si>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</si>
  <si>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</si>
  <si>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</si>
  <si>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</si>
  <si>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</si>
  <si>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</si>
  <si>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</si>
  <si>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</si>
  <si>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</si>
  <si>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</si>
  <si>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</si>
  <si>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</si>
  <si>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</si>
  <si>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</si>
  <si>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</si>
  <si>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</si>
  <si>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</si>
  <si>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</si>
  <si>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</si>
  <si>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</si>
  <si>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</si>
  <si>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</si>
  <si>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</si>
  <si>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</si>
  <si>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</si>
  <si>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</si>
  <si>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</si>
  <si>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</si>
  <si>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</si>
  <si>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</si>
  <si>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</si>
  <si>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</si>
  <si>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</si>
  <si>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</si>
  <si>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</si>
  <si>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</si>
  <si>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</si>
  <si>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</si>
  <si>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</si>
  <si>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</si>
  <si>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</si>
  <si>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【ごみ発電】
　設備利用率は60％程度であるが、全国平均よりも高く、また年間発電量は計画を満足している。設備の点検整備も計画的に実施しており、今後も安定稼働が可能だと考えている。
　発電設備のメンテナンス経費はごみ処理事業で負担しており、電気事業（ごみ発電）では特定供給のための配電線路や計量器の更新の経費のみとなっている。これまで大きな修繕はなく、経営に大きな影響を与えていない。
　料金収入に対する企業債残高の比率は全国平均よりも高く推移しているが、FIT（固定価格買取り制度）移行後は料金収入が増加し、また売電量も安定している。
　企業債の償還が平成30年度で終わることから、将来的な経営リスクにはならないと考えている。
　FIT移行後、料金収入が増加し経営が安定している。現行施設稼働期間中は、FITが適用される見込みであることから、順調に稼働すれば今後も安定して料金収入が得られると考えている。
【風力発電】
　設備利用率は全国平均を下回っており、年間の発電量も当初計画を満たしていない状況となっている。
　修繕費比率は、老朽化による各機器の故障頻度が高まっていることから高めに推移しており、平成27年度は全国平均を下回ったものの、平成28年度には再び全国平均を上回った。これは、大規模修繕（発電機交換）を実施したことによるところが大きい。修繕費の増加が経営に与える影響は大きく、今後の経営安定化のためには保守点検の徹底による不具合箇所未然防止策を講じるなど、修繕費比率の低減に向けた取組が必要と考えている。
　企業債残高対料金収入比率は、ほぼ全国平均並みに推移している。また、平成29年度で償還が終了することから、平成30年度以降は改善すると見込んでいる。
　売電収入に関して、100％FIT収入となっているため、当該適用期間中は安定した売電収入が見込まれるが、固定価格買取制度の調達期間終了後には収入減少リスクが高まるため、それを見越した対策の検討が必要と考える。</t>
    <rPh sb="3" eb="5">
      <t>ハツデン</t>
    </rPh>
    <rPh sb="52" eb="54">
      <t>セツビ</t>
    </rPh>
    <rPh sb="55" eb="57">
      <t>テンケン</t>
    </rPh>
    <rPh sb="57" eb="59">
      <t>セイビ</t>
    </rPh>
    <rPh sb="60" eb="63">
      <t>ケイカクテキ</t>
    </rPh>
    <rPh sb="64" eb="66">
      <t>ジッシ</t>
    </rPh>
    <rPh sb="71" eb="73">
      <t>コンゴ</t>
    </rPh>
    <rPh sb="74" eb="76">
      <t>アンテイ</t>
    </rPh>
    <rPh sb="76" eb="78">
      <t>カドウ</t>
    </rPh>
    <rPh sb="79" eb="81">
      <t>カノウ</t>
    </rPh>
    <rPh sb="83" eb="84">
      <t>カンガ</t>
    </rPh>
    <rPh sb="119" eb="121">
      <t>デンキ</t>
    </rPh>
    <rPh sb="126" eb="128">
      <t>ハツデン</t>
    </rPh>
    <rPh sb="256" eb="258">
      <t>バイデン</t>
    </rPh>
    <rPh sb="258" eb="259">
      <t>リョウ</t>
    </rPh>
    <rPh sb="260" eb="262">
      <t>アンテイ</t>
    </rPh>
    <rPh sb="269" eb="271">
      <t>キギョウ</t>
    </rPh>
    <rPh sb="271" eb="272">
      <t>サイ</t>
    </rPh>
    <rPh sb="371" eb="373">
      <t>ジュンチョウ</t>
    </rPh>
    <rPh sb="374" eb="376">
      <t>カドウ</t>
    </rPh>
    <rPh sb="405" eb="407">
      <t>フウリョク</t>
    </rPh>
    <rPh sb="407" eb="409">
      <t>ハツデン</t>
    </rPh>
    <rPh sb="412" eb="414">
      <t>セツビ</t>
    </rPh>
    <rPh sb="414" eb="417">
      <t>リヨウリツ</t>
    </rPh>
    <rPh sb="418" eb="420">
      <t>ゼンコク</t>
    </rPh>
    <rPh sb="420" eb="422">
      <t>ヘイキン</t>
    </rPh>
    <rPh sb="423" eb="425">
      <t>シタマワ</t>
    </rPh>
    <rPh sb="430" eb="432">
      <t>ネンカン</t>
    </rPh>
    <rPh sb="433" eb="435">
      <t>ハツデン</t>
    </rPh>
    <rPh sb="435" eb="436">
      <t>リョウ</t>
    </rPh>
    <rPh sb="437" eb="439">
      <t>トウショ</t>
    </rPh>
    <rPh sb="439" eb="441">
      <t>ケイカク</t>
    </rPh>
    <rPh sb="442" eb="443">
      <t>ミ</t>
    </rPh>
    <rPh sb="449" eb="451">
      <t>ジョウキョウ</t>
    </rPh>
    <rPh sb="460" eb="463">
      <t>シュウゼンヒ</t>
    </rPh>
    <rPh sb="463" eb="465">
      <t>ヒリツ</t>
    </rPh>
    <rPh sb="467" eb="470">
      <t>ロウキュウカ</t>
    </rPh>
    <rPh sb="473" eb="474">
      <t>カク</t>
    </rPh>
    <rPh sb="474" eb="476">
      <t>キキ</t>
    </rPh>
    <rPh sb="477" eb="479">
      <t>コショウ</t>
    </rPh>
    <rPh sb="479" eb="481">
      <t>ヒンド</t>
    </rPh>
    <rPh sb="482" eb="483">
      <t>タカ</t>
    </rPh>
    <rPh sb="492" eb="493">
      <t>タカ</t>
    </rPh>
    <rPh sb="495" eb="497">
      <t>スイイ</t>
    </rPh>
    <rPh sb="502" eb="504">
      <t>ヘイセイ</t>
    </rPh>
    <rPh sb="506" eb="508">
      <t>ネンド</t>
    </rPh>
    <rPh sb="509" eb="511">
      <t>ゼンコク</t>
    </rPh>
    <rPh sb="511" eb="513">
      <t>ヘイキン</t>
    </rPh>
    <rPh sb="514" eb="516">
      <t>シタマワ</t>
    </rPh>
    <rPh sb="522" eb="524">
      <t>ヘイセイ</t>
    </rPh>
    <rPh sb="526" eb="528">
      <t>ネンド</t>
    </rPh>
    <rPh sb="530" eb="531">
      <t>フタタ</t>
    </rPh>
    <rPh sb="532" eb="534">
      <t>ゼンコク</t>
    </rPh>
    <rPh sb="534" eb="536">
      <t>ヘイキン</t>
    </rPh>
    <rPh sb="537" eb="539">
      <t>ウワマワ</t>
    </rPh>
    <rPh sb="546" eb="549">
      <t>ダイキボ</t>
    </rPh>
    <rPh sb="549" eb="551">
      <t>シュウゼン</t>
    </rPh>
    <rPh sb="552" eb="555">
      <t>ハツデンキ</t>
    </rPh>
    <rPh sb="555" eb="557">
      <t>コウカン</t>
    </rPh>
    <rPh sb="559" eb="561">
      <t>ジッシ</t>
    </rPh>
    <rPh sb="572" eb="573">
      <t>オオ</t>
    </rPh>
    <rPh sb="576" eb="579">
      <t>シュウゼンヒ</t>
    </rPh>
    <rPh sb="580" eb="582">
      <t>ゾウカ</t>
    </rPh>
    <rPh sb="583" eb="585">
      <t>ケイエイ</t>
    </rPh>
    <rPh sb="586" eb="587">
      <t>アタ</t>
    </rPh>
    <rPh sb="589" eb="591">
      <t>エイキョウ</t>
    </rPh>
    <rPh sb="592" eb="593">
      <t>オオ</t>
    </rPh>
    <rPh sb="596" eb="598">
      <t>コンゴ</t>
    </rPh>
    <rPh sb="599" eb="601">
      <t>ケイエイ</t>
    </rPh>
    <rPh sb="601" eb="604">
      <t>アンテイカ</t>
    </rPh>
    <rPh sb="609" eb="611">
      <t>ホシュ</t>
    </rPh>
    <rPh sb="611" eb="613">
      <t>テンケン</t>
    </rPh>
    <rPh sb="614" eb="616">
      <t>テッテイ</t>
    </rPh>
    <rPh sb="619" eb="622">
      <t>フグアイ</t>
    </rPh>
    <rPh sb="622" eb="624">
      <t>カショ</t>
    </rPh>
    <rPh sb="624" eb="626">
      <t>ミゼン</t>
    </rPh>
    <rPh sb="626" eb="628">
      <t>ボウシ</t>
    </rPh>
    <rPh sb="628" eb="629">
      <t>サク</t>
    </rPh>
    <rPh sb="630" eb="631">
      <t>コウ</t>
    </rPh>
    <rPh sb="636" eb="639">
      <t>シュウゼンヒ</t>
    </rPh>
    <rPh sb="639" eb="641">
      <t>ヒリツ</t>
    </rPh>
    <rPh sb="642" eb="644">
      <t>テイゲン</t>
    </rPh>
    <rPh sb="645" eb="646">
      <t>ム</t>
    </rPh>
    <rPh sb="648" eb="650">
      <t>トリクミ</t>
    </rPh>
    <rPh sb="651" eb="653">
      <t>ヒツヨウ</t>
    </rPh>
    <rPh sb="654" eb="655">
      <t>カンガ</t>
    </rPh>
    <rPh sb="662" eb="664">
      <t>キギョウ</t>
    </rPh>
    <rPh sb="664" eb="665">
      <t>サイ</t>
    </rPh>
    <rPh sb="665" eb="667">
      <t>ザンダカ</t>
    </rPh>
    <rPh sb="667" eb="668">
      <t>タイ</t>
    </rPh>
    <rPh sb="668" eb="670">
      <t>リョウキン</t>
    </rPh>
    <rPh sb="670" eb="672">
      <t>シュウニュウ</t>
    </rPh>
    <rPh sb="672" eb="674">
      <t>ヒリツ</t>
    </rPh>
    <rPh sb="678" eb="680">
      <t>ゼンコク</t>
    </rPh>
    <rPh sb="680" eb="682">
      <t>ヘイキン</t>
    </rPh>
    <rPh sb="682" eb="683">
      <t>ナ</t>
    </rPh>
    <rPh sb="685" eb="687">
      <t>スイイ</t>
    </rPh>
    <rPh sb="695" eb="697">
      <t>ヘイセイ</t>
    </rPh>
    <rPh sb="699" eb="701">
      <t>ネンド</t>
    </rPh>
    <rPh sb="702" eb="704">
      <t>ショウカン</t>
    </rPh>
    <rPh sb="705" eb="707">
      <t>シュウリョウ</t>
    </rPh>
    <rPh sb="737" eb="738">
      <t>バイ</t>
    </rPh>
    <rPh sb="738" eb="739">
      <t>デン</t>
    </rPh>
    <rPh sb="739" eb="741">
      <t>シュウニュウ</t>
    </rPh>
    <rPh sb="742" eb="743">
      <t>カン</t>
    </rPh>
    <rPh sb="753" eb="755">
      <t>シュウニュウ</t>
    </rPh>
    <rPh sb="764" eb="766">
      <t>トウガイ</t>
    </rPh>
    <rPh sb="766" eb="768">
      <t>テキヨウ</t>
    </rPh>
    <rPh sb="768" eb="770">
      <t>キカン</t>
    </rPh>
    <rPh sb="770" eb="771">
      <t>チュウ</t>
    </rPh>
    <rPh sb="772" eb="774">
      <t>アンテイ</t>
    </rPh>
    <rPh sb="776" eb="777">
      <t>バイ</t>
    </rPh>
    <rPh sb="777" eb="778">
      <t>デン</t>
    </rPh>
    <rPh sb="778" eb="780">
      <t>シュウニュウ</t>
    </rPh>
    <rPh sb="781" eb="783">
      <t>ミコ</t>
    </rPh>
    <rPh sb="788" eb="790">
      <t>コテイ</t>
    </rPh>
    <rPh sb="790" eb="792">
      <t>カカク</t>
    </rPh>
    <rPh sb="792" eb="794">
      <t>カイトリ</t>
    </rPh>
    <rPh sb="794" eb="796">
      <t>セイド</t>
    </rPh>
    <rPh sb="797" eb="799">
      <t>チョウタツ</t>
    </rPh>
    <rPh sb="799" eb="801">
      <t>キカン</t>
    </rPh>
    <rPh sb="801" eb="804">
      <t>シュウリョウゴ</t>
    </rPh>
    <rPh sb="806" eb="808">
      <t>シュウニュウ</t>
    </rPh>
    <rPh sb="808" eb="810">
      <t>ゲンショウ</t>
    </rPh>
    <rPh sb="814" eb="815">
      <t>タカ</t>
    </rPh>
    <rPh sb="823" eb="825">
      <t>ミコ</t>
    </rPh>
    <rPh sb="827" eb="829">
      <t>タイサク</t>
    </rPh>
    <rPh sb="830" eb="832">
      <t>ケントウ</t>
    </rPh>
    <rPh sb="833" eb="835">
      <t>ヒツヨウ</t>
    </rPh>
    <rPh sb="836" eb="837">
      <t>カンガ</t>
    </rPh>
    <phoneticPr fontId="3"/>
  </si>
  <si>
    <t>　風力発電は設備修繕費の増加、運転停止期間の長期化に伴う売電収入の減少などにより経営状況は不安定化の傾向にあるものの、ごみ発電の安定稼動により総合的に見ると安定した経営ができていると考える。
　企業債については、風力発電は平成29年度、ごみ発電は平成30年度で償還が終了することから、それ以降は経営が安定化していくものと考えられる。
　ただし、いずれもFIT収入割合が高く、固定価格買取制度の調達期間終了後の収入減少リスクが高いため、当該リスクへの対応策を早期に検討していくことが必要と考える。
　なお、ごみ発電はごみ処理事業の附帯事業として行っていることから、企業債償還終了後の平成30年度をもって一般会計の事業へ移行する予定である。このため、経営戦略の策定を予定していない。
　また、キララトゥーリマキ風力発電所は、平成15年2月24日の発電開始以降運転を継続しているが、財務省が定める固定資産の法定耐用年数が平成31年度までとなっているため、当該年度の設備や発電状況等を踏まえ、その後の経営判断を行うこととしている。経営戦略についてもこれに合わせて策定の検討を行う予定である。</t>
    <rPh sb="1" eb="3">
      <t>フウリョク</t>
    </rPh>
    <rPh sb="3" eb="5">
      <t>ハツデン</t>
    </rPh>
    <rPh sb="6" eb="8">
      <t>セツビ</t>
    </rPh>
    <rPh sb="8" eb="11">
      <t>シュウゼンヒ</t>
    </rPh>
    <rPh sb="12" eb="14">
      <t>ゾウカ</t>
    </rPh>
    <rPh sb="15" eb="17">
      <t>ウンテン</t>
    </rPh>
    <rPh sb="17" eb="19">
      <t>テイシ</t>
    </rPh>
    <rPh sb="19" eb="21">
      <t>キカン</t>
    </rPh>
    <rPh sb="22" eb="25">
      <t>チョウキカ</t>
    </rPh>
    <rPh sb="26" eb="27">
      <t>トモナ</t>
    </rPh>
    <rPh sb="28" eb="30">
      <t>バイデン</t>
    </rPh>
    <rPh sb="30" eb="32">
      <t>シュウニュウ</t>
    </rPh>
    <rPh sb="33" eb="35">
      <t>ゲンショウ</t>
    </rPh>
    <rPh sb="40" eb="42">
      <t>ケイエイ</t>
    </rPh>
    <rPh sb="42" eb="44">
      <t>ジョウキョウ</t>
    </rPh>
    <rPh sb="45" eb="49">
      <t>フアンテイカ</t>
    </rPh>
    <rPh sb="50" eb="52">
      <t>ケイコウ</t>
    </rPh>
    <rPh sb="61" eb="63">
      <t>ハツデン</t>
    </rPh>
    <rPh sb="64" eb="66">
      <t>アンテイ</t>
    </rPh>
    <rPh sb="66" eb="68">
      <t>カドウ</t>
    </rPh>
    <rPh sb="71" eb="74">
      <t>ソウゴウテキ</t>
    </rPh>
    <rPh sb="75" eb="76">
      <t>ミ</t>
    </rPh>
    <rPh sb="78" eb="80">
      <t>アンテイ</t>
    </rPh>
    <rPh sb="82" eb="84">
      <t>ケイエイ</t>
    </rPh>
    <rPh sb="91" eb="92">
      <t>カンガ</t>
    </rPh>
    <rPh sb="97" eb="99">
      <t>キギョウ</t>
    </rPh>
    <rPh sb="106" eb="108">
      <t>フウリョク</t>
    </rPh>
    <rPh sb="108" eb="110">
      <t>ハツデン</t>
    </rPh>
    <rPh sb="111" eb="113">
      <t>ヘイセイ</t>
    </rPh>
    <rPh sb="115" eb="117">
      <t>ネンド</t>
    </rPh>
    <rPh sb="120" eb="122">
      <t>ハツデン</t>
    </rPh>
    <rPh sb="123" eb="125">
      <t>ヘイセイ</t>
    </rPh>
    <rPh sb="127" eb="128">
      <t>ネン</t>
    </rPh>
    <rPh sb="128" eb="129">
      <t>ド</t>
    </rPh>
    <rPh sb="130" eb="132">
      <t>ショウカン</t>
    </rPh>
    <rPh sb="133" eb="135">
      <t>シュウリョウ</t>
    </rPh>
    <rPh sb="144" eb="146">
      <t>イコウ</t>
    </rPh>
    <rPh sb="147" eb="149">
      <t>ケイエイ</t>
    </rPh>
    <rPh sb="150" eb="153">
      <t>アンテイカ</t>
    </rPh>
    <rPh sb="160" eb="161">
      <t>カンガ</t>
    </rPh>
    <rPh sb="179" eb="181">
      <t>シュウニュウ</t>
    </rPh>
    <rPh sb="181" eb="183">
      <t>ワリアイ</t>
    </rPh>
    <rPh sb="184" eb="185">
      <t>タカ</t>
    </rPh>
    <rPh sb="187" eb="189">
      <t>コテイ</t>
    </rPh>
    <rPh sb="189" eb="191">
      <t>カカク</t>
    </rPh>
    <rPh sb="191" eb="193">
      <t>カイトリ</t>
    </rPh>
    <rPh sb="193" eb="195">
      <t>セイド</t>
    </rPh>
    <rPh sb="196" eb="198">
      <t>チョウタツ</t>
    </rPh>
    <rPh sb="198" eb="200">
      <t>キカン</t>
    </rPh>
    <rPh sb="200" eb="202">
      <t>シュウリョウ</t>
    </rPh>
    <rPh sb="202" eb="203">
      <t>ゴ</t>
    </rPh>
    <rPh sb="204" eb="206">
      <t>シュウニュウ</t>
    </rPh>
    <rPh sb="206" eb="208">
      <t>ゲンショウ</t>
    </rPh>
    <rPh sb="212" eb="213">
      <t>タカ</t>
    </rPh>
    <rPh sb="217" eb="219">
      <t>トウガイ</t>
    </rPh>
    <rPh sb="224" eb="226">
      <t>タイオウ</t>
    </rPh>
    <rPh sb="226" eb="227">
      <t>サク</t>
    </rPh>
    <rPh sb="228" eb="230">
      <t>ソウキ</t>
    </rPh>
    <rPh sb="231" eb="233">
      <t>ケントウ</t>
    </rPh>
    <rPh sb="240" eb="242">
      <t>ヒツヨウ</t>
    </rPh>
    <rPh sb="243" eb="244">
      <t>カンガ</t>
    </rPh>
    <rPh sb="254" eb="256">
      <t>ハツデン</t>
    </rPh>
    <rPh sb="259" eb="261">
      <t>ショリ</t>
    </rPh>
    <rPh sb="261" eb="263">
      <t>ジギョウ</t>
    </rPh>
    <rPh sb="264" eb="266">
      <t>フタイ</t>
    </rPh>
    <rPh sb="266" eb="268">
      <t>ジギョウ</t>
    </rPh>
    <rPh sb="271" eb="272">
      <t>オコナ</t>
    </rPh>
    <rPh sb="281" eb="283">
      <t>キギョウ</t>
    </rPh>
    <rPh sb="283" eb="284">
      <t>サイ</t>
    </rPh>
    <rPh sb="284" eb="286">
      <t>ショウカン</t>
    </rPh>
    <rPh sb="286" eb="289">
      <t>シュウリョウゴ</t>
    </rPh>
    <rPh sb="290" eb="292">
      <t>ヘイセイ</t>
    </rPh>
    <rPh sb="294" eb="296">
      <t>ネンド</t>
    </rPh>
    <rPh sb="300" eb="302">
      <t>イッパン</t>
    </rPh>
    <rPh sb="302" eb="304">
      <t>カイケイ</t>
    </rPh>
    <rPh sb="305" eb="307">
      <t>ジギョウ</t>
    </rPh>
    <rPh sb="308" eb="310">
      <t>イコウ</t>
    </rPh>
    <rPh sb="323" eb="325">
      <t>ケイエイ</t>
    </rPh>
    <rPh sb="325" eb="327">
      <t>センリャク</t>
    </rPh>
    <rPh sb="328" eb="330">
      <t>サクテイ</t>
    </rPh>
    <rPh sb="331" eb="333">
      <t>ヨテイ</t>
    </rPh>
    <rPh sb="451" eb="452">
      <t>オコナ</t>
    </rPh>
    <rPh sb="461" eb="463">
      <t>ケイエイ</t>
    </rPh>
    <rPh sb="463" eb="465">
      <t>センリャク</t>
    </rPh>
    <rPh sb="473" eb="474">
      <t>ア</t>
    </rPh>
    <rPh sb="477" eb="479">
      <t>サクテイ</t>
    </rPh>
    <rPh sb="480" eb="482">
      <t>ケントウ</t>
    </rPh>
    <rPh sb="483" eb="484">
      <t>オコナ</t>
    </rPh>
    <rPh sb="485" eb="487">
      <t>ヨテイ</t>
    </rPh>
    <phoneticPr fontId="3"/>
  </si>
  <si>
    <t xml:space="preserve">【ごみ発電】
　総費用の中で一般会計繰出金の占める割合が高いが、電気事業（ごみ発電）による利益を繰り出しているに過ぎず、収益的収支比率は100%以上であり、特に経営を圧迫している状況ではない。
　営業収支比率については、営業費用は燃料費と電線路の保守点検費及び消費税等で将来的に大きく変動するものはなく、安定稼働ができていれば今後も黒字を維持していけると考える。
　供給原価は、ごみ量の増加やごみ質の変動等による燃焼時の助燃材（灯油）の経費の増加や、自家消費が増えて売電量が減少する等の不安定要素もあるが、電気事業全体の全国平均と比較しても大差はなく、また、ごみ発電量は、将来的にごみ量の大きな変動は考えにくいことから今後も安定的に推移していくと思われる。
　電気事業（ごみ発電）による利益を、主たる事業のごみ処理事業に繰り出しているため、繰出金の額により原価償却前営業利益が減少することもあるが、収益自体は安定している。
【風力発電】
　収益的収支比率は機器不具合により長期間運転を停止したことに伴う料金収入減少とその復旧にかかる修繕費が増加したため、平成27、28年度は100％を下回っている。
　営業収支比率は平成28年度は100%を下回っているが、その要因としては大規模修繕を実施したことによるものである。
　供給原価は概ね全国平均と同等で推移しているが、安定経営のためには適正な通常保守点検に努め、維持管理経費の抑制と安定した発電量を確保していく必要があると考える。
　なお、企業債の償還が平成29年度で終了するため、その後は収益的収支比率や供給原価等の数値は改善していく見込みである。
</t>
    <rPh sb="3" eb="5">
      <t>ハツデン</t>
    </rPh>
    <rPh sb="8" eb="11">
      <t>ソウヒヨウ</t>
    </rPh>
    <rPh sb="12" eb="13">
      <t>ナカ</t>
    </rPh>
    <rPh sb="14" eb="15">
      <t>イチ</t>
    </rPh>
    <rPh sb="16" eb="18">
      <t>カイケイ</t>
    </rPh>
    <rPh sb="18" eb="20">
      <t>クリダ</t>
    </rPh>
    <rPh sb="20" eb="21">
      <t>キン</t>
    </rPh>
    <rPh sb="22" eb="23">
      <t>シ</t>
    </rPh>
    <rPh sb="25" eb="27">
      <t>ワリアイ</t>
    </rPh>
    <rPh sb="28" eb="29">
      <t>タカ</t>
    </rPh>
    <rPh sb="32" eb="34">
      <t>デンキ</t>
    </rPh>
    <rPh sb="34" eb="36">
      <t>ジギョウ</t>
    </rPh>
    <rPh sb="39" eb="41">
      <t>ハツデン</t>
    </rPh>
    <rPh sb="45" eb="47">
      <t>リエキ</t>
    </rPh>
    <rPh sb="56" eb="57">
      <t>ス</t>
    </rPh>
    <rPh sb="60" eb="63">
      <t>シュウエキテキ</t>
    </rPh>
    <rPh sb="63" eb="65">
      <t>シュウシ</t>
    </rPh>
    <rPh sb="65" eb="67">
      <t>ヒリツ</t>
    </rPh>
    <rPh sb="72" eb="74">
      <t>イジョウ</t>
    </rPh>
    <rPh sb="78" eb="79">
      <t>トク</t>
    </rPh>
    <rPh sb="80" eb="82">
      <t>ケイエイ</t>
    </rPh>
    <rPh sb="83" eb="85">
      <t>アッパク</t>
    </rPh>
    <rPh sb="89" eb="91">
      <t>ジョウキョウ</t>
    </rPh>
    <rPh sb="98" eb="100">
      <t>エイギョウ</t>
    </rPh>
    <rPh sb="100" eb="102">
      <t>シュウシ</t>
    </rPh>
    <rPh sb="102" eb="104">
      <t>ヒリツ</t>
    </rPh>
    <rPh sb="110" eb="112">
      <t>エイギョウ</t>
    </rPh>
    <rPh sb="112" eb="114">
      <t>ヒヨウ</t>
    </rPh>
    <rPh sb="115" eb="118">
      <t>ネンリョウヒ</t>
    </rPh>
    <rPh sb="119" eb="121">
      <t>デンセン</t>
    </rPh>
    <rPh sb="121" eb="122">
      <t>ロ</t>
    </rPh>
    <rPh sb="123" eb="125">
      <t>ホシュ</t>
    </rPh>
    <rPh sb="125" eb="127">
      <t>テンケン</t>
    </rPh>
    <rPh sb="127" eb="128">
      <t>ヒ</t>
    </rPh>
    <rPh sb="128" eb="129">
      <t>オヨ</t>
    </rPh>
    <rPh sb="130" eb="133">
      <t>ショウヒゼイ</t>
    </rPh>
    <rPh sb="133" eb="134">
      <t>トウ</t>
    </rPh>
    <rPh sb="135" eb="138">
      <t>ショウライテキ</t>
    </rPh>
    <rPh sb="139" eb="140">
      <t>オオ</t>
    </rPh>
    <rPh sb="142" eb="144">
      <t>ヘンドウ</t>
    </rPh>
    <rPh sb="152" eb="154">
      <t>アンテイ</t>
    </rPh>
    <rPh sb="154" eb="156">
      <t>カドウ</t>
    </rPh>
    <rPh sb="163" eb="165">
      <t>コンゴ</t>
    </rPh>
    <rPh sb="166" eb="168">
      <t>クロジ</t>
    </rPh>
    <rPh sb="169" eb="171">
      <t>イジ</t>
    </rPh>
    <rPh sb="177" eb="178">
      <t>カンガ</t>
    </rPh>
    <rPh sb="183" eb="185">
      <t>キョウキュウ</t>
    </rPh>
    <rPh sb="185" eb="187">
      <t>ゲンカ</t>
    </rPh>
    <rPh sb="221" eb="223">
      <t>ゾウカ</t>
    </rPh>
    <rPh sb="241" eb="242">
      <t>トウ</t>
    </rPh>
    <rPh sb="243" eb="246">
      <t>フアンテイ</t>
    </rPh>
    <rPh sb="246" eb="248">
      <t>ヨウソ</t>
    </rPh>
    <rPh sb="330" eb="332">
      <t>デンキ</t>
    </rPh>
    <rPh sb="332" eb="334">
      <t>ジギョウ</t>
    </rPh>
    <rPh sb="337" eb="339">
      <t>ハツデン</t>
    </rPh>
    <rPh sb="343" eb="345">
      <t>リエキ</t>
    </rPh>
    <rPh sb="414" eb="416">
      <t>フウリョク</t>
    </rPh>
    <rPh sb="416" eb="418">
      <t>ハツデン</t>
    </rPh>
    <rPh sb="421" eb="423">
      <t>シュウエキ</t>
    </rPh>
    <rPh sb="423" eb="424">
      <t>テキ</t>
    </rPh>
    <rPh sb="424" eb="426">
      <t>シュウシ</t>
    </rPh>
    <rPh sb="426" eb="428">
      <t>ヒリツ</t>
    </rPh>
    <rPh sb="429" eb="431">
      <t>キキ</t>
    </rPh>
    <rPh sb="431" eb="434">
      <t>フグアイ</t>
    </rPh>
    <rPh sb="437" eb="440">
      <t>チョウキカン</t>
    </rPh>
    <rPh sb="440" eb="442">
      <t>ウンテン</t>
    </rPh>
    <rPh sb="443" eb="445">
      <t>テイシ</t>
    </rPh>
    <rPh sb="450" eb="451">
      <t>トモナ</t>
    </rPh>
    <rPh sb="452" eb="454">
      <t>リョウキン</t>
    </rPh>
    <rPh sb="454" eb="456">
      <t>シュウニュウ</t>
    </rPh>
    <rPh sb="456" eb="458">
      <t>ゲンショウ</t>
    </rPh>
    <rPh sb="461" eb="463">
      <t>フッキュウ</t>
    </rPh>
    <rPh sb="467" eb="470">
      <t>シュウゼンヒ</t>
    </rPh>
    <rPh sb="471" eb="473">
      <t>ゾウカ</t>
    </rPh>
    <rPh sb="478" eb="480">
      <t>ヘイセイ</t>
    </rPh>
    <rPh sb="485" eb="487">
      <t>ネンド</t>
    </rPh>
    <rPh sb="493" eb="495">
      <t>シタマワ</t>
    </rPh>
    <rPh sb="560" eb="562">
      <t>キョウキュウ</t>
    </rPh>
    <rPh sb="562" eb="564">
      <t>ゲンカ</t>
    </rPh>
    <rPh sb="565" eb="566">
      <t>オオム</t>
    </rPh>
    <rPh sb="567" eb="569">
      <t>ゼンコク</t>
    </rPh>
    <rPh sb="569" eb="571">
      <t>ヘイキン</t>
    </rPh>
    <rPh sb="572" eb="574">
      <t>ドウトウ</t>
    </rPh>
    <rPh sb="575" eb="577">
      <t>スイイ</t>
    </rPh>
    <rPh sb="583" eb="585">
      <t>アンテイ</t>
    </rPh>
    <rPh sb="585" eb="587">
      <t>ケイエイ</t>
    </rPh>
    <rPh sb="592" eb="594">
      <t>テキセイ</t>
    </rPh>
    <rPh sb="595" eb="597">
      <t>ツウジョウ</t>
    </rPh>
    <rPh sb="597" eb="599">
      <t>ホシュ</t>
    </rPh>
    <rPh sb="599" eb="601">
      <t>テンケン</t>
    </rPh>
    <rPh sb="602" eb="603">
      <t>ツト</t>
    </rPh>
    <rPh sb="605" eb="607">
      <t>イジ</t>
    </rPh>
    <rPh sb="607" eb="609">
      <t>カンリ</t>
    </rPh>
    <rPh sb="609" eb="611">
      <t>ケイヒ</t>
    </rPh>
    <rPh sb="612" eb="614">
      <t>ヨクセイ</t>
    </rPh>
    <rPh sb="615" eb="617">
      <t>アンテイ</t>
    </rPh>
    <rPh sb="619" eb="621">
      <t>ハツデン</t>
    </rPh>
    <rPh sb="621" eb="622">
      <t>リョウ</t>
    </rPh>
    <rPh sb="623" eb="625">
      <t>カクホ</t>
    </rPh>
    <rPh sb="629" eb="631">
      <t>ヒツヨウ</t>
    </rPh>
    <rPh sb="635" eb="636">
      <t>カンガ</t>
    </rPh>
    <rPh sb="644" eb="646">
      <t>キギョウ</t>
    </rPh>
    <rPh sb="648" eb="650">
      <t>ショウカン</t>
    </rPh>
    <rPh sb="651" eb="653">
      <t>ヘイセイ</t>
    </rPh>
    <rPh sb="655" eb="657">
      <t>ネンド</t>
    </rPh>
    <rPh sb="658" eb="660">
      <t>シュウリョウ</t>
    </rPh>
    <rPh sb="667" eb="668">
      <t>ゴ</t>
    </rPh>
    <rPh sb="669" eb="672">
      <t>シュウエキテキ</t>
    </rPh>
    <rPh sb="672" eb="674">
      <t>シュウシ</t>
    </rPh>
    <rPh sb="674" eb="676">
      <t>ヒリツ</t>
    </rPh>
    <rPh sb="677" eb="679">
      <t>キョウキュウ</t>
    </rPh>
    <rPh sb="679" eb="681">
      <t>ゲンカ</t>
    </rPh>
    <rPh sb="681" eb="682">
      <t>トウ</t>
    </rPh>
    <rPh sb="683" eb="685">
      <t>スウチ</t>
    </rPh>
    <rPh sb="686" eb="688">
      <t>カイゼン</t>
    </rPh>
    <rPh sb="692" eb="694">
      <t>ミコ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</si>
</sst>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8">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101.1</c:v>
                </c:pt>
                <c:pt idx="1">
                  <c:v>101</c:v>
                </c:pt>
                <c:pt idx="2">
                  <c:v>102.1</c:v>
                </c:pt>
                <c:pt idx="3">
                  <c:v>93.2</c:v>
                </c:pt>
                <c:pt idx="4">
                  <c:v>74.900000000000006</c:v>
                </c:pt>
              </c:numCache>
            </c:numRef>
          </c:val>
        </c:ser>
        <c:dLbls>
          <c:showLegendKey val="0"/>
          <c:showVal val="0"/>
          <c:showCatName val="0"/>
          <c:showSerName val="0"/>
          <c:showPercent val="0"/>
          <c:showBubbleSize val="0"/>
        </c:dLbls>
        <c:gapWidth val="180"/>
        <c:overlap val="-90"/>
        <c:axId val="266868040"/>
        <c:axId val="26686764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66868040"/>
        <c:axId val="266867648"/>
      </c:lineChart>
      <c:catAx>
        <c:axId val="266868040"/>
        <c:scaling>
          <c:orientation val="minMax"/>
        </c:scaling>
        <c:delete val="0"/>
        <c:axPos val="b"/>
        <c:numFmt formatCode="ge" sourceLinked="1"/>
        <c:majorTickMark val="none"/>
        <c:minorTickMark val="none"/>
        <c:tickLblPos val="none"/>
        <c:crossAx val="266867648"/>
        <c:crosses val="autoZero"/>
        <c:auto val="0"/>
        <c:lblAlgn val="ctr"/>
        <c:lblOffset val="100"/>
        <c:noMultiLvlLbl val="1"/>
      </c:catAx>
      <c:valAx>
        <c:axId val="26686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68680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52.9</c:v>
                </c:pt>
                <c:pt idx="1">
                  <c:v>81.2</c:v>
                </c:pt>
                <c:pt idx="2">
                  <c:v>80.900000000000006</c:v>
                </c:pt>
                <c:pt idx="3">
                  <c:v>79.599999999999994</c:v>
                </c:pt>
                <c:pt idx="4">
                  <c:v>79.8</c:v>
                </c:pt>
              </c:numCache>
            </c:numRef>
          </c:val>
        </c:ser>
        <c:dLbls>
          <c:showLegendKey val="0"/>
          <c:showVal val="0"/>
          <c:showCatName val="0"/>
          <c:showSerName val="0"/>
          <c:showPercent val="0"/>
          <c:showBubbleSize val="0"/>
        </c:dLbls>
        <c:gapWidth val="180"/>
        <c:overlap val="-90"/>
        <c:axId val="328979104"/>
        <c:axId val="32897165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328979104"/>
        <c:axId val="328971656"/>
      </c:lineChart>
      <c:catAx>
        <c:axId val="328979104"/>
        <c:scaling>
          <c:orientation val="minMax"/>
        </c:scaling>
        <c:delete val="0"/>
        <c:axPos val="b"/>
        <c:numFmt formatCode="ge" sourceLinked="1"/>
        <c:majorTickMark val="none"/>
        <c:minorTickMark val="none"/>
        <c:tickLblPos val="none"/>
        <c:crossAx val="328971656"/>
        <c:crosses val="autoZero"/>
        <c:auto val="0"/>
        <c:lblAlgn val="ctr"/>
        <c:lblOffset val="100"/>
        <c:noMultiLvlLbl val="1"/>
      </c:catAx>
      <c:valAx>
        <c:axId val="328971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97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8978320"/>
        <c:axId val="32897204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978320"/>
        <c:axId val="328972048"/>
      </c:lineChart>
      <c:catAx>
        <c:axId val="328978320"/>
        <c:scaling>
          <c:orientation val="minMax"/>
        </c:scaling>
        <c:delete val="0"/>
        <c:axPos val="b"/>
        <c:numFmt formatCode="ge" sourceLinked="1"/>
        <c:majorTickMark val="none"/>
        <c:minorTickMark val="none"/>
        <c:tickLblPos val="none"/>
        <c:crossAx val="328972048"/>
        <c:crosses val="autoZero"/>
        <c:auto val="0"/>
        <c:lblAlgn val="ctr"/>
        <c:lblOffset val="100"/>
        <c:noMultiLvlLbl val="1"/>
      </c:catAx>
      <c:valAx>
        <c:axId val="328972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97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8977144"/>
        <c:axId val="32897283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977144"/>
        <c:axId val="328972832"/>
      </c:lineChart>
      <c:catAx>
        <c:axId val="328977144"/>
        <c:scaling>
          <c:orientation val="minMax"/>
        </c:scaling>
        <c:delete val="0"/>
        <c:axPos val="b"/>
        <c:numFmt formatCode="ge" sourceLinked="1"/>
        <c:majorTickMark val="none"/>
        <c:minorTickMark val="none"/>
        <c:tickLblPos val="none"/>
        <c:crossAx val="328972832"/>
        <c:crosses val="autoZero"/>
        <c:auto val="0"/>
        <c:lblAlgn val="ctr"/>
        <c:lblOffset val="100"/>
        <c:noMultiLvlLbl val="1"/>
      </c:catAx>
      <c:valAx>
        <c:axId val="328972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977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8977928"/>
        <c:axId val="32897479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977928"/>
        <c:axId val="328974792"/>
      </c:lineChart>
      <c:catAx>
        <c:axId val="328977928"/>
        <c:scaling>
          <c:orientation val="minMax"/>
        </c:scaling>
        <c:delete val="0"/>
        <c:axPos val="b"/>
        <c:numFmt formatCode="ge" sourceLinked="1"/>
        <c:majorTickMark val="none"/>
        <c:minorTickMark val="none"/>
        <c:tickLblPos val="none"/>
        <c:crossAx val="328974792"/>
        <c:crosses val="autoZero"/>
        <c:auto val="0"/>
        <c:lblAlgn val="ctr"/>
        <c:lblOffset val="100"/>
        <c:noMultiLvlLbl val="1"/>
      </c:catAx>
      <c:valAx>
        <c:axId val="328974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89779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8973224"/>
        <c:axId val="32897596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973224"/>
        <c:axId val="328975968"/>
      </c:lineChart>
      <c:catAx>
        <c:axId val="328973224"/>
        <c:scaling>
          <c:orientation val="minMax"/>
        </c:scaling>
        <c:delete val="0"/>
        <c:axPos val="b"/>
        <c:numFmt formatCode="ge" sourceLinked="1"/>
        <c:majorTickMark val="none"/>
        <c:minorTickMark val="none"/>
        <c:tickLblPos val="none"/>
        <c:crossAx val="328975968"/>
        <c:crosses val="autoZero"/>
        <c:auto val="0"/>
        <c:lblAlgn val="ctr"/>
        <c:lblOffset val="100"/>
        <c:noMultiLvlLbl val="1"/>
      </c:catAx>
      <c:valAx>
        <c:axId val="328975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973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8974008"/>
        <c:axId val="32897636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974008"/>
        <c:axId val="328976360"/>
      </c:lineChart>
      <c:catAx>
        <c:axId val="328974008"/>
        <c:scaling>
          <c:orientation val="minMax"/>
        </c:scaling>
        <c:delete val="0"/>
        <c:axPos val="b"/>
        <c:numFmt formatCode="ge" sourceLinked="1"/>
        <c:majorTickMark val="none"/>
        <c:minorTickMark val="none"/>
        <c:tickLblPos val="none"/>
        <c:crossAx val="328976360"/>
        <c:crosses val="autoZero"/>
        <c:auto val="0"/>
        <c:lblAlgn val="ctr"/>
        <c:lblOffset val="100"/>
        <c:noMultiLvlLbl val="1"/>
      </c:catAx>
      <c:valAx>
        <c:axId val="328976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974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60.5</c:v>
                </c:pt>
                <c:pt idx="1">
                  <c:v>63.1</c:v>
                </c:pt>
                <c:pt idx="2">
                  <c:v>61.1</c:v>
                </c:pt>
                <c:pt idx="3">
                  <c:v>59.4</c:v>
                </c:pt>
                <c:pt idx="4">
                  <c:v>63.1</c:v>
                </c:pt>
              </c:numCache>
            </c:numRef>
          </c:val>
        </c:ser>
        <c:dLbls>
          <c:showLegendKey val="0"/>
          <c:showVal val="0"/>
          <c:showCatName val="0"/>
          <c:showSerName val="0"/>
          <c:showPercent val="0"/>
          <c:showBubbleSize val="0"/>
        </c:dLbls>
        <c:gapWidth val="180"/>
        <c:overlap val="-90"/>
        <c:axId val="329573432"/>
        <c:axId val="32957108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51.6</c:v>
                </c:pt>
                <c:pt idx="1">
                  <c:v>49.8</c:v>
                </c:pt>
                <c:pt idx="2">
                  <c:v>50.3</c:v>
                </c:pt>
                <c:pt idx="3">
                  <c:v>47.9</c:v>
                </c:pt>
                <c:pt idx="4">
                  <c:v>54</c:v>
                </c:pt>
              </c:numCache>
            </c:numRef>
          </c:val>
          <c:smooth val="0"/>
        </c:ser>
        <c:dLbls>
          <c:showLegendKey val="0"/>
          <c:showVal val="0"/>
          <c:showCatName val="0"/>
          <c:showSerName val="0"/>
          <c:showPercent val="0"/>
          <c:showBubbleSize val="0"/>
        </c:dLbls>
        <c:marker val="1"/>
        <c:smooth val="0"/>
        <c:axId val="329573432"/>
        <c:axId val="329571080"/>
      </c:lineChart>
      <c:catAx>
        <c:axId val="329573432"/>
        <c:scaling>
          <c:orientation val="minMax"/>
        </c:scaling>
        <c:delete val="0"/>
        <c:axPos val="b"/>
        <c:numFmt formatCode="ge" sourceLinked="1"/>
        <c:majorTickMark val="none"/>
        <c:minorTickMark val="none"/>
        <c:tickLblPos val="none"/>
        <c:crossAx val="329571080"/>
        <c:crosses val="autoZero"/>
        <c:auto val="0"/>
        <c:lblAlgn val="ctr"/>
        <c:lblOffset val="100"/>
        <c:noMultiLvlLbl val="1"/>
      </c:catAx>
      <c:valAx>
        <c:axId val="329571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573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29575000"/>
        <c:axId val="32957539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8.5</c:v>
                </c:pt>
                <c:pt idx="1">
                  <c:v>11.5</c:v>
                </c:pt>
                <c:pt idx="2">
                  <c:v>5.2</c:v>
                </c:pt>
                <c:pt idx="3">
                  <c:v>13</c:v>
                </c:pt>
                <c:pt idx="4">
                  <c:v>8.9</c:v>
                </c:pt>
              </c:numCache>
            </c:numRef>
          </c:val>
          <c:smooth val="0"/>
        </c:ser>
        <c:dLbls>
          <c:showLegendKey val="0"/>
          <c:showVal val="0"/>
          <c:showCatName val="0"/>
          <c:showSerName val="0"/>
          <c:showPercent val="0"/>
          <c:showBubbleSize val="0"/>
        </c:dLbls>
        <c:marker val="1"/>
        <c:smooth val="0"/>
        <c:axId val="329575000"/>
        <c:axId val="329575392"/>
      </c:lineChart>
      <c:catAx>
        <c:axId val="329575000"/>
        <c:scaling>
          <c:orientation val="minMax"/>
        </c:scaling>
        <c:delete val="0"/>
        <c:axPos val="b"/>
        <c:numFmt formatCode="ge" sourceLinked="1"/>
        <c:majorTickMark val="none"/>
        <c:minorTickMark val="none"/>
        <c:tickLblPos val="none"/>
        <c:crossAx val="329575392"/>
        <c:crosses val="autoZero"/>
        <c:auto val="0"/>
        <c:lblAlgn val="ctr"/>
        <c:lblOffset val="100"/>
        <c:noMultiLvlLbl val="1"/>
      </c:catAx>
      <c:valAx>
        <c:axId val="329575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575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176</c:v>
                </c:pt>
                <c:pt idx="1">
                  <c:v>96.9</c:v>
                </c:pt>
                <c:pt idx="2">
                  <c:v>64.8</c:v>
                </c:pt>
                <c:pt idx="3">
                  <c:v>51.1</c:v>
                </c:pt>
                <c:pt idx="4">
                  <c:v>32.5</c:v>
                </c:pt>
              </c:numCache>
            </c:numRef>
          </c:val>
        </c:ser>
        <c:dLbls>
          <c:showLegendKey val="0"/>
          <c:showVal val="0"/>
          <c:showCatName val="0"/>
          <c:showSerName val="0"/>
          <c:showPercent val="0"/>
          <c:showBubbleSize val="0"/>
        </c:dLbls>
        <c:gapWidth val="180"/>
        <c:overlap val="-90"/>
        <c:axId val="329575784"/>
        <c:axId val="329576176"/>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58.5</c:v>
                </c:pt>
                <c:pt idx="1">
                  <c:v>34.5</c:v>
                </c:pt>
                <c:pt idx="2">
                  <c:v>26.3</c:v>
                </c:pt>
                <c:pt idx="3">
                  <c:v>24.5</c:v>
                </c:pt>
                <c:pt idx="4">
                  <c:v>15.2</c:v>
                </c:pt>
              </c:numCache>
            </c:numRef>
          </c:val>
          <c:smooth val="0"/>
        </c:ser>
        <c:dLbls>
          <c:showLegendKey val="0"/>
          <c:showVal val="0"/>
          <c:showCatName val="0"/>
          <c:showSerName val="0"/>
          <c:showPercent val="0"/>
          <c:showBubbleSize val="0"/>
        </c:dLbls>
        <c:marker val="1"/>
        <c:smooth val="0"/>
        <c:axId val="329575784"/>
        <c:axId val="329576176"/>
      </c:lineChart>
      <c:catAx>
        <c:axId val="329575784"/>
        <c:scaling>
          <c:orientation val="minMax"/>
        </c:scaling>
        <c:delete val="0"/>
        <c:axPos val="b"/>
        <c:numFmt formatCode="ge" sourceLinked="1"/>
        <c:majorTickMark val="none"/>
        <c:minorTickMark val="none"/>
        <c:tickLblPos val="none"/>
        <c:crossAx val="329576176"/>
        <c:crosses val="autoZero"/>
        <c:auto val="0"/>
        <c:lblAlgn val="ctr"/>
        <c:lblOffset val="100"/>
        <c:noMultiLvlLbl val="1"/>
      </c:catAx>
      <c:valAx>
        <c:axId val="32957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575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572648"/>
        <c:axId val="32957421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572648"/>
        <c:axId val="329574216"/>
      </c:lineChart>
      <c:catAx>
        <c:axId val="329572648"/>
        <c:scaling>
          <c:orientation val="minMax"/>
        </c:scaling>
        <c:delete val="0"/>
        <c:axPos val="b"/>
        <c:numFmt formatCode="ge" sourceLinked="1"/>
        <c:majorTickMark val="none"/>
        <c:minorTickMark val="none"/>
        <c:tickLblPos val="none"/>
        <c:crossAx val="329574216"/>
        <c:crosses val="autoZero"/>
        <c:auto val="0"/>
        <c:lblAlgn val="ctr"/>
        <c:lblOffset val="100"/>
        <c:noMultiLvlLbl val="1"/>
      </c:catAx>
      <c:valAx>
        <c:axId val="329574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572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166</c:v>
                </c:pt>
                <c:pt idx="1">
                  <c:v>252.8</c:v>
                </c:pt>
                <c:pt idx="2">
                  <c:v>247</c:v>
                </c:pt>
                <c:pt idx="3">
                  <c:v>327.2</c:v>
                </c:pt>
                <c:pt idx="4">
                  <c:v>164.6</c:v>
                </c:pt>
              </c:numCache>
            </c:numRef>
          </c:val>
        </c:ser>
        <c:dLbls>
          <c:showLegendKey val="0"/>
          <c:showVal val="0"/>
          <c:showCatName val="0"/>
          <c:showSerName val="0"/>
          <c:showPercent val="0"/>
          <c:showBubbleSize val="0"/>
        </c:dLbls>
        <c:gapWidth val="180"/>
        <c:overlap val="-90"/>
        <c:axId val="266870392"/>
        <c:axId val="266867256"/>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66870392"/>
        <c:axId val="266867256"/>
      </c:lineChart>
      <c:catAx>
        <c:axId val="266870392"/>
        <c:scaling>
          <c:orientation val="minMax"/>
        </c:scaling>
        <c:delete val="0"/>
        <c:axPos val="b"/>
        <c:numFmt formatCode="ge" sourceLinked="1"/>
        <c:majorTickMark val="none"/>
        <c:minorTickMark val="none"/>
        <c:tickLblPos val="none"/>
        <c:crossAx val="266867256"/>
        <c:crosses val="autoZero"/>
        <c:auto val="0"/>
        <c:lblAlgn val="ctr"/>
        <c:lblOffset val="100"/>
        <c:noMultiLvlLbl val="1"/>
      </c:catAx>
      <c:valAx>
        <c:axId val="266867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6870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6.2</c:v>
                </c:pt>
                <c:pt idx="1">
                  <c:v>63.7</c:v>
                </c:pt>
                <c:pt idx="2">
                  <c:v>60.6</c:v>
                </c:pt>
                <c:pt idx="3">
                  <c:v>62.4</c:v>
                </c:pt>
                <c:pt idx="4">
                  <c:v>64.5</c:v>
                </c:pt>
              </c:numCache>
            </c:numRef>
          </c:val>
        </c:ser>
        <c:dLbls>
          <c:showLegendKey val="0"/>
          <c:showVal val="0"/>
          <c:showCatName val="0"/>
          <c:showSerName val="0"/>
          <c:showPercent val="0"/>
          <c:showBubbleSize val="0"/>
        </c:dLbls>
        <c:gapWidth val="180"/>
        <c:overlap val="-90"/>
        <c:axId val="329576960"/>
        <c:axId val="32957735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7.1</c:v>
                </c:pt>
                <c:pt idx="1">
                  <c:v>40.700000000000003</c:v>
                </c:pt>
                <c:pt idx="2">
                  <c:v>52.3</c:v>
                </c:pt>
                <c:pt idx="3">
                  <c:v>52.8</c:v>
                </c:pt>
                <c:pt idx="4">
                  <c:v>51.2</c:v>
                </c:pt>
              </c:numCache>
            </c:numRef>
          </c:val>
          <c:smooth val="0"/>
        </c:ser>
        <c:dLbls>
          <c:showLegendKey val="0"/>
          <c:showVal val="0"/>
          <c:showCatName val="0"/>
          <c:showSerName val="0"/>
          <c:showPercent val="0"/>
          <c:showBubbleSize val="0"/>
        </c:dLbls>
        <c:marker val="1"/>
        <c:smooth val="0"/>
        <c:axId val="329576960"/>
        <c:axId val="329577352"/>
      </c:lineChart>
      <c:catAx>
        <c:axId val="329576960"/>
        <c:scaling>
          <c:orientation val="minMax"/>
        </c:scaling>
        <c:delete val="0"/>
        <c:axPos val="b"/>
        <c:numFmt formatCode="ge" sourceLinked="1"/>
        <c:majorTickMark val="none"/>
        <c:minorTickMark val="none"/>
        <c:tickLblPos val="none"/>
        <c:crossAx val="329577352"/>
        <c:crosses val="autoZero"/>
        <c:auto val="0"/>
        <c:lblAlgn val="ctr"/>
        <c:lblOffset val="100"/>
        <c:noMultiLvlLbl val="1"/>
      </c:catAx>
      <c:valAx>
        <c:axId val="329577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57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13.6</c:v>
                </c:pt>
                <c:pt idx="1">
                  <c:v>9.4</c:v>
                </c:pt>
                <c:pt idx="2">
                  <c:v>12</c:v>
                </c:pt>
                <c:pt idx="3">
                  <c:v>8.5</c:v>
                </c:pt>
                <c:pt idx="4">
                  <c:v>7.3</c:v>
                </c:pt>
              </c:numCache>
            </c:numRef>
          </c:val>
        </c:ser>
        <c:dLbls>
          <c:showLegendKey val="0"/>
          <c:showVal val="0"/>
          <c:showCatName val="0"/>
          <c:showSerName val="0"/>
          <c:showPercent val="0"/>
          <c:showBubbleSize val="0"/>
        </c:dLbls>
        <c:gapWidth val="180"/>
        <c:overlap val="-90"/>
        <c:axId val="329573040"/>
        <c:axId val="32957186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ser>
        <c:dLbls>
          <c:showLegendKey val="0"/>
          <c:showVal val="0"/>
          <c:showCatName val="0"/>
          <c:showSerName val="0"/>
          <c:showPercent val="0"/>
          <c:showBubbleSize val="0"/>
        </c:dLbls>
        <c:marker val="1"/>
        <c:smooth val="0"/>
        <c:axId val="329573040"/>
        <c:axId val="329571864"/>
      </c:lineChart>
      <c:catAx>
        <c:axId val="329573040"/>
        <c:scaling>
          <c:orientation val="minMax"/>
        </c:scaling>
        <c:delete val="0"/>
        <c:axPos val="b"/>
        <c:numFmt formatCode="ge" sourceLinked="1"/>
        <c:majorTickMark val="none"/>
        <c:minorTickMark val="none"/>
        <c:tickLblPos val="none"/>
        <c:crossAx val="329571864"/>
        <c:crosses val="autoZero"/>
        <c:auto val="0"/>
        <c:lblAlgn val="ctr"/>
        <c:lblOffset val="100"/>
        <c:noMultiLvlLbl val="1"/>
      </c:catAx>
      <c:valAx>
        <c:axId val="329571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573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75.5</c:v>
                </c:pt>
                <c:pt idx="1">
                  <c:v>46.1</c:v>
                </c:pt>
                <c:pt idx="2">
                  <c:v>52.3</c:v>
                </c:pt>
                <c:pt idx="3">
                  <c:v>37</c:v>
                </c:pt>
                <c:pt idx="4">
                  <c:v>80.7</c:v>
                </c:pt>
              </c:numCache>
            </c:numRef>
          </c:val>
        </c:ser>
        <c:dLbls>
          <c:showLegendKey val="0"/>
          <c:showVal val="0"/>
          <c:showCatName val="0"/>
          <c:showSerName val="0"/>
          <c:showPercent val="0"/>
          <c:showBubbleSize val="0"/>
        </c:dLbls>
        <c:gapWidth val="180"/>
        <c:overlap val="-90"/>
        <c:axId val="329572256"/>
        <c:axId val="32957460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ser>
        <c:dLbls>
          <c:showLegendKey val="0"/>
          <c:showVal val="0"/>
          <c:showCatName val="0"/>
          <c:showSerName val="0"/>
          <c:showPercent val="0"/>
          <c:showBubbleSize val="0"/>
        </c:dLbls>
        <c:marker val="1"/>
        <c:smooth val="0"/>
        <c:axId val="329572256"/>
        <c:axId val="329574608"/>
      </c:lineChart>
      <c:catAx>
        <c:axId val="329572256"/>
        <c:scaling>
          <c:orientation val="minMax"/>
        </c:scaling>
        <c:delete val="0"/>
        <c:axPos val="b"/>
        <c:numFmt formatCode="ge" sourceLinked="1"/>
        <c:majorTickMark val="none"/>
        <c:minorTickMark val="none"/>
        <c:tickLblPos val="none"/>
        <c:crossAx val="329574608"/>
        <c:crosses val="autoZero"/>
        <c:auto val="0"/>
        <c:lblAlgn val="ctr"/>
        <c:lblOffset val="100"/>
        <c:noMultiLvlLbl val="1"/>
      </c:catAx>
      <c:valAx>
        <c:axId val="329574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572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263.7</c:v>
                </c:pt>
                <c:pt idx="1">
                  <c:v>232.4</c:v>
                </c:pt>
                <c:pt idx="2">
                  <c:v>139.4</c:v>
                </c:pt>
                <c:pt idx="3">
                  <c:v>129.69999999999999</c:v>
                </c:pt>
                <c:pt idx="4">
                  <c:v>75.599999999999994</c:v>
                </c:pt>
              </c:numCache>
            </c:numRef>
          </c:val>
        </c:ser>
        <c:dLbls>
          <c:showLegendKey val="0"/>
          <c:showVal val="0"/>
          <c:showCatName val="0"/>
          <c:showSerName val="0"/>
          <c:showPercent val="0"/>
          <c:showBubbleSize val="0"/>
        </c:dLbls>
        <c:gapWidth val="180"/>
        <c:overlap val="-90"/>
        <c:axId val="329338864"/>
        <c:axId val="32933612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ser>
        <c:dLbls>
          <c:showLegendKey val="0"/>
          <c:showVal val="0"/>
          <c:showCatName val="0"/>
          <c:showSerName val="0"/>
          <c:showPercent val="0"/>
          <c:showBubbleSize val="0"/>
        </c:dLbls>
        <c:marker val="1"/>
        <c:smooth val="0"/>
        <c:axId val="329338864"/>
        <c:axId val="329336120"/>
      </c:lineChart>
      <c:catAx>
        <c:axId val="329338864"/>
        <c:scaling>
          <c:orientation val="minMax"/>
        </c:scaling>
        <c:delete val="0"/>
        <c:axPos val="b"/>
        <c:numFmt formatCode="ge" sourceLinked="1"/>
        <c:majorTickMark val="none"/>
        <c:minorTickMark val="none"/>
        <c:tickLblPos val="none"/>
        <c:crossAx val="329336120"/>
        <c:crosses val="autoZero"/>
        <c:auto val="0"/>
        <c:lblAlgn val="ctr"/>
        <c:lblOffset val="100"/>
        <c:noMultiLvlLbl val="1"/>
      </c:catAx>
      <c:valAx>
        <c:axId val="329336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338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339256"/>
        <c:axId val="3293369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339256"/>
        <c:axId val="329336904"/>
      </c:lineChart>
      <c:catAx>
        <c:axId val="329339256"/>
        <c:scaling>
          <c:orientation val="minMax"/>
        </c:scaling>
        <c:delete val="0"/>
        <c:axPos val="b"/>
        <c:numFmt formatCode="ge" sourceLinked="1"/>
        <c:majorTickMark val="none"/>
        <c:minorTickMark val="none"/>
        <c:tickLblPos val="none"/>
        <c:crossAx val="329336904"/>
        <c:crosses val="autoZero"/>
        <c:auto val="0"/>
        <c:lblAlgn val="ctr"/>
        <c:lblOffset val="100"/>
        <c:noMultiLvlLbl val="1"/>
      </c:catAx>
      <c:valAx>
        <c:axId val="329336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3392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83.4</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29339648"/>
        <c:axId val="32933729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ser>
        <c:dLbls>
          <c:showLegendKey val="0"/>
          <c:showVal val="0"/>
          <c:showCatName val="0"/>
          <c:showSerName val="0"/>
          <c:showPercent val="0"/>
          <c:showBubbleSize val="0"/>
        </c:dLbls>
        <c:marker val="1"/>
        <c:smooth val="0"/>
        <c:axId val="329339648"/>
        <c:axId val="329337296"/>
      </c:lineChart>
      <c:catAx>
        <c:axId val="329339648"/>
        <c:scaling>
          <c:orientation val="minMax"/>
        </c:scaling>
        <c:delete val="0"/>
        <c:axPos val="b"/>
        <c:numFmt formatCode="ge" sourceLinked="1"/>
        <c:majorTickMark val="none"/>
        <c:minorTickMark val="none"/>
        <c:tickLblPos val="none"/>
        <c:crossAx val="329337296"/>
        <c:crosses val="autoZero"/>
        <c:auto val="0"/>
        <c:lblAlgn val="ctr"/>
        <c:lblOffset val="100"/>
        <c:noMultiLvlLbl val="1"/>
      </c:catAx>
      <c:valAx>
        <c:axId val="329337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339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340040"/>
        <c:axId val="32933808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340040"/>
        <c:axId val="329338080"/>
      </c:lineChart>
      <c:catAx>
        <c:axId val="329340040"/>
        <c:scaling>
          <c:orientation val="minMax"/>
        </c:scaling>
        <c:delete val="0"/>
        <c:axPos val="b"/>
        <c:numFmt formatCode="ge" sourceLinked="1"/>
        <c:majorTickMark val="none"/>
        <c:minorTickMark val="none"/>
        <c:tickLblPos val="none"/>
        <c:crossAx val="329338080"/>
        <c:crosses val="autoZero"/>
        <c:auto val="0"/>
        <c:lblAlgn val="ctr"/>
        <c:lblOffset val="100"/>
        <c:noMultiLvlLbl val="1"/>
      </c:catAx>
      <c:valAx>
        <c:axId val="32933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340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334552"/>
        <c:axId val="32933847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334552"/>
        <c:axId val="329338472"/>
      </c:lineChart>
      <c:catAx>
        <c:axId val="329334552"/>
        <c:scaling>
          <c:orientation val="minMax"/>
        </c:scaling>
        <c:delete val="0"/>
        <c:axPos val="b"/>
        <c:numFmt formatCode="ge" sourceLinked="1"/>
        <c:majorTickMark val="none"/>
        <c:minorTickMark val="none"/>
        <c:tickLblPos val="none"/>
        <c:crossAx val="329338472"/>
        <c:crosses val="autoZero"/>
        <c:auto val="0"/>
        <c:lblAlgn val="ctr"/>
        <c:lblOffset val="100"/>
        <c:noMultiLvlLbl val="1"/>
      </c:catAx>
      <c:valAx>
        <c:axId val="329338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334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342000"/>
        <c:axId val="32933494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342000"/>
        <c:axId val="329334944"/>
      </c:lineChart>
      <c:catAx>
        <c:axId val="329342000"/>
        <c:scaling>
          <c:orientation val="minMax"/>
        </c:scaling>
        <c:delete val="0"/>
        <c:axPos val="b"/>
        <c:numFmt formatCode="ge" sourceLinked="1"/>
        <c:majorTickMark val="none"/>
        <c:minorTickMark val="none"/>
        <c:tickLblPos val="none"/>
        <c:crossAx val="329334944"/>
        <c:crosses val="autoZero"/>
        <c:auto val="0"/>
        <c:lblAlgn val="ctr"/>
        <c:lblOffset val="100"/>
        <c:noMultiLvlLbl val="1"/>
      </c:catAx>
      <c:valAx>
        <c:axId val="329334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34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335728"/>
        <c:axId val="32984648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335728"/>
        <c:axId val="329846488"/>
      </c:lineChart>
      <c:catAx>
        <c:axId val="329335728"/>
        <c:scaling>
          <c:orientation val="minMax"/>
        </c:scaling>
        <c:delete val="0"/>
        <c:axPos val="b"/>
        <c:numFmt formatCode="ge" sourceLinked="1"/>
        <c:majorTickMark val="none"/>
        <c:minorTickMark val="none"/>
        <c:tickLblPos val="none"/>
        <c:crossAx val="329846488"/>
        <c:crosses val="autoZero"/>
        <c:auto val="0"/>
        <c:lblAlgn val="ctr"/>
        <c:lblOffset val="100"/>
        <c:noMultiLvlLbl val="1"/>
      </c:catAx>
      <c:valAx>
        <c:axId val="329846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335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7474600"/>
        <c:axId val="32747616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7474600"/>
        <c:axId val="327476168"/>
      </c:lineChart>
      <c:catAx>
        <c:axId val="327474600"/>
        <c:scaling>
          <c:orientation val="minMax"/>
        </c:scaling>
        <c:delete val="0"/>
        <c:axPos val="b"/>
        <c:numFmt formatCode="ge" sourceLinked="1"/>
        <c:majorTickMark val="none"/>
        <c:minorTickMark val="none"/>
        <c:tickLblPos val="none"/>
        <c:crossAx val="327476168"/>
        <c:crosses val="autoZero"/>
        <c:auto val="0"/>
        <c:lblAlgn val="ctr"/>
        <c:lblOffset val="100"/>
        <c:noMultiLvlLbl val="1"/>
      </c:catAx>
      <c:valAx>
        <c:axId val="327476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74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852760"/>
        <c:axId val="32984844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852760"/>
        <c:axId val="329848448"/>
      </c:lineChart>
      <c:catAx>
        <c:axId val="329852760"/>
        <c:scaling>
          <c:orientation val="minMax"/>
        </c:scaling>
        <c:delete val="0"/>
        <c:axPos val="b"/>
        <c:numFmt formatCode="ge" sourceLinked="1"/>
        <c:majorTickMark val="none"/>
        <c:minorTickMark val="none"/>
        <c:tickLblPos val="none"/>
        <c:crossAx val="329848448"/>
        <c:crosses val="autoZero"/>
        <c:auto val="0"/>
        <c:lblAlgn val="ctr"/>
        <c:lblOffset val="100"/>
        <c:noMultiLvlLbl val="1"/>
      </c:catAx>
      <c:valAx>
        <c:axId val="32984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852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13730.9</c:v>
                </c:pt>
                <c:pt idx="1">
                  <c:v>16510.900000000001</c:v>
                </c:pt>
                <c:pt idx="2">
                  <c:v>17091.5</c:v>
                </c:pt>
                <c:pt idx="3">
                  <c:v>17609.2</c:v>
                </c:pt>
                <c:pt idx="4">
                  <c:v>21355.8</c:v>
                </c:pt>
              </c:numCache>
            </c:numRef>
          </c:val>
        </c:ser>
        <c:dLbls>
          <c:showLegendKey val="0"/>
          <c:showVal val="0"/>
          <c:showCatName val="0"/>
          <c:showSerName val="0"/>
          <c:showPercent val="0"/>
          <c:showBubbleSize val="0"/>
        </c:dLbls>
        <c:gapWidth val="180"/>
        <c:overlap val="-90"/>
        <c:axId val="327470288"/>
        <c:axId val="32747224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327470288"/>
        <c:axId val="327472248"/>
      </c:lineChart>
      <c:catAx>
        <c:axId val="327470288"/>
        <c:scaling>
          <c:orientation val="minMax"/>
        </c:scaling>
        <c:delete val="0"/>
        <c:axPos val="b"/>
        <c:numFmt formatCode="ge" sourceLinked="1"/>
        <c:majorTickMark val="none"/>
        <c:minorTickMark val="none"/>
        <c:tickLblPos val="none"/>
        <c:crossAx val="327472248"/>
        <c:crosses val="autoZero"/>
        <c:auto val="0"/>
        <c:lblAlgn val="ctr"/>
        <c:lblOffset val="100"/>
        <c:noMultiLvlLbl val="1"/>
      </c:catAx>
      <c:valAx>
        <c:axId val="327472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70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25524</c:v>
                </c:pt>
                <c:pt idx="1">
                  <c:v>25260</c:v>
                </c:pt>
                <c:pt idx="2">
                  <c:v>26200</c:v>
                </c:pt>
                <c:pt idx="3">
                  <c:v>20196</c:v>
                </c:pt>
                <c:pt idx="4">
                  <c:v>5895</c:v>
                </c:pt>
              </c:numCache>
            </c:numRef>
          </c:val>
        </c:ser>
        <c:dLbls>
          <c:showLegendKey val="0"/>
          <c:showVal val="0"/>
          <c:showCatName val="0"/>
          <c:showSerName val="0"/>
          <c:showPercent val="0"/>
          <c:showBubbleSize val="0"/>
        </c:dLbls>
        <c:gapWidth val="180"/>
        <c:overlap val="-90"/>
        <c:axId val="327473424"/>
        <c:axId val="32746989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327473424"/>
        <c:axId val="327469896"/>
      </c:lineChart>
      <c:catAx>
        <c:axId val="327473424"/>
        <c:scaling>
          <c:orientation val="minMax"/>
        </c:scaling>
        <c:delete val="0"/>
        <c:axPos val="b"/>
        <c:numFmt formatCode="ge" sourceLinked="1"/>
        <c:majorTickMark val="none"/>
        <c:minorTickMark val="none"/>
        <c:tickLblPos val="none"/>
        <c:crossAx val="327469896"/>
        <c:crosses val="autoZero"/>
        <c:auto val="0"/>
        <c:lblAlgn val="ctr"/>
        <c:lblOffset val="100"/>
        <c:noMultiLvlLbl val="1"/>
      </c:catAx>
      <c:valAx>
        <c:axId val="32746989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73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45.7</c:v>
                </c:pt>
                <c:pt idx="1">
                  <c:v>46.2</c:v>
                </c:pt>
                <c:pt idx="2">
                  <c:v>45.6</c:v>
                </c:pt>
                <c:pt idx="3">
                  <c:v>43.4</c:v>
                </c:pt>
                <c:pt idx="4">
                  <c:v>45.5</c:v>
                </c:pt>
              </c:numCache>
            </c:numRef>
          </c:val>
        </c:ser>
        <c:dLbls>
          <c:showLegendKey val="0"/>
          <c:showVal val="0"/>
          <c:showCatName val="0"/>
          <c:showSerName val="0"/>
          <c:showPercent val="0"/>
          <c:showBubbleSize val="0"/>
        </c:dLbls>
        <c:gapWidth val="180"/>
        <c:overlap val="-90"/>
        <c:axId val="327473032"/>
        <c:axId val="32747656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327473032"/>
        <c:axId val="327476560"/>
      </c:lineChart>
      <c:catAx>
        <c:axId val="327473032"/>
        <c:scaling>
          <c:orientation val="minMax"/>
        </c:scaling>
        <c:delete val="0"/>
        <c:axPos val="b"/>
        <c:numFmt formatCode="ge" sourceLinked="1"/>
        <c:majorTickMark val="none"/>
        <c:minorTickMark val="none"/>
        <c:tickLblPos val="none"/>
        <c:crossAx val="327476560"/>
        <c:crosses val="autoZero"/>
        <c:auto val="0"/>
        <c:lblAlgn val="ctr"/>
        <c:lblOffset val="100"/>
        <c:noMultiLvlLbl val="1"/>
      </c:catAx>
      <c:valAx>
        <c:axId val="327476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73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54.1</c:v>
                </c:pt>
                <c:pt idx="1">
                  <c:v>22.8</c:v>
                </c:pt>
                <c:pt idx="2">
                  <c:v>34.4</c:v>
                </c:pt>
                <c:pt idx="3">
                  <c:v>18.899999999999999</c:v>
                </c:pt>
                <c:pt idx="4">
                  <c:v>58.3</c:v>
                </c:pt>
              </c:numCache>
            </c:numRef>
          </c:val>
        </c:ser>
        <c:dLbls>
          <c:showLegendKey val="0"/>
          <c:showVal val="0"/>
          <c:showCatName val="0"/>
          <c:showSerName val="0"/>
          <c:showPercent val="0"/>
          <c:showBubbleSize val="0"/>
        </c:dLbls>
        <c:gapWidth val="180"/>
        <c:overlap val="-90"/>
        <c:axId val="327473816"/>
        <c:axId val="32747420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327473816"/>
        <c:axId val="327474208"/>
      </c:lineChart>
      <c:catAx>
        <c:axId val="327473816"/>
        <c:scaling>
          <c:orientation val="minMax"/>
        </c:scaling>
        <c:delete val="0"/>
        <c:axPos val="b"/>
        <c:numFmt formatCode="ge" sourceLinked="1"/>
        <c:majorTickMark val="none"/>
        <c:minorTickMark val="none"/>
        <c:tickLblPos val="none"/>
        <c:crossAx val="327474208"/>
        <c:crosses val="autoZero"/>
        <c:auto val="0"/>
        <c:lblAlgn val="ctr"/>
        <c:lblOffset val="100"/>
        <c:noMultiLvlLbl val="1"/>
      </c:catAx>
      <c:valAx>
        <c:axId val="327474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73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229</c:v>
                </c:pt>
                <c:pt idx="1">
                  <c:v>162.1</c:v>
                </c:pt>
                <c:pt idx="2">
                  <c:v>101.9</c:v>
                </c:pt>
                <c:pt idx="3">
                  <c:v>85.4</c:v>
                </c:pt>
                <c:pt idx="4">
                  <c:v>50.3</c:v>
                </c:pt>
              </c:numCache>
            </c:numRef>
          </c:val>
        </c:ser>
        <c:dLbls>
          <c:showLegendKey val="0"/>
          <c:showVal val="0"/>
          <c:showCatName val="0"/>
          <c:showSerName val="0"/>
          <c:showPercent val="0"/>
          <c:showBubbleSize val="0"/>
        </c:dLbls>
        <c:gapWidth val="180"/>
        <c:overlap val="-90"/>
        <c:axId val="327476952"/>
        <c:axId val="32747499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327476952"/>
        <c:axId val="327474992"/>
      </c:lineChart>
      <c:catAx>
        <c:axId val="327476952"/>
        <c:scaling>
          <c:orientation val="minMax"/>
        </c:scaling>
        <c:delete val="0"/>
        <c:axPos val="b"/>
        <c:numFmt formatCode="ge" sourceLinked="1"/>
        <c:majorTickMark val="none"/>
        <c:minorTickMark val="none"/>
        <c:tickLblPos val="none"/>
        <c:crossAx val="327474992"/>
        <c:crosses val="autoZero"/>
        <c:auto val="0"/>
        <c:lblAlgn val="ctr"/>
        <c:lblOffset val="100"/>
        <c:noMultiLvlLbl val="1"/>
      </c:catAx>
      <c:valAx>
        <c:axId val="327474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76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7469504"/>
        <c:axId val="32897244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469504"/>
        <c:axId val="328972440"/>
      </c:lineChart>
      <c:catAx>
        <c:axId val="327469504"/>
        <c:scaling>
          <c:orientation val="minMax"/>
        </c:scaling>
        <c:delete val="0"/>
        <c:axPos val="b"/>
        <c:numFmt formatCode="ge" sourceLinked="1"/>
        <c:majorTickMark val="none"/>
        <c:minorTickMark val="none"/>
        <c:tickLblPos val="none"/>
        <c:crossAx val="328972440"/>
        <c:crosses val="autoZero"/>
        <c:auto val="0"/>
        <c:lblAlgn val="ctr"/>
        <c:lblOffset val="100"/>
        <c:noMultiLvlLbl val="1"/>
      </c:catAx>
      <c:valAx>
        <c:axId val="328972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74695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4.emf"/><Relationship Id="rId26" Type="http://schemas.openxmlformats.org/officeDocument/2006/relationships/image" Target="../media/image52.emf"/><Relationship Id="rId3" Type="http://schemas.openxmlformats.org/officeDocument/2006/relationships/image" Target="../media/image29.emf"/><Relationship Id="rId21" Type="http://schemas.openxmlformats.org/officeDocument/2006/relationships/image" Target="../media/image47.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3.emf"/><Relationship Id="rId25" Type="http://schemas.openxmlformats.org/officeDocument/2006/relationships/image" Target="../media/image51.emf"/><Relationship Id="rId2" Type="http://schemas.openxmlformats.org/officeDocument/2006/relationships/image" Target="../media/image28.emf"/><Relationship Id="rId16" Type="http://schemas.openxmlformats.org/officeDocument/2006/relationships/image" Target="../media/image42.emf"/><Relationship Id="rId20" Type="http://schemas.openxmlformats.org/officeDocument/2006/relationships/image" Target="../media/image46.e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24" Type="http://schemas.openxmlformats.org/officeDocument/2006/relationships/image" Target="../media/image50.emf"/><Relationship Id="rId5" Type="http://schemas.openxmlformats.org/officeDocument/2006/relationships/image" Target="../media/image31.emf"/><Relationship Id="rId15" Type="http://schemas.openxmlformats.org/officeDocument/2006/relationships/image" Target="../media/image41.emf"/><Relationship Id="rId23" Type="http://schemas.openxmlformats.org/officeDocument/2006/relationships/image" Target="../media/image49.emf"/><Relationship Id="rId10" Type="http://schemas.openxmlformats.org/officeDocument/2006/relationships/image" Target="../media/image36.emf"/><Relationship Id="rId19" Type="http://schemas.openxmlformats.org/officeDocument/2006/relationships/image" Target="../media/image45.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40.emf"/><Relationship Id="rId22"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2491" y="7270875"/>
          <a:ext cx="57452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509570" y="7270875"/>
          <a:ext cx="574795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529370" y="7270875"/>
          <a:ext cx="57452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550531" y="7270875"/>
          <a:ext cx="575748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97545" y="7270875"/>
          <a:ext cx="57547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88750"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（最大出力合計5,390kW）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342163"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126654</xdr:colOff>
      <xdr:row>41</xdr:row>
      <xdr:rowOff>117765</xdr:rowOff>
    </xdr:from>
    <xdr:ext cx="2839239" cy="392415"/>
    <xdr:sp macro="" textlink="データ!GW9">
      <xdr:nvSpPr>
        <xdr:cNvPr id="23" name="正方形/長方形 22"/>
        <xdr:cNvSpPr/>
      </xdr:nvSpPr>
      <xdr:spPr>
        <a:xfrm>
          <a:off x="15053690"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561092</xdr:colOff>
      <xdr:row>41</xdr:row>
      <xdr:rowOff>117765</xdr:rowOff>
    </xdr:from>
    <xdr:ext cx="2839239" cy="392415"/>
    <xdr:sp macro="" textlink="データ!IV9">
      <xdr:nvSpPr>
        <xdr:cNvPr id="25" name="正方形/長方形 24"/>
        <xdr:cNvSpPr/>
      </xdr:nvSpPr>
      <xdr:spPr>
        <a:xfrm>
          <a:off x="20958199"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9992" y="12120995"/>
          <a:ext cx="57434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9992" y="15226146"/>
          <a:ext cx="57434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9992" y="18334759"/>
          <a:ext cx="57434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9992" y="21426055"/>
          <a:ext cx="57434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9992" y="24480983"/>
          <a:ext cx="57434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61623" y="12120995"/>
          <a:ext cx="5239603"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61623" y="15226146"/>
          <a:ext cx="5239603"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61623" y="18334759"/>
          <a:ext cx="5239603"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61623" y="21426055"/>
          <a:ext cx="5239603"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61623" y="24480983"/>
          <a:ext cx="5239603"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94583" y="12120995"/>
          <a:ext cx="5249127"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94583" y="15226146"/>
          <a:ext cx="5249127"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94583" y="18334759"/>
          <a:ext cx="5249127"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94583" y="21426055"/>
          <a:ext cx="5249127"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94583" y="24480983"/>
          <a:ext cx="5249127"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915419" y="12120995"/>
          <a:ext cx="52491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915419" y="15226146"/>
          <a:ext cx="52491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915419" y="18334759"/>
          <a:ext cx="52491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915419" y="21426055"/>
          <a:ext cx="52491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915419" y="24480983"/>
          <a:ext cx="52491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84252" y="12120995"/>
          <a:ext cx="52491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84252" y="15226146"/>
          <a:ext cx="52491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84252" y="18334759"/>
          <a:ext cx="52491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84252" y="21426055"/>
          <a:ext cx="52491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84252" y="24480983"/>
          <a:ext cx="52491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558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558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558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558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558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558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558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558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558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559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559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559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5593"/>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5594"/>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559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5596"/>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5597"/>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5598"/>
                </a:ext>
              </a:extLst>
            </xdr:cNvPicPr>
          </xdr:nvPicPr>
          <xdr:blipFill>
            <a:blip xmlns:r="http://schemas.openxmlformats.org/officeDocument/2006/relationships" r:embed="rId45"/>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5599"/>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5600"/>
                </a:ext>
              </a:extLst>
            </xdr:cNvPicPr>
          </xdr:nvPicPr>
          <xdr:blipFill>
            <a:blip xmlns:r="http://schemas.openxmlformats.org/officeDocument/2006/relationships" r:embed="rId47"/>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5601"/>
                </a:ext>
              </a:extLst>
            </xdr:cNvPicPr>
          </xdr:nvPicPr>
          <xdr:blipFill>
            <a:blip xmlns:r="http://schemas.openxmlformats.org/officeDocument/2006/relationships" r:embed="rId48"/>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5602"/>
                </a:ext>
              </a:extLst>
            </xdr:cNvPicPr>
          </xdr:nvPicPr>
          <xdr:blipFill>
            <a:blip xmlns:r="http://schemas.openxmlformats.org/officeDocument/2006/relationships" r:embed="rId49"/>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5603"/>
                </a:ext>
              </a:extLst>
            </xdr:cNvPicPr>
          </xdr:nvPicPr>
          <xdr:blipFill>
            <a:blip xmlns:r="http://schemas.openxmlformats.org/officeDocument/2006/relationships" r:embed="rId50"/>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5604"/>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5605"/>
                </a:ext>
              </a:extLst>
            </xdr:cNvPicPr>
          </xdr:nvPicPr>
          <xdr:blipFill>
            <a:blip xmlns:r="http://schemas.openxmlformats.org/officeDocument/2006/relationships" r:embed="rId5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5606"/>
                </a:ext>
              </a:extLst>
            </xdr:cNvPicPr>
          </xdr:nvPicPr>
          <xdr:blipFill>
            <a:blip xmlns:r="http://schemas.openxmlformats.org/officeDocument/2006/relationships" r:embed="rId5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5607"/>
                </a:ext>
              </a:extLst>
            </xdr:cNvPicPr>
          </xdr:nvPicPr>
          <xdr:blipFill>
            <a:blip xmlns:r="http://schemas.openxmlformats.org/officeDocument/2006/relationships" r:embed="rId5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5608"/>
                </a:ext>
              </a:extLst>
            </xdr:cNvPicPr>
          </xdr:nvPicPr>
          <xdr:blipFill>
            <a:blip xmlns:r="http://schemas.openxmlformats.org/officeDocument/2006/relationships" r:embed="rId53"/>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5609"/>
                </a:ext>
              </a:extLst>
            </xdr:cNvPicPr>
          </xdr:nvPicPr>
          <xdr:blipFill>
            <a:blip xmlns:r="http://schemas.openxmlformats.org/officeDocument/2006/relationships" r:embed="rId5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5610"/>
                </a:ext>
              </a:extLst>
            </xdr:cNvPicPr>
          </xdr:nvPicPr>
          <xdr:blipFill>
            <a:blip xmlns:r="http://schemas.openxmlformats.org/officeDocument/2006/relationships" r:embed="rId5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5611"/>
                </a:ext>
              </a:extLst>
            </xdr:cNvPicPr>
          </xdr:nvPicPr>
          <xdr:blipFill>
            <a:blip xmlns:r="http://schemas.openxmlformats.org/officeDocument/2006/relationships" r:embed="rId55"/>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5612"/>
                </a:ext>
              </a:extLst>
            </xdr:cNvPicPr>
          </xdr:nvPicPr>
          <xdr:blipFill>
            <a:blip xmlns:r="http://schemas.openxmlformats.org/officeDocument/2006/relationships" r:embed="rId55"/>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5613"/>
                </a:ext>
              </a:extLst>
            </xdr:cNvPicPr>
          </xdr:nvPicPr>
          <xdr:blipFill>
            <a:blip xmlns:r="http://schemas.openxmlformats.org/officeDocument/2006/relationships" r:embed="rId55"/>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5614"/>
                </a:ext>
              </a:extLst>
            </xdr:cNvPicPr>
          </xdr:nvPicPr>
          <xdr:blipFill>
            <a:blip xmlns:r="http://schemas.openxmlformats.org/officeDocument/2006/relationships" r:embed="rId55"/>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5615"/>
                </a:ext>
              </a:extLst>
            </xdr:cNvPicPr>
          </xdr:nvPicPr>
          <xdr:blipFill>
            <a:blip xmlns:r="http://schemas.openxmlformats.org/officeDocument/2006/relationships" r:embed="rId55"/>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5616"/>
                </a:ext>
              </a:extLst>
            </xdr:cNvPicPr>
          </xdr:nvPicPr>
          <xdr:blipFill>
            <a:blip xmlns:r="http://schemas.openxmlformats.org/officeDocument/2006/relationships" r:embed="rId55"/>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5617"/>
                </a:ext>
              </a:extLst>
            </xdr:cNvPicPr>
          </xdr:nvPicPr>
          <xdr:blipFill>
            <a:blip xmlns:r="http://schemas.openxmlformats.org/officeDocument/2006/relationships" r:embed="rId55"/>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5618"/>
                </a:ext>
              </a:extLst>
            </xdr:cNvPicPr>
          </xdr:nvPicPr>
          <xdr:blipFill>
            <a:blip xmlns:r="http://schemas.openxmlformats.org/officeDocument/2006/relationships" r:embed="rId55"/>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5619"/>
                </a:ext>
              </a:extLst>
            </xdr:cNvPicPr>
          </xdr:nvPicPr>
          <xdr:blipFill>
            <a:blip xmlns:r="http://schemas.openxmlformats.org/officeDocument/2006/relationships" r:embed="rId55"/>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5620"/>
                </a:ext>
              </a:extLst>
            </xdr:cNvPicPr>
          </xdr:nvPicPr>
          <xdr:blipFill>
            <a:blip xmlns:r="http://schemas.openxmlformats.org/officeDocument/2006/relationships" r:embed="rId55"/>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5621"/>
                </a:ext>
              </a:extLst>
            </xdr:cNvPicPr>
          </xdr:nvPicPr>
          <xdr:blipFill>
            <a:blip xmlns:r="http://schemas.openxmlformats.org/officeDocument/2006/relationships" r:embed="rId55"/>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5622"/>
                </a:ext>
              </a:extLst>
            </xdr:cNvPicPr>
          </xdr:nvPicPr>
          <xdr:blipFill>
            <a:blip xmlns:r="http://schemas.openxmlformats.org/officeDocument/2006/relationships" r:embed="rId55"/>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5623"/>
                </a:ext>
              </a:extLst>
            </xdr:cNvPicPr>
          </xdr:nvPicPr>
          <xdr:blipFill>
            <a:blip xmlns:r="http://schemas.openxmlformats.org/officeDocument/2006/relationships" r:embed="rId56"/>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5624"/>
                </a:ext>
              </a:extLst>
            </xdr:cNvPicPr>
          </xdr:nvPicPr>
          <xdr:blipFill>
            <a:blip xmlns:r="http://schemas.openxmlformats.org/officeDocument/2006/relationships" r:embed="rId56"/>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T1" zoomScale="50" zoomScaleNormal="50" workbookViewId="0">
      <selection activeCell="AK3" sqref="AK3:AQ3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島根県　出雲市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181</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f>データ!N6</f>
        <v>1</v>
      </c>
      <c r="G5" s="144"/>
      <c r="H5" s="144"/>
      <c r="I5" s="144"/>
      <c r="J5" s="144">
        <f>データ!O6</f>
        <v>1</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128</v>
      </c>
      <c r="G7" s="148"/>
      <c r="H7" s="148"/>
      <c r="I7" s="148"/>
      <c r="J7" s="130" t="s">
        <v>129</v>
      </c>
      <c r="K7" s="130"/>
      <c r="L7" s="130"/>
      <c r="M7" s="130"/>
      <c r="N7" s="149" t="str">
        <f>データ!T6</f>
        <v>無</v>
      </c>
      <c r="O7" s="149"/>
      <c r="P7" s="149"/>
      <c r="Q7" s="150"/>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3" t="s">
        <v>131</v>
      </c>
      <c r="C9" s="154"/>
      <c r="D9" s="154"/>
      <c r="E9" s="154"/>
      <c r="F9" s="155" t="str">
        <f>データ!V6</f>
        <v>-</v>
      </c>
      <c r="G9" s="155"/>
      <c r="H9" s="155"/>
      <c r="I9" s="155"/>
      <c r="J9" s="156"/>
      <c r="K9" s="156"/>
      <c r="L9" s="156"/>
      <c r="M9" s="156"/>
      <c r="N9" s="157"/>
      <c r="O9" s="157"/>
      <c r="P9" s="157"/>
      <c r="Q9" s="158"/>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59">
        <f>データ!B10</f>
        <v>40909</v>
      </c>
      <c r="G11" s="160"/>
      <c r="H11" s="159">
        <f>データ!C10</f>
        <v>41275</v>
      </c>
      <c r="I11" s="160"/>
      <c r="J11" s="159">
        <f>データ!D10</f>
        <v>41640</v>
      </c>
      <c r="K11" s="160"/>
      <c r="L11" s="159">
        <f>データ!E10</f>
        <v>42005</v>
      </c>
      <c r="M11" s="160"/>
      <c r="N11" s="159">
        <f>データ!F10</f>
        <v>42370</v>
      </c>
      <c r="O11" s="161"/>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2" t="str">
        <f>データ!W6</f>
        <v>-</v>
      </c>
      <c r="G12" s="163"/>
      <c r="H12" s="162" t="str">
        <f>データ!X6</f>
        <v>-</v>
      </c>
      <c r="I12" s="163"/>
      <c r="J12" s="162" t="str">
        <f>データ!Y6</f>
        <v>-</v>
      </c>
      <c r="K12" s="163"/>
      <c r="L12" s="162" t="str">
        <f>データ!Z6</f>
        <v>-</v>
      </c>
      <c r="M12" s="163"/>
      <c r="N12" s="151" t="str">
        <f>データ!AA6</f>
        <v>-</v>
      </c>
      <c r="O12" s="152"/>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4" t="s">
        <v>23</v>
      </c>
      <c r="C13" s="165"/>
      <c r="D13" s="165"/>
      <c r="E13" s="166"/>
      <c r="F13" s="162">
        <f>データ!AB6</f>
        <v>19543</v>
      </c>
      <c r="G13" s="163"/>
      <c r="H13" s="162">
        <f>データ!AC6</f>
        <v>20405</v>
      </c>
      <c r="I13" s="163"/>
      <c r="J13" s="162">
        <f>データ!AD6</f>
        <v>19744</v>
      </c>
      <c r="K13" s="163"/>
      <c r="L13" s="162">
        <f>データ!AE6</f>
        <v>19255</v>
      </c>
      <c r="M13" s="163"/>
      <c r="N13" s="151">
        <f>データ!AF6</f>
        <v>20388</v>
      </c>
      <c r="O13" s="152"/>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4" t="s">
        <v>24</v>
      </c>
      <c r="C14" s="165"/>
      <c r="D14" s="165"/>
      <c r="E14" s="166"/>
      <c r="F14" s="162">
        <f>データ!AG6</f>
        <v>2019</v>
      </c>
      <c r="G14" s="163"/>
      <c r="H14" s="162">
        <f>データ!AH6</f>
        <v>1393</v>
      </c>
      <c r="I14" s="163"/>
      <c r="J14" s="162">
        <f>データ!AI6</f>
        <v>1781</v>
      </c>
      <c r="K14" s="163"/>
      <c r="L14" s="162">
        <f>データ!AJ6</f>
        <v>1274</v>
      </c>
      <c r="M14" s="163"/>
      <c r="N14" s="151">
        <f>データ!AK6</f>
        <v>1093</v>
      </c>
      <c r="O14" s="152"/>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69" t="s">
        <v>25</v>
      </c>
      <c r="C15" s="170"/>
      <c r="D15" s="170"/>
      <c r="E15" s="171"/>
      <c r="F15" s="172" t="str">
        <f>データ!AL6</f>
        <v>-</v>
      </c>
      <c r="G15" s="172"/>
      <c r="H15" s="172" t="str">
        <f>データ!AM6</f>
        <v>-</v>
      </c>
      <c r="I15" s="172"/>
      <c r="J15" s="172" t="str">
        <f>データ!AN6</f>
        <v>-</v>
      </c>
      <c r="K15" s="172"/>
      <c r="L15" s="172" t="str">
        <f>データ!AO6</f>
        <v>-</v>
      </c>
      <c r="M15" s="172"/>
      <c r="N15" s="173" t="str">
        <f>データ!AP6</f>
        <v>-</v>
      </c>
      <c r="O15" s="174"/>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5" t="s">
        <v>26</v>
      </c>
      <c r="C16" s="176"/>
      <c r="D16" s="176"/>
      <c r="E16" s="177"/>
      <c r="F16" s="178">
        <f>データ!AQ6</f>
        <v>21562</v>
      </c>
      <c r="G16" s="178"/>
      <c r="H16" s="178">
        <f>データ!AR6</f>
        <v>21798</v>
      </c>
      <c r="I16" s="178"/>
      <c r="J16" s="178">
        <f>データ!AS6</f>
        <v>21525</v>
      </c>
      <c r="K16" s="178"/>
      <c r="L16" s="178">
        <f>データ!AT6</f>
        <v>20529</v>
      </c>
      <c r="M16" s="178"/>
      <c r="N16" s="167">
        <f>データ!AU6</f>
        <v>21481</v>
      </c>
      <c r="O16" s="168"/>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79"/>
      <c r="C18" s="180"/>
      <c r="D18" s="180"/>
      <c r="E18" s="180"/>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5" t="s">
        <v>29</v>
      </c>
      <c r="C19" s="176"/>
      <c r="D19" s="176"/>
      <c r="E19" s="177"/>
      <c r="F19" s="181">
        <f>データ!AV6</f>
        <v>10778</v>
      </c>
      <c r="G19" s="181"/>
      <c r="H19" s="181"/>
      <c r="I19" s="181">
        <f>データ!AW6</f>
        <v>42656</v>
      </c>
      <c r="J19" s="181"/>
      <c r="K19" s="181"/>
      <c r="L19" s="181">
        <f>データ!AX6</f>
        <v>53434</v>
      </c>
      <c r="M19" s="181"/>
      <c r="N19" s="181"/>
      <c r="O19" s="182"/>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3" t="s">
        <v>32</v>
      </c>
      <c r="AL39" s="184"/>
      <c r="AM39" s="184"/>
      <c r="AN39" s="184"/>
      <c r="AO39" s="184"/>
      <c r="AP39" s="184"/>
      <c r="AQ39" s="185"/>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179</v>
      </c>
      <c r="AL40" s="120"/>
      <c r="AM40" s="120"/>
      <c r="AN40" s="120"/>
      <c r="AO40" s="120"/>
      <c r="AP40" s="120"/>
      <c r="AQ40" s="121"/>
    </row>
    <row r="41" spans="1:43" ht="29.45"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c r="A42" s="1"/>
      <c r="B42" s="186"/>
      <c r="C42" s="187"/>
      <c r="D42" s="187"/>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3" t="s">
        <v>35</v>
      </c>
      <c r="AL97" s="184"/>
      <c r="AM97" s="184"/>
      <c r="AN97" s="184"/>
      <c r="AO97" s="184"/>
      <c r="AP97" s="184"/>
      <c r="AQ97" s="185"/>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8"/>
      <c r="AL98" s="189"/>
      <c r="AM98" s="189"/>
      <c r="AN98" s="189"/>
      <c r="AO98" s="189"/>
      <c r="AP98" s="189"/>
      <c r="AQ98" s="190"/>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1" t="s">
        <v>180</v>
      </c>
      <c r="AL99" s="192"/>
      <c r="AM99" s="192"/>
      <c r="AN99" s="192"/>
      <c r="AO99" s="192"/>
      <c r="AP99" s="192"/>
      <c r="AQ99" s="193"/>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1"/>
      <c r="AL100" s="192"/>
      <c r="AM100" s="192"/>
      <c r="AN100" s="192"/>
      <c r="AO100" s="192"/>
      <c r="AP100" s="192"/>
      <c r="AQ100" s="193"/>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1"/>
      <c r="AL101" s="192"/>
      <c r="AM101" s="192"/>
      <c r="AN101" s="192"/>
      <c r="AO101" s="192"/>
      <c r="AP101" s="192"/>
      <c r="AQ101" s="193"/>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1"/>
      <c r="AL102" s="192"/>
      <c r="AM102" s="192"/>
      <c r="AN102" s="192"/>
      <c r="AO102" s="192"/>
      <c r="AP102" s="192"/>
      <c r="AQ102" s="193"/>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1"/>
      <c r="AL103" s="192"/>
      <c r="AM103" s="192"/>
      <c r="AN103" s="192"/>
      <c r="AO103" s="192"/>
      <c r="AP103" s="192"/>
      <c r="AQ103" s="193"/>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1"/>
      <c r="AL104" s="192"/>
      <c r="AM104" s="192"/>
      <c r="AN104" s="192"/>
      <c r="AO104" s="192"/>
      <c r="AP104" s="192"/>
      <c r="AQ104" s="193"/>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1"/>
      <c r="AL105" s="192"/>
      <c r="AM105" s="192"/>
      <c r="AN105" s="192"/>
      <c r="AO105" s="192"/>
      <c r="AP105" s="192"/>
      <c r="AQ105" s="193"/>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1"/>
      <c r="AL106" s="192"/>
      <c r="AM106" s="192"/>
      <c r="AN106" s="192"/>
      <c r="AO106" s="192"/>
      <c r="AP106" s="192"/>
      <c r="AQ106" s="193"/>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1"/>
      <c r="AL107" s="192"/>
      <c r="AM107" s="192"/>
      <c r="AN107" s="192"/>
      <c r="AO107" s="192"/>
      <c r="AP107" s="192"/>
      <c r="AQ107" s="193"/>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1"/>
      <c r="AL108" s="192"/>
      <c r="AM108" s="192"/>
      <c r="AN108" s="192"/>
      <c r="AO108" s="192"/>
      <c r="AP108" s="192"/>
      <c r="AQ108" s="193"/>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1"/>
      <c r="AL109" s="192"/>
      <c r="AM109" s="192"/>
      <c r="AN109" s="192"/>
      <c r="AO109" s="192"/>
      <c r="AP109" s="192"/>
      <c r="AQ109" s="193"/>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1"/>
      <c r="AL110" s="192"/>
      <c r="AM110" s="192"/>
      <c r="AN110" s="192"/>
      <c r="AO110" s="192"/>
      <c r="AP110" s="192"/>
      <c r="AQ110" s="193"/>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1"/>
      <c r="AL111" s="192"/>
      <c r="AM111" s="192"/>
      <c r="AN111" s="192"/>
      <c r="AO111" s="192"/>
      <c r="AP111" s="192"/>
      <c r="AQ111" s="193"/>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1"/>
      <c r="AL112" s="192"/>
      <c r="AM112" s="192"/>
      <c r="AN112" s="192"/>
      <c r="AO112" s="192"/>
      <c r="AP112" s="192"/>
      <c r="AQ112" s="193"/>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1"/>
      <c r="AL113" s="192"/>
      <c r="AM113" s="192"/>
      <c r="AN113" s="192"/>
      <c r="AO113" s="192"/>
      <c r="AP113" s="192"/>
      <c r="AQ113" s="193"/>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1"/>
      <c r="AL114" s="192"/>
      <c r="AM114" s="192"/>
      <c r="AN114" s="192"/>
      <c r="AO114" s="192"/>
      <c r="AP114" s="192"/>
      <c r="AQ114" s="193"/>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1"/>
      <c r="AL115" s="192"/>
      <c r="AM115" s="192"/>
      <c r="AN115" s="192"/>
      <c r="AO115" s="192"/>
      <c r="AP115" s="192"/>
      <c r="AQ115" s="193"/>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1"/>
      <c r="AL116" s="192"/>
      <c r="AM116" s="192"/>
      <c r="AN116" s="192"/>
      <c r="AO116" s="192"/>
      <c r="AP116" s="192"/>
      <c r="AQ116" s="193"/>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4"/>
      <c r="AL117" s="195"/>
      <c r="AM117" s="195"/>
      <c r="AN117" s="195"/>
      <c r="AO117" s="195"/>
      <c r="AP117" s="195"/>
      <c r="AQ117" s="196"/>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67.5">
      <c r="A6" s="50" t="s">
        <v>115</v>
      </c>
      <c r="B6" s="68" t="str">
        <f>B7</f>
        <v>2016</v>
      </c>
      <c r="C6" s="68" t="str">
        <f t="shared" ref="C6:AX6" si="6">C7</f>
        <v>322032</v>
      </c>
      <c r="D6" s="68" t="str">
        <f t="shared" si="6"/>
        <v>47</v>
      </c>
      <c r="E6" s="68" t="str">
        <f t="shared" si="6"/>
        <v>04</v>
      </c>
      <c r="F6" s="68" t="str">
        <f t="shared" si="6"/>
        <v>0</v>
      </c>
      <c r="G6" s="68" t="str">
        <f t="shared" si="6"/>
        <v>000</v>
      </c>
      <c r="H6" s="68" t="str">
        <f t="shared" si="6"/>
        <v>島根県　出雲市</v>
      </c>
      <c r="I6" s="68" t="str">
        <f t="shared" si="6"/>
        <v>法非適用</v>
      </c>
      <c r="J6" s="68" t="str">
        <f t="shared" si="6"/>
        <v>電気事業</v>
      </c>
      <c r="K6" s="68" t="str">
        <f t="shared" si="6"/>
        <v/>
      </c>
      <c r="L6" s="69" t="str">
        <f t="shared" si="6"/>
        <v>該当数値なし</v>
      </c>
      <c r="M6" s="70" t="str">
        <f t="shared" si="6"/>
        <v>-</v>
      </c>
      <c r="N6" s="70">
        <f t="shared" si="6"/>
        <v>1</v>
      </c>
      <c r="O6" s="70">
        <f t="shared" si="6"/>
        <v>1</v>
      </c>
      <c r="P6" s="70" t="str">
        <f t="shared" si="6"/>
        <v>-</v>
      </c>
      <c r="Q6" s="70" t="str">
        <f t="shared" si="6"/>
        <v>-</v>
      </c>
      <c r="R6" s="71" t="str">
        <f>R7</f>
        <v>平成30年3月31日　出雲エネルギーセンター</v>
      </c>
      <c r="S6" s="72" t="str">
        <f t="shared" si="6"/>
        <v>平成35年5月31日　キララトゥーリマキ風力発電所</v>
      </c>
      <c r="T6" s="68" t="str">
        <f t="shared" si="6"/>
        <v>無</v>
      </c>
      <c r="U6" s="72" t="str">
        <f t="shared" si="6"/>
        <v>中国電力株式会社</v>
      </c>
      <c r="V6" s="69" t="str">
        <f t="shared" si="6"/>
        <v>-</v>
      </c>
      <c r="W6" s="70" t="str">
        <f>W7</f>
        <v>-</v>
      </c>
      <c r="X6" s="70" t="str">
        <f t="shared" si="6"/>
        <v>-</v>
      </c>
      <c r="Y6" s="70" t="str">
        <f t="shared" si="6"/>
        <v>-</v>
      </c>
      <c r="Z6" s="70" t="str">
        <f t="shared" si="6"/>
        <v>-</v>
      </c>
      <c r="AA6" s="70" t="str">
        <f t="shared" si="6"/>
        <v>-</v>
      </c>
      <c r="AB6" s="70">
        <f t="shared" si="6"/>
        <v>19543</v>
      </c>
      <c r="AC6" s="70">
        <f t="shared" si="6"/>
        <v>20405</v>
      </c>
      <c r="AD6" s="70">
        <f t="shared" si="6"/>
        <v>19744</v>
      </c>
      <c r="AE6" s="70">
        <f t="shared" si="6"/>
        <v>19255</v>
      </c>
      <c r="AF6" s="70">
        <f t="shared" si="6"/>
        <v>20388</v>
      </c>
      <c r="AG6" s="70">
        <f t="shared" si="6"/>
        <v>2019</v>
      </c>
      <c r="AH6" s="70">
        <f t="shared" si="6"/>
        <v>1393</v>
      </c>
      <c r="AI6" s="70">
        <f t="shared" si="6"/>
        <v>1781</v>
      </c>
      <c r="AJ6" s="70">
        <f t="shared" si="6"/>
        <v>1274</v>
      </c>
      <c r="AK6" s="70">
        <f t="shared" si="6"/>
        <v>1093</v>
      </c>
      <c r="AL6" s="70" t="str">
        <f t="shared" si="6"/>
        <v>-</v>
      </c>
      <c r="AM6" s="70" t="str">
        <f t="shared" si="6"/>
        <v>-</v>
      </c>
      <c r="AN6" s="70" t="str">
        <f t="shared" si="6"/>
        <v>-</v>
      </c>
      <c r="AO6" s="70" t="str">
        <f t="shared" si="6"/>
        <v>-</v>
      </c>
      <c r="AP6" s="70" t="str">
        <f t="shared" si="6"/>
        <v>-</v>
      </c>
      <c r="AQ6" s="70">
        <f t="shared" si="6"/>
        <v>21562</v>
      </c>
      <c r="AR6" s="70">
        <f t="shared" si="6"/>
        <v>21798</v>
      </c>
      <c r="AS6" s="70">
        <f t="shared" si="6"/>
        <v>21525</v>
      </c>
      <c r="AT6" s="70">
        <f t="shared" si="6"/>
        <v>20529</v>
      </c>
      <c r="AU6" s="70">
        <f t="shared" si="6"/>
        <v>21481</v>
      </c>
      <c r="AV6" s="70">
        <f t="shared" si="6"/>
        <v>10778</v>
      </c>
      <c r="AW6" s="70">
        <f t="shared" si="6"/>
        <v>42656</v>
      </c>
      <c r="AX6" s="70">
        <f t="shared" si="6"/>
        <v>53434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67.5">
      <c r="A7" s="50"/>
      <c r="B7" s="78" t="s">
        <v>116</v>
      </c>
      <c r="C7" s="78" t="s">
        <v>117</v>
      </c>
      <c r="D7" s="78" t="s">
        <v>118</v>
      </c>
      <c r="E7" s="78" t="s">
        <v>119</v>
      </c>
      <c r="F7" s="78" t="s">
        <v>120</v>
      </c>
      <c r="G7" s="78" t="s">
        <v>121</v>
      </c>
      <c r="H7" s="78" t="s">
        <v>122</v>
      </c>
      <c r="I7" s="78" t="s">
        <v>123</v>
      </c>
      <c r="J7" s="78" t="s">
        <v>124</v>
      </c>
      <c r="K7" s="78" t="s">
        <v>125</v>
      </c>
      <c r="L7" s="79" t="s">
        <v>126</v>
      </c>
      <c r="M7" s="80" t="s">
        <v>127</v>
      </c>
      <c r="N7" s="80">
        <v>1</v>
      </c>
      <c r="O7" s="81">
        <v>1</v>
      </c>
      <c r="P7" s="81" t="s">
        <v>127</v>
      </c>
      <c r="Q7" s="81" t="s">
        <v>127</v>
      </c>
      <c r="R7" s="82" t="s">
        <v>128</v>
      </c>
      <c r="S7" s="82" t="s">
        <v>129</v>
      </c>
      <c r="T7" s="83" t="s">
        <v>130</v>
      </c>
      <c r="U7" s="82" t="s">
        <v>131</v>
      </c>
      <c r="V7" s="79" t="s">
        <v>127</v>
      </c>
      <c r="W7" s="81" t="s">
        <v>127</v>
      </c>
      <c r="X7" s="81" t="s">
        <v>127</v>
      </c>
      <c r="Y7" s="81" t="s">
        <v>127</v>
      </c>
      <c r="Z7" s="81" t="s">
        <v>127</v>
      </c>
      <c r="AA7" s="81" t="s">
        <v>127</v>
      </c>
      <c r="AB7" s="81">
        <v>19543</v>
      </c>
      <c r="AC7" s="81">
        <v>20405</v>
      </c>
      <c r="AD7" s="81">
        <v>19744</v>
      </c>
      <c r="AE7" s="81">
        <v>19255</v>
      </c>
      <c r="AF7" s="81">
        <v>20388</v>
      </c>
      <c r="AG7" s="81">
        <v>2019</v>
      </c>
      <c r="AH7" s="81">
        <v>1393</v>
      </c>
      <c r="AI7" s="81">
        <v>1781</v>
      </c>
      <c r="AJ7" s="81">
        <v>1274</v>
      </c>
      <c r="AK7" s="81">
        <v>1093</v>
      </c>
      <c r="AL7" s="81" t="s">
        <v>127</v>
      </c>
      <c r="AM7" s="81" t="s">
        <v>127</v>
      </c>
      <c r="AN7" s="81" t="s">
        <v>127</v>
      </c>
      <c r="AO7" s="81" t="s">
        <v>127</v>
      </c>
      <c r="AP7" s="81" t="s">
        <v>127</v>
      </c>
      <c r="AQ7" s="81">
        <v>21562</v>
      </c>
      <c r="AR7" s="81">
        <v>21798</v>
      </c>
      <c r="AS7" s="81">
        <v>21525</v>
      </c>
      <c r="AT7" s="81">
        <v>20529</v>
      </c>
      <c r="AU7" s="81">
        <v>21481</v>
      </c>
      <c r="AV7" s="81">
        <v>10778</v>
      </c>
      <c r="AW7" s="81">
        <v>42656</v>
      </c>
      <c r="AX7" s="81">
        <v>53434</v>
      </c>
      <c r="AY7" s="84">
        <v>101.1</v>
      </c>
      <c r="AZ7" s="84">
        <v>101</v>
      </c>
      <c r="BA7" s="84">
        <v>102.1</v>
      </c>
      <c r="BB7" s="84">
        <v>93.2</v>
      </c>
      <c r="BC7" s="84">
        <v>74.900000000000006</v>
      </c>
      <c r="BD7" s="84">
        <v>179.6</v>
      </c>
      <c r="BE7" s="84">
        <v>164.1</v>
      </c>
      <c r="BF7" s="84">
        <v>124.4</v>
      </c>
      <c r="BG7" s="84">
        <v>118.8</v>
      </c>
      <c r="BH7" s="84">
        <v>88.8</v>
      </c>
      <c r="BI7" s="84">
        <v>100</v>
      </c>
      <c r="BJ7" s="84">
        <v>166</v>
      </c>
      <c r="BK7" s="84">
        <v>252.8</v>
      </c>
      <c r="BL7" s="84">
        <v>247</v>
      </c>
      <c r="BM7" s="84">
        <v>327.2</v>
      </c>
      <c r="BN7" s="84">
        <v>164.6</v>
      </c>
      <c r="BO7" s="84">
        <v>296.2</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v>13730.9</v>
      </c>
      <c r="CG7" s="84">
        <v>16510.900000000001</v>
      </c>
      <c r="CH7" s="84">
        <v>17091.5</v>
      </c>
      <c r="CI7" s="84">
        <v>17609.2</v>
      </c>
      <c r="CJ7" s="84">
        <v>21355.8</v>
      </c>
      <c r="CK7" s="84">
        <v>7095.7</v>
      </c>
      <c r="CL7" s="84">
        <v>11717.4</v>
      </c>
      <c r="CM7" s="84">
        <v>17642.5</v>
      </c>
      <c r="CN7" s="84">
        <v>18815.8</v>
      </c>
      <c r="CO7" s="84">
        <v>22847.9</v>
      </c>
      <c r="CP7" s="81">
        <v>25524</v>
      </c>
      <c r="CQ7" s="81">
        <v>25260</v>
      </c>
      <c r="CR7" s="81">
        <v>26200</v>
      </c>
      <c r="CS7" s="81">
        <v>20196</v>
      </c>
      <c r="CT7" s="81">
        <v>5895</v>
      </c>
      <c r="CU7" s="81">
        <v>120361</v>
      </c>
      <c r="CV7" s="81">
        <v>108538</v>
      </c>
      <c r="CW7" s="81">
        <v>58539</v>
      </c>
      <c r="CX7" s="81">
        <v>37685</v>
      </c>
      <c r="CY7" s="81">
        <v>2390</v>
      </c>
      <c r="CZ7" s="81">
        <v>5390</v>
      </c>
      <c r="DA7" s="84">
        <v>45.7</v>
      </c>
      <c r="DB7" s="84">
        <v>46.2</v>
      </c>
      <c r="DC7" s="84">
        <v>45.6</v>
      </c>
      <c r="DD7" s="84">
        <v>43.4</v>
      </c>
      <c r="DE7" s="84">
        <v>45.5</v>
      </c>
      <c r="DF7" s="84">
        <v>42.7</v>
      </c>
      <c r="DG7" s="84">
        <v>38.5</v>
      </c>
      <c r="DH7" s="84">
        <v>37.700000000000003</v>
      </c>
      <c r="DI7" s="84">
        <v>33.9</v>
      </c>
      <c r="DJ7" s="84">
        <v>37.9</v>
      </c>
      <c r="DK7" s="84">
        <v>54.1</v>
      </c>
      <c r="DL7" s="84">
        <v>22.8</v>
      </c>
      <c r="DM7" s="84">
        <v>34.4</v>
      </c>
      <c r="DN7" s="84">
        <v>18.899999999999999</v>
      </c>
      <c r="DO7" s="84">
        <v>58.3</v>
      </c>
      <c r="DP7" s="84">
        <v>23.7</v>
      </c>
      <c r="DQ7" s="84">
        <v>21.6</v>
      </c>
      <c r="DR7" s="84">
        <v>13.7</v>
      </c>
      <c r="DS7" s="84">
        <v>16.3</v>
      </c>
      <c r="DT7" s="84">
        <v>14.2</v>
      </c>
      <c r="DU7" s="84">
        <v>229</v>
      </c>
      <c r="DV7" s="84">
        <v>162.1</v>
      </c>
      <c r="DW7" s="84">
        <v>101.9</v>
      </c>
      <c r="DX7" s="84">
        <v>85.4</v>
      </c>
      <c r="DY7" s="84">
        <v>50.3</v>
      </c>
      <c r="DZ7" s="84">
        <v>126.1</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v>52.9</v>
      </c>
      <c r="EP7" s="84">
        <v>81.2</v>
      </c>
      <c r="EQ7" s="84">
        <v>80.900000000000006</v>
      </c>
      <c r="ER7" s="84">
        <v>79.599999999999994</v>
      </c>
      <c r="ES7" s="84">
        <v>79.8</v>
      </c>
      <c r="ET7" s="84">
        <v>22.1</v>
      </c>
      <c r="EU7" s="84">
        <v>56.1</v>
      </c>
      <c r="EV7" s="84">
        <v>70.2</v>
      </c>
      <c r="EW7" s="84">
        <v>73.099999999999994</v>
      </c>
      <c r="EX7" s="84">
        <v>74.8</v>
      </c>
      <c r="EY7" s="81" t="s">
        <v>127</v>
      </c>
      <c r="EZ7" s="84" t="s">
        <v>127</v>
      </c>
      <c r="FA7" s="84" t="s">
        <v>127</v>
      </c>
      <c r="FB7" s="84" t="s">
        <v>127</v>
      </c>
      <c r="FC7" s="84" t="s">
        <v>127</v>
      </c>
      <c r="FD7" s="84" t="s">
        <v>127</v>
      </c>
      <c r="FE7" s="84">
        <v>67.5</v>
      </c>
      <c r="FF7" s="84">
        <v>64</v>
      </c>
      <c r="FG7" s="84">
        <v>56.1</v>
      </c>
      <c r="FH7" s="84">
        <v>61.8</v>
      </c>
      <c r="FI7" s="84">
        <v>61.6</v>
      </c>
      <c r="FJ7" s="84" t="s">
        <v>127</v>
      </c>
      <c r="FK7" s="84" t="s">
        <v>127</v>
      </c>
      <c r="FL7" s="84" t="s">
        <v>127</v>
      </c>
      <c r="FM7" s="84" t="s">
        <v>127</v>
      </c>
      <c r="FN7" s="84" t="s">
        <v>127</v>
      </c>
      <c r="FO7" s="84">
        <v>29.2</v>
      </c>
      <c r="FP7" s="84">
        <v>22.1</v>
      </c>
      <c r="FQ7" s="84">
        <v>16.7</v>
      </c>
      <c r="FR7" s="84">
        <v>8.6999999999999993</v>
      </c>
      <c r="FS7" s="84">
        <v>5.7</v>
      </c>
      <c r="FT7" s="84" t="s">
        <v>127</v>
      </c>
      <c r="FU7" s="84" t="s">
        <v>127</v>
      </c>
      <c r="FV7" s="84" t="s">
        <v>127</v>
      </c>
      <c r="FW7" s="84" t="s">
        <v>127</v>
      </c>
      <c r="FX7" s="84" t="s">
        <v>127</v>
      </c>
      <c r="FY7" s="84">
        <v>362.4</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v>37.700000000000003</v>
      </c>
      <c r="GT7" s="84">
        <v>56.2</v>
      </c>
      <c r="GU7" s="84">
        <v>58.4</v>
      </c>
      <c r="GV7" s="84">
        <v>80.599999999999994</v>
      </c>
      <c r="GW7" s="84">
        <v>85.6</v>
      </c>
      <c r="GX7" s="81">
        <v>3690</v>
      </c>
      <c r="GY7" s="84">
        <v>60.5</v>
      </c>
      <c r="GZ7" s="84">
        <v>63.1</v>
      </c>
      <c r="HA7" s="84">
        <v>61.1</v>
      </c>
      <c r="HB7" s="84">
        <v>59.4</v>
      </c>
      <c r="HC7" s="84">
        <v>63.1</v>
      </c>
      <c r="HD7" s="84">
        <v>51.6</v>
      </c>
      <c r="HE7" s="84">
        <v>49.8</v>
      </c>
      <c r="HF7" s="84">
        <v>50.3</v>
      </c>
      <c r="HG7" s="84">
        <v>47.9</v>
      </c>
      <c r="HH7" s="84">
        <v>54</v>
      </c>
      <c r="HI7" s="84">
        <v>0</v>
      </c>
      <c r="HJ7" s="84">
        <v>0</v>
      </c>
      <c r="HK7" s="84">
        <v>0</v>
      </c>
      <c r="HL7" s="84">
        <v>0</v>
      </c>
      <c r="HM7" s="84">
        <v>0</v>
      </c>
      <c r="HN7" s="84">
        <v>8.5</v>
      </c>
      <c r="HO7" s="84">
        <v>11.5</v>
      </c>
      <c r="HP7" s="84">
        <v>5.2</v>
      </c>
      <c r="HQ7" s="84">
        <v>13</v>
      </c>
      <c r="HR7" s="84">
        <v>8.9</v>
      </c>
      <c r="HS7" s="84">
        <v>176</v>
      </c>
      <c r="HT7" s="84">
        <v>96.9</v>
      </c>
      <c r="HU7" s="84">
        <v>64.8</v>
      </c>
      <c r="HV7" s="84">
        <v>51.1</v>
      </c>
      <c r="HW7" s="84">
        <v>32.5</v>
      </c>
      <c r="HX7" s="84">
        <v>58.5</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v>6.2</v>
      </c>
      <c r="IN7" s="84">
        <v>63.7</v>
      </c>
      <c r="IO7" s="84">
        <v>60.6</v>
      </c>
      <c r="IP7" s="84">
        <v>62.4</v>
      </c>
      <c r="IQ7" s="84">
        <v>64.5</v>
      </c>
      <c r="IR7" s="84">
        <v>7.1</v>
      </c>
      <c r="IS7" s="84">
        <v>40.700000000000003</v>
      </c>
      <c r="IT7" s="84">
        <v>52.3</v>
      </c>
      <c r="IU7" s="84">
        <v>52.8</v>
      </c>
      <c r="IV7" s="84">
        <v>51.2</v>
      </c>
      <c r="IW7" s="81">
        <v>1700</v>
      </c>
      <c r="IX7" s="84">
        <v>13.6</v>
      </c>
      <c r="IY7" s="84">
        <v>9.4</v>
      </c>
      <c r="IZ7" s="84">
        <v>12</v>
      </c>
      <c r="JA7" s="84">
        <v>8.5</v>
      </c>
      <c r="JB7" s="84">
        <v>7.3</v>
      </c>
      <c r="JC7" s="84">
        <v>19.2</v>
      </c>
      <c r="JD7" s="84">
        <v>19.600000000000001</v>
      </c>
      <c r="JE7" s="84">
        <v>18.5</v>
      </c>
      <c r="JF7" s="84">
        <v>16.100000000000001</v>
      </c>
      <c r="JG7" s="84">
        <v>19.600000000000001</v>
      </c>
      <c r="JH7" s="84">
        <v>75.5</v>
      </c>
      <c r="JI7" s="84">
        <v>46.1</v>
      </c>
      <c r="JJ7" s="84">
        <v>52.3</v>
      </c>
      <c r="JK7" s="84">
        <v>37</v>
      </c>
      <c r="JL7" s="84">
        <v>80.7</v>
      </c>
      <c r="JM7" s="84">
        <v>44.6</v>
      </c>
      <c r="JN7" s="84">
        <v>42.6</v>
      </c>
      <c r="JO7" s="84">
        <v>43.7</v>
      </c>
      <c r="JP7" s="84">
        <v>45.4</v>
      </c>
      <c r="JQ7" s="84">
        <v>48.2</v>
      </c>
      <c r="JR7" s="84">
        <v>263.7</v>
      </c>
      <c r="JS7" s="84">
        <v>232.4</v>
      </c>
      <c r="JT7" s="84">
        <v>139.4</v>
      </c>
      <c r="JU7" s="84">
        <v>129.69999999999999</v>
      </c>
      <c r="JV7" s="84">
        <v>75.599999999999994</v>
      </c>
      <c r="JW7" s="84">
        <v>282.2</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v>83.4</v>
      </c>
      <c r="KM7" s="84">
        <v>100</v>
      </c>
      <c r="KN7" s="84">
        <v>100</v>
      </c>
      <c r="KO7" s="84">
        <v>100</v>
      </c>
      <c r="KP7" s="84">
        <v>100</v>
      </c>
      <c r="KQ7" s="84">
        <v>52.7</v>
      </c>
      <c r="KR7" s="84">
        <v>86.6</v>
      </c>
      <c r="KS7" s="84">
        <v>98.4</v>
      </c>
      <c r="KT7" s="84">
        <v>98.4</v>
      </c>
      <c r="KU7" s="84">
        <v>99.1</v>
      </c>
      <c r="KV7" s="81" t="s">
        <v>127</v>
      </c>
      <c r="KW7" s="84" t="s">
        <v>127</v>
      </c>
      <c r="KX7" s="84" t="s">
        <v>127</v>
      </c>
      <c r="KY7" s="84" t="s">
        <v>127</v>
      </c>
      <c r="KZ7" s="84" t="s">
        <v>127</v>
      </c>
      <c r="LA7" s="84" t="s">
        <v>127</v>
      </c>
      <c r="LB7" s="84">
        <v>9.6</v>
      </c>
      <c r="LC7" s="84">
        <v>6.4</v>
      </c>
      <c r="LD7" s="84">
        <v>13.7</v>
      </c>
      <c r="LE7" s="84">
        <v>12</v>
      </c>
      <c r="LF7" s="84">
        <v>14.5</v>
      </c>
      <c r="LG7" s="84" t="s">
        <v>127</v>
      </c>
      <c r="LH7" s="84" t="s">
        <v>127</v>
      </c>
      <c r="LI7" s="84" t="s">
        <v>127</v>
      </c>
      <c r="LJ7" s="84" t="s">
        <v>127</v>
      </c>
      <c r="LK7" s="84" t="s">
        <v>127</v>
      </c>
      <c r="LL7" s="84">
        <v>0</v>
      </c>
      <c r="LM7" s="84">
        <v>0.2</v>
      </c>
      <c r="LN7" s="84">
        <v>2.9</v>
      </c>
      <c r="LO7" s="84">
        <v>0.6</v>
      </c>
      <c r="LP7" s="84">
        <v>0.3</v>
      </c>
      <c r="LQ7" s="84" t="s">
        <v>127</v>
      </c>
      <c r="LR7" s="84" t="s">
        <v>127</v>
      </c>
      <c r="LS7" s="84" t="s">
        <v>127</v>
      </c>
      <c r="LT7" s="84" t="s">
        <v>127</v>
      </c>
      <c r="LU7" s="84" t="s">
        <v>127</v>
      </c>
      <c r="LV7" s="84">
        <v>0</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v>100</v>
      </c>
      <c r="MQ7" s="84">
        <v>100</v>
      </c>
      <c r="MR7" s="84">
        <v>100</v>
      </c>
      <c r="MS7" s="84">
        <v>98.2</v>
      </c>
      <c r="MT7" s="84">
        <v>93.8</v>
      </c>
      <c r="MU7" s="84" t="s">
        <v>127</v>
      </c>
      <c r="MV7" s="84" t="s">
        <v>127</v>
      </c>
      <c r="MW7" s="84" t="s">
        <v>127</v>
      </c>
      <c r="MX7" s="84" t="s">
        <v>127</v>
      </c>
      <c r="MY7" s="84">
        <v>1</v>
      </c>
      <c r="MZ7" s="84">
        <v>1</v>
      </c>
      <c r="NA7" s="84">
        <v>1</v>
      </c>
      <c r="NB7" s="84">
        <v>1</v>
      </c>
      <c r="NC7" s="84">
        <v>1</v>
      </c>
      <c r="ND7" s="84">
        <v>1</v>
      </c>
      <c r="NE7" s="84">
        <v>1</v>
      </c>
      <c r="NF7" s="84">
        <v>1</v>
      </c>
      <c r="NG7" s="84" t="s">
        <v>127</v>
      </c>
      <c r="NH7" s="84" t="s">
        <v>127</v>
      </c>
      <c r="NI7" s="84" t="s">
        <v>127</v>
      </c>
      <c r="NJ7" s="84" t="s">
        <v>127</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132</v>
      </c>
      <c r="FB8" s="86"/>
      <c r="FC8" s="86"/>
      <c r="FD8" s="86"/>
      <c r="FE8" s="86"/>
      <c r="FF8" s="87"/>
      <c r="FG8" s="86"/>
      <c r="FH8" s="86"/>
      <c r="FI8" s="86" t="str">
        <f>FJ4</f>
        <v>修繕費比率（％）</v>
      </c>
      <c r="FJ8" s="86" t="b">
        <f>IF(SUM($M$6,$MU$7:$MX$7)=0,FALSE,TRUE)</f>
        <v>0</v>
      </c>
      <c r="FK8" s="88" t="s">
        <v>132</v>
      </c>
      <c r="FL8" s="86"/>
      <c r="FM8" s="86"/>
      <c r="FN8" s="86"/>
      <c r="FO8" s="86"/>
      <c r="FP8" s="86"/>
      <c r="FQ8" s="87"/>
      <c r="FR8" s="86"/>
      <c r="FS8" s="86" t="str">
        <f>FT4</f>
        <v>企業債残高対料金収入比率（％）</v>
      </c>
      <c r="FT8" s="86" t="b">
        <f>IF(SUM($M$6,$MU$7:$MX$7)=0,FALSE,TRUE)</f>
        <v>0</v>
      </c>
      <c r="FU8" s="88" t="s">
        <v>132</v>
      </c>
      <c r="FV8" s="86"/>
      <c r="FW8" s="86"/>
      <c r="FX8" s="86"/>
      <c r="FY8" s="86"/>
      <c r="FZ8" s="86"/>
      <c r="GA8" s="86"/>
      <c r="GB8" s="87"/>
      <c r="GC8" s="86" t="str">
        <f>GD4</f>
        <v>有形固定資産減価償却率（％）</v>
      </c>
      <c r="GD8" s="86" t="b">
        <v>0</v>
      </c>
      <c r="GE8" s="88" t="s">
        <v>133</v>
      </c>
      <c r="GF8" s="86"/>
      <c r="GG8" s="86"/>
      <c r="GH8" s="86"/>
      <c r="GI8" s="86"/>
      <c r="GJ8" s="86"/>
      <c r="GK8" s="86"/>
      <c r="GL8" s="86"/>
      <c r="GM8" s="86" t="str">
        <f>GN4</f>
        <v>FIT収入割合（％）</v>
      </c>
      <c r="GN8" s="86" t="b">
        <f>IF(SUM($M$6,$MU$7:$MX$7)=0,FALSE,TRUE)</f>
        <v>0</v>
      </c>
      <c r="GO8" s="88" t="s">
        <v>132</v>
      </c>
      <c r="GP8" s="86"/>
      <c r="GQ8" s="86"/>
      <c r="GR8" s="86"/>
      <c r="GS8" s="85"/>
      <c r="GT8" s="85"/>
      <c r="GU8" s="85"/>
      <c r="GV8" s="85"/>
      <c r="GW8" s="86" t="str">
        <f>GX5</f>
        <v>最大出力合計</v>
      </c>
      <c r="GX8" s="86" t="str">
        <f>GY4</f>
        <v>設備利用率（％）</v>
      </c>
      <c r="GY8" s="86" t="b">
        <f>IF(SUM($N$7,$MY$7:$NB$7)=0,FALSE,TRUE)</f>
        <v>1</v>
      </c>
      <c r="GZ8" s="88" t="s">
        <v>132</v>
      </c>
      <c r="HA8" s="86"/>
      <c r="HB8" s="86"/>
      <c r="HC8" s="86"/>
      <c r="HD8" s="86"/>
      <c r="HE8" s="87"/>
      <c r="HF8" s="86"/>
      <c r="HG8" s="86"/>
      <c r="HH8" s="86" t="str">
        <f>HI4</f>
        <v>修繕費比率（％）</v>
      </c>
      <c r="HI8" s="86" t="b">
        <f>IF(SUM($N$7,$MY$7:$NB$7)=0,FALSE,TRUE)</f>
        <v>1</v>
      </c>
      <c r="HJ8" s="88" t="s">
        <v>132</v>
      </c>
      <c r="HK8" s="86"/>
      <c r="HL8" s="86"/>
      <c r="HM8" s="86"/>
      <c r="HN8" s="86"/>
      <c r="HO8" s="86"/>
      <c r="HP8" s="87"/>
      <c r="HQ8" s="86"/>
      <c r="HR8" s="86" t="str">
        <f>HS4</f>
        <v>企業債残高対料金収入比率（％）</v>
      </c>
      <c r="HS8" s="86" t="b">
        <f>IF(SUM($N$7,$MY$7:$NB$7)=0,FALSE,TRUE)</f>
        <v>1</v>
      </c>
      <c r="HT8" s="88" t="s">
        <v>132</v>
      </c>
      <c r="HU8" s="86"/>
      <c r="HV8" s="86"/>
      <c r="HW8" s="86"/>
      <c r="HX8" s="86"/>
      <c r="HY8" s="86"/>
      <c r="HZ8" s="86"/>
      <c r="IA8" s="87"/>
      <c r="IB8" s="86" t="str">
        <f>IC4</f>
        <v>有形固定資産減価償却率（％）</v>
      </c>
      <c r="IC8" s="86" t="b">
        <v>0</v>
      </c>
      <c r="ID8" s="88" t="s">
        <v>133</v>
      </c>
      <c r="IE8" s="86"/>
      <c r="IF8" s="86"/>
      <c r="IG8" s="86"/>
      <c r="IH8" s="86"/>
      <c r="II8" s="86"/>
      <c r="IJ8" s="86"/>
      <c r="IK8" s="86"/>
      <c r="IL8" s="86" t="str">
        <f>IM4</f>
        <v>FIT収入割合（％）</v>
      </c>
      <c r="IM8" s="86" t="b">
        <f>IF(SUM($N$7,$MY$7:$NB$7)=0,FALSE,TRUE)</f>
        <v>1</v>
      </c>
      <c r="IN8" s="88" t="s">
        <v>132</v>
      </c>
      <c r="IO8" s="86"/>
      <c r="IP8" s="86"/>
      <c r="IQ8" s="86"/>
      <c r="IR8" s="85"/>
      <c r="IS8" s="85"/>
      <c r="IT8" s="85"/>
      <c r="IU8" s="85"/>
      <c r="IV8" s="86" t="str">
        <f>IW5</f>
        <v>最大出力合計</v>
      </c>
      <c r="IW8" s="86" t="str">
        <f>IX4</f>
        <v>設備利用率（％）</v>
      </c>
      <c r="IX8" s="86" t="b">
        <f>IF(SUM($O$7,$NC$7:$NF$7)=0,FALSE,TRUE)</f>
        <v>1</v>
      </c>
      <c r="IY8" s="88" t="s">
        <v>132</v>
      </c>
      <c r="IZ8" s="86"/>
      <c r="JA8" s="86"/>
      <c r="JB8" s="86"/>
      <c r="JC8" s="86"/>
      <c r="JD8" s="87"/>
      <c r="JE8" s="86"/>
      <c r="JF8" s="86"/>
      <c r="JG8" s="86" t="str">
        <f>JH4</f>
        <v>修繕費比率（％）</v>
      </c>
      <c r="JH8" s="86" t="b">
        <f>IF(SUM($O$7,$NC$7:$NF$7)=0,FALSE,TRUE)</f>
        <v>1</v>
      </c>
      <c r="JI8" s="88" t="s">
        <v>132</v>
      </c>
      <c r="JJ8" s="86"/>
      <c r="JK8" s="86"/>
      <c r="JL8" s="86"/>
      <c r="JM8" s="86"/>
      <c r="JN8" s="86"/>
      <c r="JO8" s="87"/>
      <c r="JP8" s="86"/>
      <c r="JQ8" s="86" t="str">
        <f>JR4</f>
        <v>企業債残高対料金収入比率（％）</v>
      </c>
      <c r="JR8" s="86" t="b">
        <f>IF(SUM($O$7,$NC$7:$NF$7)=0,FALSE,TRUE)</f>
        <v>1</v>
      </c>
      <c r="JS8" s="88" t="s">
        <v>132</v>
      </c>
      <c r="JT8" s="86"/>
      <c r="JU8" s="86"/>
      <c r="JV8" s="86"/>
      <c r="JW8" s="86"/>
      <c r="JX8" s="86"/>
      <c r="JY8" s="86"/>
      <c r="JZ8" s="87"/>
      <c r="KA8" s="86" t="str">
        <f>KB4</f>
        <v>有形固定資産減価償却率（％）</v>
      </c>
      <c r="KB8" s="86" t="b">
        <v>0</v>
      </c>
      <c r="KC8" s="88" t="s">
        <v>133</v>
      </c>
      <c r="KD8" s="86"/>
      <c r="KE8" s="86"/>
      <c r="KF8" s="86"/>
      <c r="KG8" s="86"/>
      <c r="KH8" s="86"/>
      <c r="KI8" s="86"/>
      <c r="KJ8" s="86"/>
      <c r="KK8" s="86" t="str">
        <f>KL4</f>
        <v>FIT収入割合（％）</v>
      </c>
      <c r="KL8" s="86" t="b">
        <f>IF(SUM($O$7,$NC$7:$NF$7)=0,FALSE,TRUE)</f>
        <v>1</v>
      </c>
      <c r="KM8" s="88" t="s">
        <v>132</v>
      </c>
      <c r="KN8" s="86"/>
      <c r="KO8" s="86"/>
      <c r="KP8" s="86"/>
      <c r="KQ8" s="85"/>
      <c r="KR8" s="85"/>
      <c r="KS8" s="85"/>
      <c r="KT8" s="85"/>
      <c r="KU8" s="86" t="str">
        <f>KV5</f>
        <v>最大出力合計</v>
      </c>
      <c r="KV8" s="86" t="str">
        <f>KW4</f>
        <v>設備利用率（％）</v>
      </c>
      <c r="KW8" s="86" t="b">
        <f>IF(SUM($P$7,$NG$7:$NJ$7)=0,FALSE,TRUE)</f>
        <v>0</v>
      </c>
      <c r="KX8" s="88" t="s">
        <v>132</v>
      </c>
      <c r="KY8" s="86"/>
      <c r="KZ8" s="86"/>
      <c r="LA8" s="86"/>
      <c r="LB8" s="86"/>
      <c r="LC8" s="87"/>
      <c r="LD8" s="86"/>
      <c r="LE8" s="86"/>
      <c r="LF8" s="86" t="str">
        <f>LG4</f>
        <v>修繕費比率（％）</v>
      </c>
      <c r="LG8" s="86" t="b">
        <f>IF(SUM($P$7,$NG$7:$NJ$7)=0,FALSE,TRUE)</f>
        <v>0</v>
      </c>
      <c r="LH8" s="88" t="s">
        <v>132</v>
      </c>
      <c r="LI8" s="86"/>
      <c r="LJ8" s="86"/>
      <c r="LK8" s="86"/>
      <c r="LL8" s="86"/>
      <c r="LM8" s="86"/>
      <c r="LN8" s="87"/>
      <c r="LO8" s="86"/>
      <c r="LP8" s="86" t="str">
        <f>LQ4</f>
        <v>企業債残高対料金収入比率（％）</v>
      </c>
      <c r="LQ8" s="86" t="b">
        <f>IF(SUM($P$7,$NG$7:$NJ$7)=0,FALSE,TRUE)</f>
        <v>0</v>
      </c>
      <c r="LR8" s="88" t="s">
        <v>132</v>
      </c>
      <c r="LS8" s="86"/>
      <c r="LT8" s="86"/>
      <c r="LU8" s="86"/>
      <c r="LV8" s="86"/>
      <c r="LW8" s="86"/>
      <c r="LX8" s="86"/>
      <c r="LY8" s="87"/>
      <c r="LZ8" s="86" t="str">
        <f>MA4</f>
        <v>有形固定資産減価償却率（％）</v>
      </c>
      <c r="MA8" s="86" t="b">
        <v>0</v>
      </c>
      <c r="MB8" s="88" t="s">
        <v>133</v>
      </c>
      <c r="MC8" s="86"/>
      <c r="MD8" s="86"/>
      <c r="ME8" s="86"/>
      <c r="MF8" s="86"/>
      <c r="MG8" s="86"/>
      <c r="MH8" s="86"/>
      <c r="MI8" s="86"/>
      <c r="MJ8" s="86" t="str">
        <f>MK4</f>
        <v>FIT収入割合（％）</v>
      </c>
      <c r="MK8" s="86" t="b">
        <f>IF(SUM($P$7,$NG$7:$NJ$7)=0,FALSE,TRUE)</f>
        <v>0</v>
      </c>
      <c r="ML8" s="88" t="s">
        <v>132</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134</v>
      </c>
      <c r="C9" s="90" t="s">
        <v>135</v>
      </c>
      <c r="D9" s="90" t="s">
        <v>136</v>
      </c>
      <c r="E9" s="90" t="s">
        <v>137</v>
      </c>
      <c r="F9" s="90" t="s">
        <v>138</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139</v>
      </c>
      <c r="AY9" s="91"/>
      <c r="AZ9" s="91"/>
      <c r="BA9" s="91"/>
      <c r="BB9" s="91"/>
      <c r="BC9" s="91"/>
      <c r="BD9" s="85"/>
      <c r="BE9" s="86"/>
      <c r="BF9" s="86"/>
      <c r="BG9" s="86"/>
      <c r="BH9" s="86"/>
      <c r="BI9" s="86" t="s">
        <v>139</v>
      </c>
      <c r="BJ9" s="91"/>
      <c r="BK9" s="91"/>
      <c r="BL9" s="91"/>
      <c r="BM9" s="91"/>
      <c r="BN9" s="91"/>
      <c r="BO9" s="85"/>
      <c r="BP9" s="86"/>
      <c r="BQ9" s="86"/>
      <c r="BR9" s="86"/>
      <c r="BS9" s="86"/>
      <c r="BT9" s="86" t="s">
        <v>139</v>
      </c>
      <c r="BU9" s="91"/>
      <c r="BV9" s="91"/>
      <c r="BW9" s="91"/>
      <c r="BX9" s="91"/>
      <c r="BY9" s="91"/>
      <c r="BZ9" s="85"/>
      <c r="CA9" s="86"/>
      <c r="CB9" s="86"/>
      <c r="CC9" s="86"/>
      <c r="CD9" s="86"/>
      <c r="CE9" s="86" t="s">
        <v>139</v>
      </c>
      <c r="CF9" s="91"/>
      <c r="CG9" s="91"/>
      <c r="CH9" s="91"/>
      <c r="CI9" s="91"/>
      <c r="CJ9" s="91"/>
      <c r="CK9" s="85"/>
      <c r="CL9" s="86"/>
      <c r="CM9" s="86"/>
      <c r="CN9" s="86"/>
      <c r="CO9" s="86" t="s">
        <v>139</v>
      </c>
      <c r="CP9" s="91"/>
      <c r="CQ9" s="91"/>
      <c r="CR9" s="91"/>
      <c r="CS9" s="91"/>
      <c r="CT9" s="91"/>
      <c r="CU9" s="86"/>
      <c r="CV9" s="85"/>
      <c r="CW9" s="86"/>
      <c r="CX9" s="86"/>
      <c r="CY9" s="92" t="str">
        <f>"（最大出力合計"&amp;TEXT(CZ7,"#,##0")&amp;"kW）"</f>
        <v>（最大出力合計5,390kW）</v>
      </c>
      <c r="CZ9" s="86" t="s">
        <v>139</v>
      </c>
      <c r="DA9" s="91"/>
      <c r="DB9" s="91"/>
      <c r="DC9" s="91"/>
      <c r="DD9" s="91"/>
      <c r="DE9" s="91"/>
      <c r="DF9" s="86"/>
      <c r="DG9" s="85"/>
      <c r="DH9" s="86"/>
      <c r="DI9" s="86"/>
      <c r="DJ9" s="86" t="s">
        <v>139</v>
      </c>
      <c r="DK9" s="91"/>
      <c r="DL9" s="91"/>
      <c r="DM9" s="91"/>
      <c r="DN9" s="91"/>
      <c r="DO9" s="91"/>
      <c r="DP9" s="86"/>
      <c r="DQ9" s="86"/>
      <c r="DR9" s="85"/>
      <c r="DS9" s="86"/>
      <c r="DT9" s="86" t="s">
        <v>139</v>
      </c>
      <c r="DU9" s="91"/>
      <c r="DV9" s="91"/>
      <c r="DW9" s="91"/>
      <c r="DX9" s="91"/>
      <c r="DY9" s="91"/>
      <c r="DZ9" s="86"/>
      <c r="EA9" s="86"/>
      <c r="EB9" s="86"/>
      <c r="EC9" s="85"/>
      <c r="ED9" s="86" t="s">
        <v>139</v>
      </c>
      <c r="EE9" s="91"/>
      <c r="EF9" s="91"/>
      <c r="EG9" s="91"/>
      <c r="EH9" s="91"/>
      <c r="EI9" s="91"/>
      <c r="EJ9" s="86"/>
      <c r="EK9" s="86"/>
      <c r="EL9" s="86"/>
      <c r="EM9" s="86"/>
      <c r="EN9" s="86" t="s">
        <v>139</v>
      </c>
      <c r="EO9" s="91"/>
      <c r="EP9" s="91"/>
      <c r="EQ9" s="91"/>
      <c r="ER9" s="91"/>
      <c r="ES9" s="91"/>
      <c r="ET9" s="85"/>
      <c r="EU9" s="85"/>
      <c r="EV9" s="85"/>
      <c r="EW9" s="85"/>
      <c r="EX9" s="92" t="str">
        <f>"（最大出力合計"&amp;TEXT(EY7,"#,##0")&amp;"kW）"</f>
        <v>（最大出力合計-kW）</v>
      </c>
      <c r="EY9" s="86" t="s">
        <v>139</v>
      </c>
      <c r="EZ9" s="91"/>
      <c r="FA9" s="91"/>
      <c r="FB9" s="91"/>
      <c r="FC9" s="91"/>
      <c r="FD9" s="91"/>
      <c r="FE9" s="86"/>
      <c r="FF9" s="85"/>
      <c r="FG9" s="86"/>
      <c r="FH9" s="86"/>
      <c r="FI9" s="86" t="s">
        <v>139</v>
      </c>
      <c r="FJ9" s="91"/>
      <c r="FK9" s="91"/>
      <c r="FL9" s="91"/>
      <c r="FM9" s="91"/>
      <c r="FN9" s="91"/>
      <c r="FO9" s="86"/>
      <c r="FP9" s="86"/>
      <c r="FQ9" s="85"/>
      <c r="FR9" s="86"/>
      <c r="FS9" s="86" t="s">
        <v>139</v>
      </c>
      <c r="FT9" s="91"/>
      <c r="FU9" s="91"/>
      <c r="FV9" s="91"/>
      <c r="FW9" s="91"/>
      <c r="FX9" s="91"/>
      <c r="FY9" s="86"/>
      <c r="FZ9" s="86"/>
      <c r="GA9" s="86"/>
      <c r="GB9" s="85"/>
      <c r="GC9" s="86" t="s">
        <v>139</v>
      </c>
      <c r="GD9" s="91"/>
      <c r="GE9" s="91"/>
      <c r="GF9" s="91"/>
      <c r="GG9" s="91"/>
      <c r="GH9" s="91"/>
      <c r="GI9" s="86"/>
      <c r="GJ9" s="86"/>
      <c r="GK9" s="86"/>
      <c r="GL9" s="86"/>
      <c r="GM9" s="86" t="s">
        <v>139</v>
      </c>
      <c r="GN9" s="91"/>
      <c r="GO9" s="91"/>
      <c r="GP9" s="91"/>
      <c r="GQ9" s="91"/>
      <c r="GR9" s="91"/>
      <c r="GS9" s="85"/>
      <c r="GT9" s="85"/>
      <c r="GU9" s="85"/>
      <c r="GV9" s="85"/>
      <c r="GW9" s="92" t="str">
        <f>"（最大出力合計"&amp;TEXT(GX7,"#,##0")&amp;"kW）"</f>
        <v>（最大出力合計3,690kW）</v>
      </c>
      <c r="GX9" s="86" t="s">
        <v>139</v>
      </c>
      <c r="GY9" s="91"/>
      <c r="GZ9" s="91"/>
      <c r="HA9" s="91"/>
      <c r="HB9" s="91"/>
      <c r="HC9" s="91"/>
      <c r="HD9" s="86"/>
      <c r="HE9" s="85"/>
      <c r="HF9" s="86"/>
      <c r="HG9" s="86"/>
      <c r="HH9" s="86" t="s">
        <v>139</v>
      </c>
      <c r="HI9" s="91"/>
      <c r="HJ9" s="91"/>
      <c r="HK9" s="91"/>
      <c r="HL9" s="91"/>
      <c r="HM9" s="91"/>
      <c r="HN9" s="86"/>
      <c r="HO9" s="86"/>
      <c r="HP9" s="85"/>
      <c r="HQ9" s="86"/>
      <c r="HR9" s="86" t="s">
        <v>139</v>
      </c>
      <c r="HS9" s="91"/>
      <c r="HT9" s="91"/>
      <c r="HU9" s="91"/>
      <c r="HV9" s="91"/>
      <c r="HW9" s="91"/>
      <c r="HX9" s="86"/>
      <c r="HY9" s="86"/>
      <c r="HZ9" s="86"/>
      <c r="IA9" s="85"/>
      <c r="IB9" s="86" t="s">
        <v>139</v>
      </c>
      <c r="IC9" s="91"/>
      <c r="ID9" s="91"/>
      <c r="IE9" s="91"/>
      <c r="IF9" s="91"/>
      <c r="IG9" s="91"/>
      <c r="IH9" s="86"/>
      <c r="II9" s="86"/>
      <c r="IJ9" s="86"/>
      <c r="IK9" s="86"/>
      <c r="IL9" s="86" t="s">
        <v>139</v>
      </c>
      <c r="IM9" s="91"/>
      <c r="IN9" s="91"/>
      <c r="IO9" s="91"/>
      <c r="IP9" s="91"/>
      <c r="IQ9" s="91"/>
      <c r="IR9" s="85"/>
      <c r="IS9" s="85"/>
      <c r="IT9" s="85"/>
      <c r="IU9" s="85"/>
      <c r="IV9" s="92" t="str">
        <f>"（最大出力合計"&amp;TEXT(IW7,"#,##0")&amp;"kW）"</f>
        <v>（最大出力合計1,700kW）</v>
      </c>
      <c r="IW9" s="86" t="s">
        <v>139</v>
      </c>
      <c r="IX9" s="91"/>
      <c r="IY9" s="91"/>
      <c r="IZ9" s="91"/>
      <c r="JA9" s="91"/>
      <c r="JB9" s="91"/>
      <c r="JC9" s="86"/>
      <c r="JD9" s="85"/>
      <c r="JE9" s="86"/>
      <c r="JF9" s="86"/>
      <c r="JG9" s="86" t="s">
        <v>139</v>
      </c>
      <c r="JH9" s="91"/>
      <c r="JI9" s="91"/>
      <c r="JJ9" s="91"/>
      <c r="JK9" s="91"/>
      <c r="JL9" s="91"/>
      <c r="JM9" s="86"/>
      <c r="JN9" s="86"/>
      <c r="JO9" s="85"/>
      <c r="JP9" s="86"/>
      <c r="JQ9" s="86" t="s">
        <v>139</v>
      </c>
      <c r="JR9" s="91"/>
      <c r="JS9" s="91"/>
      <c r="JT9" s="91"/>
      <c r="JU9" s="91"/>
      <c r="JV9" s="91"/>
      <c r="JW9" s="86"/>
      <c r="JX9" s="86"/>
      <c r="JY9" s="86"/>
      <c r="JZ9" s="85"/>
      <c r="KA9" s="86" t="s">
        <v>139</v>
      </c>
      <c r="KB9" s="91"/>
      <c r="KC9" s="91"/>
      <c r="KD9" s="91"/>
      <c r="KE9" s="91"/>
      <c r="KF9" s="91"/>
      <c r="KG9" s="86"/>
      <c r="KH9" s="86"/>
      <c r="KI9" s="86"/>
      <c r="KJ9" s="86"/>
      <c r="KK9" s="86" t="s">
        <v>139</v>
      </c>
      <c r="KL9" s="91"/>
      <c r="KM9" s="91"/>
      <c r="KN9" s="91"/>
      <c r="KO9" s="91"/>
      <c r="KP9" s="91"/>
      <c r="KQ9" s="85"/>
      <c r="KR9" s="85"/>
      <c r="KS9" s="85"/>
      <c r="KT9" s="85"/>
      <c r="KU9" s="92" t="str">
        <f>"（最大出力合計"&amp;TEXT(KV7,"#,##0")&amp;"kW）"</f>
        <v>（最大出力合計-kW）</v>
      </c>
      <c r="KV9" s="86" t="s">
        <v>139</v>
      </c>
      <c r="KW9" s="91"/>
      <c r="KX9" s="91"/>
      <c r="KY9" s="91"/>
      <c r="KZ9" s="91"/>
      <c r="LA9" s="91"/>
      <c r="LB9" s="86"/>
      <c r="LC9" s="85"/>
      <c r="LD9" s="86"/>
      <c r="LE9" s="86"/>
      <c r="LF9" s="86" t="s">
        <v>139</v>
      </c>
      <c r="LG9" s="91"/>
      <c r="LH9" s="91"/>
      <c r="LI9" s="91"/>
      <c r="LJ9" s="91"/>
      <c r="LK9" s="91"/>
      <c r="LL9" s="86"/>
      <c r="LM9" s="86"/>
      <c r="LN9" s="85"/>
      <c r="LO9" s="86"/>
      <c r="LP9" s="86" t="s">
        <v>139</v>
      </c>
      <c r="LQ9" s="91"/>
      <c r="LR9" s="91"/>
      <c r="LS9" s="91"/>
      <c r="LT9" s="91"/>
      <c r="LU9" s="91"/>
      <c r="LV9" s="86"/>
      <c r="LW9" s="86"/>
      <c r="LX9" s="86"/>
      <c r="LY9" s="85"/>
      <c r="LZ9" s="86" t="s">
        <v>139</v>
      </c>
      <c r="MA9" s="91"/>
      <c r="MB9" s="91"/>
      <c r="MC9" s="91"/>
      <c r="MD9" s="91"/>
      <c r="ME9" s="91"/>
      <c r="MF9" s="86"/>
      <c r="MG9" s="86"/>
      <c r="MH9" s="86"/>
      <c r="MI9" s="86"/>
      <c r="MJ9" s="86" t="s">
        <v>139</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140</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141</v>
      </c>
      <c r="AY11" s="96">
        <f>AY7</f>
        <v>101.1</v>
      </c>
      <c r="AZ11" s="96">
        <f>AZ7</f>
        <v>101</v>
      </c>
      <c r="BA11" s="96">
        <f>BA7</f>
        <v>102.1</v>
      </c>
      <c r="BB11" s="96">
        <f>BB7</f>
        <v>93.2</v>
      </c>
      <c r="BC11" s="96">
        <f>BC7</f>
        <v>74.900000000000006</v>
      </c>
      <c r="BD11" s="85"/>
      <c r="BE11" s="85"/>
      <c r="BF11" s="85"/>
      <c r="BG11" s="85"/>
      <c r="BH11" s="85"/>
      <c r="BI11" s="95" t="s">
        <v>141</v>
      </c>
      <c r="BJ11" s="96">
        <f>BJ7</f>
        <v>166</v>
      </c>
      <c r="BK11" s="96">
        <f>BK7</f>
        <v>252.8</v>
      </c>
      <c r="BL11" s="96">
        <f>BL7</f>
        <v>247</v>
      </c>
      <c r="BM11" s="96">
        <f>BM7</f>
        <v>327.2</v>
      </c>
      <c r="BN11" s="96">
        <f>BN7</f>
        <v>164.6</v>
      </c>
      <c r="BO11" s="85"/>
      <c r="BP11" s="85"/>
      <c r="BQ11" s="85"/>
      <c r="BR11" s="85"/>
      <c r="BS11" s="85"/>
      <c r="BT11" s="95" t="s">
        <v>141</v>
      </c>
      <c r="BU11" s="96" t="str">
        <f>BU7</f>
        <v>-</v>
      </c>
      <c r="BV11" s="96" t="str">
        <f>BV7</f>
        <v>-</v>
      </c>
      <c r="BW11" s="96" t="str">
        <f>BW7</f>
        <v>-</v>
      </c>
      <c r="BX11" s="96" t="str">
        <f>BX7</f>
        <v>-</v>
      </c>
      <c r="BY11" s="96" t="str">
        <f>BY7</f>
        <v>-</v>
      </c>
      <c r="BZ11" s="85"/>
      <c r="CA11" s="85"/>
      <c r="CB11" s="85"/>
      <c r="CC11" s="85"/>
      <c r="CD11" s="85"/>
      <c r="CE11" s="95" t="s">
        <v>141</v>
      </c>
      <c r="CF11" s="96">
        <f>CF7</f>
        <v>13730.9</v>
      </c>
      <c r="CG11" s="96">
        <f>CG7</f>
        <v>16510.900000000001</v>
      </c>
      <c r="CH11" s="96">
        <f>CH7</f>
        <v>17091.5</v>
      </c>
      <c r="CI11" s="96">
        <f>CI7</f>
        <v>17609.2</v>
      </c>
      <c r="CJ11" s="96">
        <f>CJ7</f>
        <v>21355.8</v>
      </c>
      <c r="CK11" s="85"/>
      <c r="CL11" s="85"/>
      <c r="CM11" s="85"/>
      <c r="CN11" s="85"/>
      <c r="CO11" s="95" t="s">
        <v>141</v>
      </c>
      <c r="CP11" s="97">
        <f>CP7</f>
        <v>25524</v>
      </c>
      <c r="CQ11" s="97">
        <f>CQ7</f>
        <v>25260</v>
      </c>
      <c r="CR11" s="97">
        <f>CR7</f>
        <v>26200</v>
      </c>
      <c r="CS11" s="97">
        <f>CS7</f>
        <v>20196</v>
      </c>
      <c r="CT11" s="97">
        <f>CT7</f>
        <v>5895</v>
      </c>
      <c r="CU11" s="85"/>
      <c r="CV11" s="85"/>
      <c r="CW11" s="85"/>
      <c r="CX11" s="85"/>
      <c r="CY11" s="85"/>
      <c r="CZ11" s="95" t="s">
        <v>141</v>
      </c>
      <c r="DA11" s="96">
        <f>DA7</f>
        <v>45.7</v>
      </c>
      <c r="DB11" s="96">
        <f>DB7</f>
        <v>46.2</v>
      </c>
      <c r="DC11" s="96">
        <f>DC7</f>
        <v>45.6</v>
      </c>
      <c r="DD11" s="96">
        <f>DD7</f>
        <v>43.4</v>
      </c>
      <c r="DE11" s="96">
        <f>DE7</f>
        <v>45.5</v>
      </c>
      <c r="DF11" s="85"/>
      <c r="DG11" s="85"/>
      <c r="DH11" s="85"/>
      <c r="DI11" s="85"/>
      <c r="DJ11" s="95" t="s">
        <v>141</v>
      </c>
      <c r="DK11" s="96">
        <f>DK7</f>
        <v>54.1</v>
      </c>
      <c r="DL11" s="96">
        <f>DL7</f>
        <v>22.8</v>
      </c>
      <c r="DM11" s="96">
        <f>DM7</f>
        <v>34.4</v>
      </c>
      <c r="DN11" s="96">
        <f>DN7</f>
        <v>18.899999999999999</v>
      </c>
      <c r="DO11" s="96">
        <f>DO7</f>
        <v>58.3</v>
      </c>
      <c r="DP11" s="85"/>
      <c r="DQ11" s="85"/>
      <c r="DR11" s="85"/>
      <c r="DS11" s="85"/>
      <c r="DT11" s="95" t="s">
        <v>141</v>
      </c>
      <c r="DU11" s="96">
        <f>DU7</f>
        <v>229</v>
      </c>
      <c r="DV11" s="96">
        <f>DV7</f>
        <v>162.1</v>
      </c>
      <c r="DW11" s="96">
        <f>DW7</f>
        <v>101.9</v>
      </c>
      <c r="DX11" s="96">
        <f>DX7</f>
        <v>85.4</v>
      </c>
      <c r="DY11" s="96">
        <f>DY7</f>
        <v>50.3</v>
      </c>
      <c r="DZ11" s="85"/>
      <c r="EA11" s="85"/>
      <c r="EB11" s="85"/>
      <c r="EC11" s="85"/>
      <c r="ED11" s="95" t="s">
        <v>141</v>
      </c>
      <c r="EE11" s="96" t="str">
        <f>EE7</f>
        <v>-</v>
      </c>
      <c r="EF11" s="96" t="str">
        <f>EF7</f>
        <v>-</v>
      </c>
      <c r="EG11" s="96" t="str">
        <f>EG7</f>
        <v>-</v>
      </c>
      <c r="EH11" s="96" t="str">
        <f>EH7</f>
        <v>-</v>
      </c>
      <c r="EI11" s="96" t="str">
        <f>EI7</f>
        <v>-</v>
      </c>
      <c r="EJ11" s="85"/>
      <c r="EK11" s="85"/>
      <c r="EL11" s="85"/>
      <c r="EM11" s="85"/>
      <c r="EN11" s="95" t="s">
        <v>141</v>
      </c>
      <c r="EO11" s="96">
        <f>EO7</f>
        <v>52.9</v>
      </c>
      <c r="EP11" s="96">
        <f>EP7</f>
        <v>81.2</v>
      </c>
      <c r="EQ11" s="96">
        <f>EQ7</f>
        <v>80.900000000000006</v>
      </c>
      <c r="ER11" s="96">
        <f>ER7</f>
        <v>79.599999999999994</v>
      </c>
      <c r="ES11" s="96">
        <f>ES7</f>
        <v>79.8</v>
      </c>
      <c r="ET11" s="85"/>
      <c r="EU11" s="85"/>
      <c r="EV11" s="85"/>
      <c r="EW11" s="85"/>
      <c r="EX11" s="85"/>
      <c r="EY11" s="95" t="s">
        <v>141</v>
      </c>
      <c r="EZ11" s="96" t="str">
        <f>EZ7</f>
        <v>-</v>
      </c>
      <c r="FA11" s="96" t="str">
        <f>FA7</f>
        <v>-</v>
      </c>
      <c r="FB11" s="96" t="str">
        <f>FB7</f>
        <v>-</v>
      </c>
      <c r="FC11" s="96" t="str">
        <f>FC7</f>
        <v>-</v>
      </c>
      <c r="FD11" s="96" t="str">
        <f>FD7</f>
        <v>-</v>
      </c>
      <c r="FE11" s="85"/>
      <c r="FF11" s="85"/>
      <c r="FG11" s="85"/>
      <c r="FH11" s="85"/>
      <c r="FI11" s="95" t="s">
        <v>141</v>
      </c>
      <c r="FJ11" s="96" t="str">
        <f>FJ7</f>
        <v>-</v>
      </c>
      <c r="FK11" s="96" t="str">
        <f>FK7</f>
        <v>-</v>
      </c>
      <c r="FL11" s="96" t="str">
        <f>FL7</f>
        <v>-</v>
      </c>
      <c r="FM11" s="96" t="str">
        <f>FM7</f>
        <v>-</v>
      </c>
      <c r="FN11" s="96" t="str">
        <f>FN7</f>
        <v>-</v>
      </c>
      <c r="FO11" s="85"/>
      <c r="FP11" s="85"/>
      <c r="FQ11" s="85"/>
      <c r="FR11" s="85"/>
      <c r="FS11" s="95" t="s">
        <v>141</v>
      </c>
      <c r="FT11" s="96" t="str">
        <f>FT7</f>
        <v>-</v>
      </c>
      <c r="FU11" s="96" t="str">
        <f>FU7</f>
        <v>-</v>
      </c>
      <c r="FV11" s="96" t="str">
        <f>FV7</f>
        <v>-</v>
      </c>
      <c r="FW11" s="96" t="str">
        <f>FW7</f>
        <v>-</v>
      </c>
      <c r="FX11" s="96" t="str">
        <f>FX7</f>
        <v>-</v>
      </c>
      <c r="FY11" s="85"/>
      <c r="FZ11" s="85"/>
      <c r="GA11" s="85"/>
      <c r="GB11" s="85"/>
      <c r="GC11" s="95" t="s">
        <v>141</v>
      </c>
      <c r="GD11" s="96" t="str">
        <f>GD7</f>
        <v>-</v>
      </c>
      <c r="GE11" s="96" t="str">
        <f>GE7</f>
        <v>-</v>
      </c>
      <c r="GF11" s="96" t="str">
        <f>GF7</f>
        <v>-</v>
      </c>
      <c r="GG11" s="96" t="str">
        <f>GG7</f>
        <v>-</v>
      </c>
      <c r="GH11" s="96" t="str">
        <f>GH7</f>
        <v>-</v>
      </c>
      <c r="GI11" s="85"/>
      <c r="GJ11" s="85"/>
      <c r="GK11" s="85"/>
      <c r="GL11" s="85"/>
      <c r="GM11" s="95" t="s">
        <v>141</v>
      </c>
      <c r="GN11" s="96" t="str">
        <f>GN7</f>
        <v>-</v>
      </c>
      <c r="GO11" s="96" t="str">
        <f>GO7</f>
        <v>-</v>
      </c>
      <c r="GP11" s="96" t="str">
        <f>GP7</f>
        <v>-</v>
      </c>
      <c r="GQ11" s="96" t="str">
        <f>GQ7</f>
        <v>-</v>
      </c>
      <c r="GR11" s="96" t="str">
        <f>GR7</f>
        <v>-</v>
      </c>
      <c r="GS11" s="85"/>
      <c r="GT11" s="85"/>
      <c r="GU11" s="85"/>
      <c r="GV11" s="85"/>
      <c r="GW11" s="85"/>
      <c r="GX11" s="95" t="s">
        <v>141</v>
      </c>
      <c r="GY11" s="96">
        <f>GY7</f>
        <v>60.5</v>
      </c>
      <c r="GZ11" s="96">
        <f>GZ7</f>
        <v>63.1</v>
      </c>
      <c r="HA11" s="96">
        <f>HA7</f>
        <v>61.1</v>
      </c>
      <c r="HB11" s="96">
        <f>HB7</f>
        <v>59.4</v>
      </c>
      <c r="HC11" s="96">
        <f>HC7</f>
        <v>63.1</v>
      </c>
      <c r="HD11" s="85"/>
      <c r="HE11" s="85"/>
      <c r="HF11" s="85"/>
      <c r="HG11" s="85"/>
      <c r="HH11" s="95" t="s">
        <v>142</v>
      </c>
      <c r="HI11" s="96">
        <f>HI7</f>
        <v>0</v>
      </c>
      <c r="HJ11" s="96">
        <f>HJ7</f>
        <v>0</v>
      </c>
      <c r="HK11" s="96">
        <f>HK7</f>
        <v>0</v>
      </c>
      <c r="HL11" s="96">
        <f>HL7</f>
        <v>0</v>
      </c>
      <c r="HM11" s="96">
        <f>HM7</f>
        <v>0</v>
      </c>
      <c r="HN11" s="85"/>
      <c r="HO11" s="85"/>
      <c r="HP11" s="85"/>
      <c r="HQ11" s="85"/>
      <c r="HR11" s="95" t="s">
        <v>143</v>
      </c>
      <c r="HS11" s="96">
        <f>HS7</f>
        <v>176</v>
      </c>
      <c r="HT11" s="96">
        <f>HT7</f>
        <v>96.9</v>
      </c>
      <c r="HU11" s="96">
        <f>HU7</f>
        <v>64.8</v>
      </c>
      <c r="HV11" s="96">
        <f>HV7</f>
        <v>51.1</v>
      </c>
      <c r="HW11" s="96">
        <f>HW7</f>
        <v>32.5</v>
      </c>
      <c r="HX11" s="85"/>
      <c r="HY11" s="85"/>
      <c r="HZ11" s="85"/>
      <c r="IA11" s="85"/>
      <c r="IB11" s="95" t="s">
        <v>142</v>
      </c>
      <c r="IC11" s="96" t="str">
        <f>IC7</f>
        <v>-</v>
      </c>
      <c r="ID11" s="96" t="str">
        <f>ID7</f>
        <v>-</v>
      </c>
      <c r="IE11" s="96" t="str">
        <f>IE7</f>
        <v>-</v>
      </c>
      <c r="IF11" s="96" t="str">
        <f>IF7</f>
        <v>-</v>
      </c>
      <c r="IG11" s="96" t="str">
        <f>IG7</f>
        <v>-</v>
      </c>
      <c r="IH11" s="85"/>
      <c r="II11" s="85"/>
      <c r="IJ11" s="85"/>
      <c r="IK11" s="85"/>
      <c r="IL11" s="95" t="s">
        <v>141</v>
      </c>
      <c r="IM11" s="96">
        <f>IM7</f>
        <v>6.2</v>
      </c>
      <c r="IN11" s="96">
        <f>IN7</f>
        <v>63.7</v>
      </c>
      <c r="IO11" s="96">
        <f>IO7</f>
        <v>60.6</v>
      </c>
      <c r="IP11" s="96">
        <f>IP7</f>
        <v>62.4</v>
      </c>
      <c r="IQ11" s="96">
        <f>IQ7</f>
        <v>64.5</v>
      </c>
      <c r="IR11" s="85"/>
      <c r="IS11" s="85"/>
      <c r="IT11" s="85"/>
      <c r="IU11" s="85"/>
      <c r="IV11" s="85"/>
      <c r="IW11" s="95" t="s">
        <v>141</v>
      </c>
      <c r="IX11" s="96">
        <f>IX7</f>
        <v>13.6</v>
      </c>
      <c r="IY11" s="96">
        <f>IY7</f>
        <v>9.4</v>
      </c>
      <c r="IZ11" s="96">
        <f>IZ7</f>
        <v>12</v>
      </c>
      <c r="JA11" s="96">
        <f>JA7</f>
        <v>8.5</v>
      </c>
      <c r="JB11" s="96">
        <f>JB7</f>
        <v>7.3</v>
      </c>
      <c r="JC11" s="85"/>
      <c r="JD11" s="85"/>
      <c r="JE11" s="85"/>
      <c r="JF11" s="85"/>
      <c r="JG11" s="95" t="s">
        <v>144</v>
      </c>
      <c r="JH11" s="96">
        <f>JH7</f>
        <v>75.5</v>
      </c>
      <c r="JI11" s="96">
        <f>JI7</f>
        <v>46.1</v>
      </c>
      <c r="JJ11" s="96">
        <f>JJ7</f>
        <v>52.3</v>
      </c>
      <c r="JK11" s="96">
        <f>JK7</f>
        <v>37</v>
      </c>
      <c r="JL11" s="96">
        <f>JL7</f>
        <v>80.7</v>
      </c>
      <c r="JM11" s="85"/>
      <c r="JN11" s="85"/>
      <c r="JO11" s="85"/>
      <c r="JP11" s="85"/>
      <c r="JQ11" s="95" t="s">
        <v>141</v>
      </c>
      <c r="JR11" s="96">
        <f>JR7</f>
        <v>263.7</v>
      </c>
      <c r="JS11" s="96">
        <f>JS7</f>
        <v>232.4</v>
      </c>
      <c r="JT11" s="96">
        <f>JT7</f>
        <v>139.4</v>
      </c>
      <c r="JU11" s="96">
        <f>JU7</f>
        <v>129.69999999999999</v>
      </c>
      <c r="JV11" s="96">
        <f>JV7</f>
        <v>75.599999999999994</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141</v>
      </c>
      <c r="KL11" s="96">
        <f>KL7</f>
        <v>83.4</v>
      </c>
      <c r="KM11" s="96">
        <f>KM7</f>
        <v>100</v>
      </c>
      <c r="KN11" s="96">
        <f>KN7</f>
        <v>100</v>
      </c>
      <c r="KO11" s="96">
        <f>KO7</f>
        <v>100</v>
      </c>
      <c r="KP11" s="96">
        <f>KP7</f>
        <v>100</v>
      </c>
      <c r="KQ11" s="85"/>
      <c r="KR11" s="85"/>
      <c r="KS11" s="85"/>
      <c r="KT11" s="85"/>
      <c r="KU11" s="85"/>
      <c r="KV11" s="95" t="s">
        <v>141</v>
      </c>
      <c r="KW11" s="96" t="str">
        <f>KW7</f>
        <v>-</v>
      </c>
      <c r="KX11" s="96" t="str">
        <f>KX7</f>
        <v>-</v>
      </c>
      <c r="KY11" s="96" t="str">
        <f>KY7</f>
        <v>-</v>
      </c>
      <c r="KZ11" s="96" t="str">
        <f>KZ7</f>
        <v>-</v>
      </c>
      <c r="LA11" s="96" t="str">
        <f>LA7</f>
        <v>-</v>
      </c>
      <c r="LB11" s="85"/>
      <c r="LC11" s="85"/>
      <c r="LD11" s="85"/>
      <c r="LE11" s="85"/>
      <c r="LF11" s="95" t="s">
        <v>141</v>
      </c>
      <c r="LG11" s="96" t="str">
        <f>LG7</f>
        <v>-</v>
      </c>
      <c r="LH11" s="96" t="str">
        <f>LH7</f>
        <v>-</v>
      </c>
      <c r="LI11" s="96" t="str">
        <f>LI7</f>
        <v>-</v>
      </c>
      <c r="LJ11" s="96" t="str">
        <f>LJ7</f>
        <v>-</v>
      </c>
      <c r="LK11" s="96" t="str">
        <f>LK7</f>
        <v>-</v>
      </c>
      <c r="LL11" s="85"/>
      <c r="LM11" s="85"/>
      <c r="LN11" s="85"/>
      <c r="LO11" s="85"/>
      <c r="LP11" s="95" t="s">
        <v>141</v>
      </c>
      <c r="LQ11" s="96" t="str">
        <f>LQ7</f>
        <v>-</v>
      </c>
      <c r="LR11" s="96" t="str">
        <f>LR7</f>
        <v>-</v>
      </c>
      <c r="LS11" s="96" t="str">
        <f>LS7</f>
        <v>-</v>
      </c>
      <c r="LT11" s="96" t="str">
        <f>LT7</f>
        <v>-</v>
      </c>
      <c r="LU11" s="96" t="str">
        <f>LU7</f>
        <v>-</v>
      </c>
      <c r="LV11" s="85"/>
      <c r="LW11" s="85"/>
      <c r="LX11" s="85"/>
      <c r="LY11" s="85"/>
      <c r="LZ11" s="95" t="s">
        <v>141</v>
      </c>
      <c r="MA11" s="96" t="str">
        <f>MA7</f>
        <v>-</v>
      </c>
      <c r="MB11" s="96" t="str">
        <f>MB7</f>
        <v>-</v>
      </c>
      <c r="MC11" s="96" t="str">
        <f>MC7</f>
        <v>-</v>
      </c>
      <c r="MD11" s="96" t="str">
        <f>MD7</f>
        <v>-</v>
      </c>
      <c r="ME11" s="96" t="str">
        <f>ME7</f>
        <v>-</v>
      </c>
      <c r="MF11" s="85"/>
      <c r="MG11" s="85"/>
      <c r="MH11" s="85"/>
      <c r="MI11" s="85"/>
      <c r="MJ11" s="95" t="s">
        <v>141</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145</v>
      </c>
      <c r="AY12" s="96">
        <f>BD7</f>
        <v>179.6</v>
      </c>
      <c r="AZ12" s="96">
        <f>BE7</f>
        <v>164.1</v>
      </c>
      <c r="BA12" s="96">
        <f>BF7</f>
        <v>124.4</v>
      </c>
      <c r="BB12" s="96">
        <f>BG7</f>
        <v>118.8</v>
      </c>
      <c r="BC12" s="96">
        <f>BH7</f>
        <v>88.8</v>
      </c>
      <c r="BD12" s="85"/>
      <c r="BE12" s="85"/>
      <c r="BF12" s="85"/>
      <c r="BG12" s="85"/>
      <c r="BH12" s="85"/>
      <c r="BI12" s="95" t="s">
        <v>145</v>
      </c>
      <c r="BJ12" s="96">
        <f>BO7</f>
        <v>296.2</v>
      </c>
      <c r="BK12" s="96">
        <f>BP7</f>
        <v>366.9</v>
      </c>
      <c r="BL12" s="96">
        <f>BQ7</f>
        <v>324.60000000000002</v>
      </c>
      <c r="BM12" s="96">
        <f>BR7</f>
        <v>255.4</v>
      </c>
      <c r="BN12" s="96">
        <f>BS7</f>
        <v>269.8</v>
      </c>
      <c r="BO12" s="85"/>
      <c r="BP12" s="85"/>
      <c r="BQ12" s="85"/>
      <c r="BR12" s="85"/>
      <c r="BS12" s="85"/>
      <c r="BT12" s="95" t="s">
        <v>145</v>
      </c>
      <c r="BU12" s="96" t="str">
        <f>BZ7</f>
        <v>-</v>
      </c>
      <c r="BV12" s="96" t="str">
        <f>CA7</f>
        <v>-</v>
      </c>
      <c r="BW12" s="96" t="str">
        <f>CB7</f>
        <v>-</v>
      </c>
      <c r="BX12" s="96" t="str">
        <f>CC7</f>
        <v>-</v>
      </c>
      <c r="BY12" s="96" t="str">
        <f>CD7</f>
        <v>-</v>
      </c>
      <c r="BZ12" s="85"/>
      <c r="CA12" s="85"/>
      <c r="CB12" s="85"/>
      <c r="CC12" s="85"/>
      <c r="CD12" s="85"/>
      <c r="CE12" s="95" t="s">
        <v>145</v>
      </c>
      <c r="CF12" s="96">
        <f>CK7</f>
        <v>7095.7</v>
      </c>
      <c r="CG12" s="96">
        <f>CL7</f>
        <v>11717.4</v>
      </c>
      <c r="CH12" s="96">
        <f>CM7</f>
        <v>17642.5</v>
      </c>
      <c r="CI12" s="96">
        <f>CN7</f>
        <v>18815.8</v>
      </c>
      <c r="CJ12" s="96">
        <f>CO7</f>
        <v>22847.9</v>
      </c>
      <c r="CK12" s="85"/>
      <c r="CL12" s="85"/>
      <c r="CM12" s="85"/>
      <c r="CN12" s="85"/>
      <c r="CO12" s="95" t="s">
        <v>145</v>
      </c>
      <c r="CP12" s="97">
        <f>CU7</f>
        <v>120361</v>
      </c>
      <c r="CQ12" s="97">
        <f>CV7</f>
        <v>108538</v>
      </c>
      <c r="CR12" s="97">
        <f>CW7</f>
        <v>58539</v>
      </c>
      <c r="CS12" s="97">
        <f>CX7</f>
        <v>37685</v>
      </c>
      <c r="CT12" s="97">
        <f>CY7</f>
        <v>2390</v>
      </c>
      <c r="CU12" s="85"/>
      <c r="CV12" s="85"/>
      <c r="CW12" s="85"/>
      <c r="CX12" s="85"/>
      <c r="CY12" s="85"/>
      <c r="CZ12" s="95" t="s">
        <v>145</v>
      </c>
      <c r="DA12" s="96">
        <f>DF7</f>
        <v>42.7</v>
      </c>
      <c r="DB12" s="96">
        <f>DG7</f>
        <v>38.5</v>
      </c>
      <c r="DC12" s="96">
        <f>DH7</f>
        <v>37.700000000000003</v>
      </c>
      <c r="DD12" s="96">
        <f>DI7</f>
        <v>33.9</v>
      </c>
      <c r="DE12" s="96">
        <f>DJ7</f>
        <v>37.9</v>
      </c>
      <c r="DF12" s="85"/>
      <c r="DG12" s="85"/>
      <c r="DH12" s="85"/>
      <c r="DI12" s="85"/>
      <c r="DJ12" s="95" t="s">
        <v>145</v>
      </c>
      <c r="DK12" s="96">
        <f>DP7</f>
        <v>23.7</v>
      </c>
      <c r="DL12" s="96">
        <f>DQ7</f>
        <v>21.6</v>
      </c>
      <c r="DM12" s="96">
        <f>DR7</f>
        <v>13.7</v>
      </c>
      <c r="DN12" s="96">
        <f>DS7</f>
        <v>16.3</v>
      </c>
      <c r="DO12" s="96">
        <f>DT7</f>
        <v>14.2</v>
      </c>
      <c r="DP12" s="85"/>
      <c r="DQ12" s="85"/>
      <c r="DR12" s="85"/>
      <c r="DS12" s="85"/>
      <c r="DT12" s="95" t="s">
        <v>145</v>
      </c>
      <c r="DU12" s="96">
        <f>DZ7</f>
        <v>126.1</v>
      </c>
      <c r="DV12" s="96">
        <f>EA7</f>
        <v>102.3</v>
      </c>
      <c r="DW12" s="96">
        <f>EB7</f>
        <v>98.2</v>
      </c>
      <c r="DX12" s="96">
        <f>EC7</f>
        <v>100.3</v>
      </c>
      <c r="DY12" s="96">
        <f>ED7</f>
        <v>98.3</v>
      </c>
      <c r="DZ12" s="85"/>
      <c r="EA12" s="85"/>
      <c r="EB12" s="85"/>
      <c r="EC12" s="85"/>
      <c r="ED12" s="95" t="s">
        <v>145</v>
      </c>
      <c r="EE12" s="96" t="str">
        <f>EJ7</f>
        <v>-</v>
      </c>
      <c r="EF12" s="96" t="str">
        <f>EK7</f>
        <v>-</v>
      </c>
      <c r="EG12" s="96" t="str">
        <f>EL7</f>
        <v>-</v>
      </c>
      <c r="EH12" s="96" t="str">
        <f>EM7</f>
        <v>-</v>
      </c>
      <c r="EI12" s="96" t="str">
        <f>EN7</f>
        <v>-</v>
      </c>
      <c r="EJ12" s="85"/>
      <c r="EK12" s="85"/>
      <c r="EL12" s="85"/>
      <c r="EM12" s="85"/>
      <c r="EN12" s="95" t="s">
        <v>145</v>
      </c>
      <c r="EO12" s="96">
        <f>ET7</f>
        <v>22.1</v>
      </c>
      <c r="EP12" s="96">
        <f>EU7</f>
        <v>56.1</v>
      </c>
      <c r="EQ12" s="96">
        <f>EV7</f>
        <v>70.2</v>
      </c>
      <c r="ER12" s="96">
        <f>EW7</f>
        <v>73.099999999999994</v>
      </c>
      <c r="ES12" s="96">
        <f>EX7</f>
        <v>74.8</v>
      </c>
      <c r="ET12" s="85"/>
      <c r="EU12" s="85"/>
      <c r="EV12" s="85"/>
      <c r="EW12" s="85"/>
      <c r="EX12" s="85"/>
      <c r="EY12" s="95" t="s">
        <v>145</v>
      </c>
      <c r="EZ12" s="96" t="str">
        <f>IF($EZ$8,FE7,"-")</f>
        <v>-</v>
      </c>
      <c r="FA12" s="96" t="str">
        <f>IF($EZ$8,FF7,"-")</f>
        <v>-</v>
      </c>
      <c r="FB12" s="96" t="str">
        <f>IF($EZ$8,FG7,"-")</f>
        <v>-</v>
      </c>
      <c r="FC12" s="96" t="str">
        <f>IF($EZ$8,FH7,"-")</f>
        <v>-</v>
      </c>
      <c r="FD12" s="96" t="str">
        <f>IF($EZ$8,FI7,"-")</f>
        <v>-</v>
      </c>
      <c r="FE12" s="85"/>
      <c r="FF12" s="85"/>
      <c r="FG12" s="85"/>
      <c r="FH12" s="85"/>
      <c r="FI12" s="95" t="s">
        <v>145</v>
      </c>
      <c r="FJ12" s="96" t="str">
        <f>IF($FJ$8,FO7,"-")</f>
        <v>-</v>
      </c>
      <c r="FK12" s="96" t="str">
        <f>IF($FJ$8,FP7,"-")</f>
        <v>-</v>
      </c>
      <c r="FL12" s="96" t="str">
        <f>IF($FJ$8,FQ7,"-")</f>
        <v>-</v>
      </c>
      <c r="FM12" s="96" t="str">
        <f>IF($FJ$8,FR7,"-")</f>
        <v>-</v>
      </c>
      <c r="FN12" s="96" t="str">
        <f>IF($FJ$8,FS7,"-")</f>
        <v>-</v>
      </c>
      <c r="FO12" s="85"/>
      <c r="FP12" s="85"/>
      <c r="FQ12" s="85"/>
      <c r="FR12" s="85"/>
      <c r="FS12" s="95" t="s">
        <v>145</v>
      </c>
      <c r="FT12" s="96" t="str">
        <f>IF($FT$8,FY7,"-")</f>
        <v>-</v>
      </c>
      <c r="FU12" s="96" t="str">
        <f>IF($FT$8,FZ7,"-")</f>
        <v>-</v>
      </c>
      <c r="FV12" s="96" t="str">
        <f>IF($FT$8,GA7,"-")</f>
        <v>-</v>
      </c>
      <c r="FW12" s="96" t="str">
        <f>IF($FT$8,GB7,"-")</f>
        <v>-</v>
      </c>
      <c r="FX12" s="96" t="str">
        <f>IF($FT$8,GC7,"-")</f>
        <v>-</v>
      </c>
      <c r="FY12" s="85"/>
      <c r="FZ12" s="85"/>
      <c r="GA12" s="85"/>
      <c r="GB12" s="85"/>
      <c r="GC12" s="95" t="s">
        <v>145</v>
      </c>
      <c r="GD12" s="96" t="str">
        <f>IF($GD$8,GI7,"-")</f>
        <v>-</v>
      </c>
      <c r="GE12" s="96" t="str">
        <f>IF($GD$8,GJ7,"-")</f>
        <v>-</v>
      </c>
      <c r="GF12" s="96" t="str">
        <f>IF($GD$8,GK7,"-")</f>
        <v>-</v>
      </c>
      <c r="GG12" s="96" t="str">
        <f>IF($GD$8,GL7,"-")</f>
        <v>-</v>
      </c>
      <c r="GH12" s="96" t="str">
        <f>IF($GD$8,GM7,"-")</f>
        <v>-</v>
      </c>
      <c r="GI12" s="85"/>
      <c r="GJ12" s="85"/>
      <c r="GK12" s="85"/>
      <c r="GL12" s="85"/>
      <c r="GM12" s="95" t="s">
        <v>145</v>
      </c>
      <c r="GN12" s="96" t="str">
        <f>IF($GN$8,GS7,"-")</f>
        <v>-</v>
      </c>
      <c r="GO12" s="96" t="str">
        <f>IF($GN$8,GT7,"-")</f>
        <v>-</v>
      </c>
      <c r="GP12" s="96" t="str">
        <f>IF($GN$8,GU7,"-")</f>
        <v>-</v>
      </c>
      <c r="GQ12" s="96" t="str">
        <f>IF($GN$8,GV7,"-")</f>
        <v>-</v>
      </c>
      <c r="GR12" s="96" t="str">
        <f>IF($GN$8,GW7,"-")</f>
        <v>-</v>
      </c>
      <c r="GS12" s="85"/>
      <c r="GT12" s="85"/>
      <c r="GU12" s="85"/>
      <c r="GV12" s="85"/>
      <c r="GW12" s="85"/>
      <c r="GX12" s="95" t="s">
        <v>145</v>
      </c>
      <c r="GY12" s="96">
        <f>IF($GY$8,HD7,"-")</f>
        <v>51.6</v>
      </c>
      <c r="GZ12" s="96">
        <f>IF($GY$8,HE7,"-")</f>
        <v>49.8</v>
      </c>
      <c r="HA12" s="96">
        <f>IF($GY$8,HF7,"-")</f>
        <v>50.3</v>
      </c>
      <c r="HB12" s="96">
        <f>IF($GY$8,HG7,"-")</f>
        <v>47.9</v>
      </c>
      <c r="HC12" s="96">
        <f>IF($GY$8,HH7,"-")</f>
        <v>54</v>
      </c>
      <c r="HD12" s="85"/>
      <c r="HE12" s="85"/>
      <c r="HF12" s="85"/>
      <c r="HG12" s="85"/>
      <c r="HH12" s="95" t="s">
        <v>145</v>
      </c>
      <c r="HI12" s="96">
        <f>IF($HI$8,HN7,"-")</f>
        <v>8.5</v>
      </c>
      <c r="HJ12" s="96">
        <f>IF($HI$8,HO7,"-")</f>
        <v>11.5</v>
      </c>
      <c r="HK12" s="96">
        <f>IF($HI$8,HP7,"-")</f>
        <v>5.2</v>
      </c>
      <c r="HL12" s="96">
        <f>IF($HI$8,HQ7,"-")</f>
        <v>13</v>
      </c>
      <c r="HM12" s="96">
        <f>IF($HI$8,HR7,"-")</f>
        <v>8.9</v>
      </c>
      <c r="HN12" s="85"/>
      <c r="HO12" s="85"/>
      <c r="HP12" s="85"/>
      <c r="HQ12" s="85"/>
      <c r="HR12" s="95" t="s">
        <v>145</v>
      </c>
      <c r="HS12" s="96">
        <f>IF($HS$8,HX7,"-")</f>
        <v>58.5</v>
      </c>
      <c r="HT12" s="96">
        <f>IF($HS$8,HY7,"-")</f>
        <v>34.5</v>
      </c>
      <c r="HU12" s="96">
        <f>IF($HS$8,HZ7,"-")</f>
        <v>26.3</v>
      </c>
      <c r="HV12" s="96">
        <f>IF($HS$8,IA7,"-")</f>
        <v>24.5</v>
      </c>
      <c r="HW12" s="96">
        <f>IF($HS$8,IB7,"-")</f>
        <v>15.2</v>
      </c>
      <c r="HX12" s="85"/>
      <c r="HY12" s="85"/>
      <c r="HZ12" s="85"/>
      <c r="IA12" s="85"/>
      <c r="IB12" s="95" t="s">
        <v>145</v>
      </c>
      <c r="IC12" s="96" t="str">
        <f>IF($IC$8,IH7,"-")</f>
        <v>-</v>
      </c>
      <c r="ID12" s="96" t="str">
        <f>IF($IC$8,II7,"-")</f>
        <v>-</v>
      </c>
      <c r="IE12" s="96" t="str">
        <f>IF($IC$8,IJ7,"-")</f>
        <v>-</v>
      </c>
      <c r="IF12" s="96" t="str">
        <f>IF($IC$8,IK7,"-")</f>
        <v>-</v>
      </c>
      <c r="IG12" s="96" t="str">
        <f>IF($IC$8,IL7,"-")</f>
        <v>-</v>
      </c>
      <c r="IH12" s="85"/>
      <c r="II12" s="85"/>
      <c r="IJ12" s="85"/>
      <c r="IK12" s="85"/>
      <c r="IL12" s="95" t="s">
        <v>145</v>
      </c>
      <c r="IM12" s="96">
        <f>IF($IM$8,IR7,"-")</f>
        <v>7.1</v>
      </c>
      <c r="IN12" s="96">
        <f>IF($IM$8,IS7,"-")</f>
        <v>40.700000000000003</v>
      </c>
      <c r="IO12" s="96">
        <f>IF($IM$8,IT7,"-")</f>
        <v>52.3</v>
      </c>
      <c r="IP12" s="96">
        <f>IF($IM$8,IU7,"-")</f>
        <v>52.8</v>
      </c>
      <c r="IQ12" s="96">
        <f>IF($IM$8,IV7,"-")</f>
        <v>51.2</v>
      </c>
      <c r="IR12" s="85"/>
      <c r="IS12" s="85"/>
      <c r="IT12" s="85"/>
      <c r="IU12" s="85"/>
      <c r="IV12" s="85"/>
      <c r="IW12" s="95" t="s">
        <v>145</v>
      </c>
      <c r="IX12" s="96">
        <f>IF($IX$8,JC7,"-")</f>
        <v>19.2</v>
      </c>
      <c r="IY12" s="96">
        <f>IF($IX$8,JD7,"-")</f>
        <v>19.600000000000001</v>
      </c>
      <c r="IZ12" s="96">
        <f>IF($IX$8,JE7,"-")</f>
        <v>18.5</v>
      </c>
      <c r="JA12" s="96">
        <f>IF($IX$8,JF7,"-")</f>
        <v>16.100000000000001</v>
      </c>
      <c r="JB12" s="96">
        <f>IF($IX$8,JG7,"-")</f>
        <v>19.600000000000001</v>
      </c>
      <c r="JC12" s="85"/>
      <c r="JD12" s="85"/>
      <c r="JE12" s="85"/>
      <c r="JF12" s="85"/>
      <c r="JG12" s="95" t="s">
        <v>145</v>
      </c>
      <c r="JH12" s="96">
        <f>IF($JH$8,JM7,"-")</f>
        <v>44.6</v>
      </c>
      <c r="JI12" s="96">
        <f>IF($JH$8,JN7,"-")</f>
        <v>42.6</v>
      </c>
      <c r="JJ12" s="96">
        <f>IF($JH$8,JO7,"-")</f>
        <v>43.7</v>
      </c>
      <c r="JK12" s="96">
        <f>IF($JH$8,JP7,"-")</f>
        <v>45.4</v>
      </c>
      <c r="JL12" s="96">
        <f>IF($JH$8,JQ7,"-")</f>
        <v>48.2</v>
      </c>
      <c r="JM12" s="85"/>
      <c r="JN12" s="85"/>
      <c r="JO12" s="85"/>
      <c r="JP12" s="85"/>
      <c r="JQ12" s="95" t="s">
        <v>145</v>
      </c>
      <c r="JR12" s="96">
        <f>IF($JR$8,JW7,"-")</f>
        <v>282.2</v>
      </c>
      <c r="JS12" s="96">
        <f>IF($JR$8,JX7,"-")</f>
        <v>178.4</v>
      </c>
      <c r="JT12" s="96">
        <f>IF($JR$8,JY7,"-")</f>
        <v>146.19999999999999</v>
      </c>
      <c r="JU12" s="96">
        <f>IF($JR$8,JZ7,"-")</f>
        <v>137.1</v>
      </c>
      <c r="JV12" s="96">
        <f>IF($JR$8,KA7,"-")</f>
        <v>83.3</v>
      </c>
      <c r="JW12" s="85"/>
      <c r="JX12" s="85"/>
      <c r="JY12" s="85"/>
      <c r="JZ12" s="85"/>
      <c r="KA12" s="95" t="s">
        <v>145</v>
      </c>
      <c r="KB12" s="96" t="str">
        <f>IF($KB$8,KG7,"-")</f>
        <v>-</v>
      </c>
      <c r="KC12" s="96" t="str">
        <f>IF($KB$8,KH7,"-")</f>
        <v>-</v>
      </c>
      <c r="KD12" s="96" t="str">
        <f>IF($KB$8,KI7,"-")</f>
        <v>-</v>
      </c>
      <c r="KE12" s="96" t="str">
        <f>IF($KB$8,KJ7,"-")</f>
        <v>-</v>
      </c>
      <c r="KF12" s="96" t="str">
        <f>IF($KB$8,KK7,"-")</f>
        <v>-</v>
      </c>
      <c r="KG12" s="85"/>
      <c r="KH12" s="85"/>
      <c r="KI12" s="85"/>
      <c r="KJ12" s="85"/>
      <c r="KK12" s="95" t="s">
        <v>145</v>
      </c>
      <c r="KL12" s="96">
        <f>IF($KL$8,KQ7,"-")</f>
        <v>52.7</v>
      </c>
      <c r="KM12" s="96">
        <f>IF($KL$8,KR7,"-")</f>
        <v>86.6</v>
      </c>
      <c r="KN12" s="96">
        <f>IF($KL$8,KS7,"-")</f>
        <v>98.4</v>
      </c>
      <c r="KO12" s="96">
        <f>IF($KL$8,KT7,"-")</f>
        <v>98.4</v>
      </c>
      <c r="KP12" s="96">
        <f>IF($KL$8,KU7,"-")</f>
        <v>99.1</v>
      </c>
      <c r="KQ12" s="85"/>
      <c r="KR12" s="85"/>
      <c r="KS12" s="85"/>
      <c r="KT12" s="85"/>
      <c r="KU12" s="85"/>
      <c r="KV12" s="95" t="s">
        <v>145</v>
      </c>
      <c r="KW12" s="96" t="str">
        <f>IF($KW$8,LB7,"-")</f>
        <v>-</v>
      </c>
      <c r="KX12" s="96" t="str">
        <f>IF($KW$8,LC7,"-")</f>
        <v>-</v>
      </c>
      <c r="KY12" s="96" t="str">
        <f>IF($KW$8,LD7,"-")</f>
        <v>-</v>
      </c>
      <c r="KZ12" s="96" t="str">
        <f>IF($KW$8,LE7,"-")</f>
        <v>-</v>
      </c>
      <c r="LA12" s="96" t="str">
        <f>IF($KW$8,LF7,"-")</f>
        <v>-</v>
      </c>
      <c r="LB12" s="85"/>
      <c r="LC12" s="85"/>
      <c r="LD12" s="85"/>
      <c r="LE12" s="85"/>
      <c r="LF12" s="95" t="s">
        <v>145</v>
      </c>
      <c r="LG12" s="96" t="str">
        <f>IF($LG$8,LL7,"-")</f>
        <v>-</v>
      </c>
      <c r="LH12" s="96" t="str">
        <f>IF($LG$8,LM7,"-")</f>
        <v>-</v>
      </c>
      <c r="LI12" s="96" t="str">
        <f>IF($LG$8,LN7,"-")</f>
        <v>-</v>
      </c>
      <c r="LJ12" s="96" t="str">
        <f>IF($LG$8,LO7,"-")</f>
        <v>-</v>
      </c>
      <c r="LK12" s="96" t="str">
        <f>IF($LG$8,LP7,"-")</f>
        <v>-</v>
      </c>
      <c r="LL12" s="85"/>
      <c r="LM12" s="85"/>
      <c r="LN12" s="85"/>
      <c r="LO12" s="85"/>
      <c r="LP12" s="95" t="s">
        <v>145</v>
      </c>
      <c r="LQ12" s="96" t="str">
        <f>IF($LQ$8,LV7,"-")</f>
        <v>-</v>
      </c>
      <c r="LR12" s="96" t="str">
        <f>IF($LQ$8,LW7,"-")</f>
        <v>-</v>
      </c>
      <c r="LS12" s="96" t="str">
        <f>IF($LQ$8,LX7,"-")</f>
        <v>-</v>
      </c>
      <c r="LT12" s="96" t="str">
        <f>IF($LQ$8,LY7,"-")</f>
        <v>-</v>
      </c>
      <c r="LU12" s="96" t="str">
        <f>IF($LQ$8,LZ7,"-")</f>
        <v>-</v>
      </c>
      <c r="LV12" s="85"/>
      <c r="LW12" s="85"/>
      <c r="LX12" s="85"/>
      <c r="LY12" s="85"/>
      <c r="LZ12" s="95" t="s">
        <v>145</v>
      </c>
      <c r="MA12" s="96" t="str">
        <f>IF($MA$8,MF7,"-")</f>
        <v>-</v>
      </c>
      <c r="MB12" s="96" t="str">
        <f>IF($MA$8,MG7,"-")</f>
        <v>-</v>
      </c>
      <c r="MC12" s="96" t="str">
        <f>IF($MA$8,MH7,"-")</f>
        <v>-</v>
      </c>
      <c r="MD12" s="96" t="str">
        <f>IF($MA$8,MI7,"-")</f>
        <v>-</v>
      </c>
      <c r="ME12" s="96" t="str">
        <f>IF($MA$8,MJ7,"-")</f>
        <v>-</v>
      </c>
      <c r="MF12" s="85"/>
      <c r="MG12" s="85"/>
      <c r="MH12" s="85"/>
      <c r="MI12" s="85"/>
      <c r="MJ12" s="95" t="s">
        <v>145</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147</v>
      </c>
      <c r="C14" s="100"/>
      <c r="D14" s="101"/>
      <c r="E14" s="100"/>
      <c r="F14" s="198" t="s">
        <v>148</v>
      </c>
      <c r="G14" s="19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7" t="s">
        <v>149</v>
      </c>
      <c r="C15" s="197"/>
      <c r="D15" s="101"/>
      <c r="E15" s="98">
        <v>1</v>
      </c>
      <c r="F15" s="197" t="s">
        <v>150</v>
      </c>
      <c r="G15" s="197"/>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7" t="s">
        <v>153</v>
      </c>
      <c r="C16" s="197"/>
      <c r="D16" s="101"/>
      <c r="E16" s="98">
        <f>E15+1</f>
        <v>2</v>
      </c>
      <c r="F16" s="197" t="s">
        <v>154</v>
      </c>
      <c r="G16" s="197"/>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7" t="s">
        <v>156</v>
      </c>
      <c r="C17" s="197"/>
      <c r="D17" s="101"/>
      <c r="E17" s="98">
        <f t="shared" ref="E17" si="8">E16+1</f>
        <v>3</v>
      </c>
      <c r="F17" s="197" t="s">
        <v>157</v>
      </c>
      <c r="G17" s="197"/>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f>IF(AY7="-",NA(),AY7)</f>
        <v>101.1</v>
      </c>
      <c r="AZ17" s="107">
        <f t="shared" ref="AZ17:BC17" si="9">IF(AZ7="-",NA(),AZ7)</f>
        <v>101</v>
      </c>
      <c r="BA17" s="107">
        <f t="shared" si="9"/>
        <v>102.1</v>
      </c>
      <c r="BB17" s="107">
        <f t="shared" si="9"/>
        <v>93.2</v>
      </c>
      <c r="BC17" s="107">
        <f t="shared" si="9"/>
        <v>74.900000000000006</v>
      </c>
      <c r="BD17" s="101"/>
      <c r="BE17" s="101"/>
      <c r="BF17" s="101"/>
      <c r="BG17" s="101"/>
      <c r="BH17" s="101"/>
      <c r="BI17" s="106" t="s">
        <v>159</v>
      </c>
      <c r="BJ17" s="107">
        <f>IF(BJ7="-",NA(),BJ7)</f>
        <v>166</v>
      </c>
      <c r="BK17" s="107">
        <f t="shared" ref="BK17:BN17" si="10">IF(BK7="-",NA(),BK7)</f>
        <v>252.8</v>
      </c>
      <c r="BL17" s="107">
        <f t="shared" si="10"/>
        <v>247</v>
      </c>
      <c r="BM17" s="107">
        <f t="shared" si="10"/>
        <v>327.2</v>
      </c>
      <c r="BN17" s="107">
        <f t="shared" si="10"/>
        <v>164.6</v>
      </c>
      <c r="BO17" s="101"/>
      <c r="BP17" s="101"/>
      <c r="BQ17" s="101"/>
      <c r="BR17" s="101"/>
      <c r="BS17" s="101"/>
      <c r="BT17" s="106" t="s">
        <v>159</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159</v>
      </c>
      <c r="CF17" s="107">
        <f>IF(CF7="-",NA(),CF7)</f>
        <v>13730.9</v>
      </c>
      <c r="CG17" s="107">
        <f t="shared" ref="CG17:CJ17" si="12">IF(CG7="-",NA(),CG7)</f>
        <v>16510.900000000001</v>
      </c>
      <c r="CH17" s="107">
        <f t="shared" si="12"/>
        <v>17091.5</v>
      </c>
      <c r="CI17" s="107">
        <f t="shared" si="12"/>
        <v>17609.2</v>
      </c>
      <c r="CJ17" s="107">
        <f t="shared" si="12"/>
        <v>21355.8</v>
      </c>
      <c r="CK17" s="101"/>
      <c r="CL17" s="101"/>
      <c r="CM17" s="101"/>
      <c r="CN17" s="101"/>
      <c r="CO17" s="106" t="s">
        <v>159</v>
      </c>
      <c r="CP17" s="108">
        <f>IF(CP7="-",NA(),CP7)</f>
        <v>25524</v>
      </c>
      <c r="CQ17" s="108">
        <f t="shared" ref="CQ17:CT17" si="13">IF(CQ7="-",NA(),CQ7)</f>
        <v>25260</v>
      </c>
      <c r="CR17" s="108">
        <f t="shared" si="13"/>
        <v>26200</v>
      </c>
      <c r="CS17" s="108">
        <f t="shared" si="13"/>
        <v>20196</v>
      </c>
      <c r="CT17" s="108">
        <f t="shared" si="13"/>
        <v>5895</v>
      </c>
      <c r="CU17" s="101"/>
      <c r="CV17" s="101"/>
      <c r="CW17" s="101"/>
      <c r="CX17" s="101"/>
      <c r="CY17" s="101"/>
      <c r="CZ17" s="106" t="s">
        <v>159</v>
      </c>
      <c r="DA17" s="107">
        <f>IF(DA7="-",NA(),DA7)</f>
        <v>45.7</v>
      </c>
      <c r="DB17" s="107">
        <f t="shared" ref="DB17:DE17" si="14">IF(DB7="-",NA(),DB7)</f>
        <v>46.2</v>
      </c>
      <c r="DC17" s="107">
        <f t="shared" si="14"/>
        <v>45.6</v>
      </c>
      <c r="DD17" s="107">
        <f t="shared" si="14"/>
        <v>43.4</v>
      </c>
      <c r="DE17" s="107">
        <f t="shared" si="14"/>
        <v>45.5</v>
      </c>
      <c r="DF17" s="101"/>
      <c r="DG17" s="101"/>
      <c r="DH17" s="101"/>
      <c r="DI17" s="101"/>
      <c r="DJ17" s="106" t="s">
        <v>159</v>
      </c>
      <c r="DK17" s="107">
        <f>IF(DK7="-",NA(),DK7)</f>
        <v>54.1</v>
      </c>
      <c r="DL17" s="107">
        <f t="shared" ref="DL17:DO17" si="15">IF(DL7="-",NA(),DL7)</f>
        <v>22.8</v>
      </c>
      <c r="DM17" s="107">
        <f t="shared" si="15"/>
        <v>34.4</v>
      </c>
      <c r="DN17" s="107">
        <f t="shared" si="15"/>
        <v>18.899999999999999</v>
      </c>
      <c r="DO17" s="107">
        <f t="shared" si="15"/>
        <v>58.3</v>
      </c>
      <c r="DP17" s="101"/>
      <c r="DQ17" s="101"/>
      <c r="DR17" s="101"/>
      <c r="DS17" s="101"/>
      <c r="DT17" s="106" t="s">
        <v>159</v>
      </c>
      <c r="DU17" s="107">
        <f>IF(DU7="-",NA(),DU7)</f>
        <v>229</v>
      </c>
      <c r="DV17" s="107">
        <f t="shared" ref="DV17:DY17" si="16">IF(DV7="-",NA(),DV7)</f>
        <v>162.1</v>
      </c>
      <c r="DW17" s="107">
        <f t="shared" si="16"/>
        <v>101.9</v>
      </c>
      <c r="DX17" s="107">
        <f t="shared" si="16"/>
        <v>85.4</v>
      </c>
      <c r="DY17" s="107">
        <f t="shared" si="16"/>
        <v>50.3</v>
      </c>
      <c r="DZ17" s="101"/>
      <c r="EA17" s="101"/>
      <c r="EB17" s="101"/>
      <c r="EC17" s="101"/>
      <c r="ED17" s="106" t="s">
        <v>159</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159</v>
      </c>
      <c r="EO17" s="107">
        <f>IF(EO7="-",NA(),EO7)</f>
        <v>52.9</v>
      </c>
      <c r="EP17" s="107">
        <f t="shared" ref="EP17:ES17" si="18">IF(EP7="-",NA(),EP7)</f>
        <v>81.2</v>
      </c>
      <c r="EQ17" s="107">
        <f t="shared" si="18"/>
        <v>80.900000000000006</v>
      </c>
      <c r="ER17" s="107">
        <f t="shared" si="18"/>
        <v>79.599999999999994</v>
      </c>
      <c r="ES17" s="107">
        <f t="shared" si="18"/>
        <v>79.8</v>
      </c>
      <c r="ET17" s="101"/>
      <c r="EU17" s="101"/>
      <c r="EV17" s="101"/>
      <c r="EW17" s="101"/>
      <c r="EX17" s="101"/>
      <c r="EY17" s="106" t="s">
        <v>159</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159</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159</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159</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159</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159</v>
      </c>
      <c r="GY17" s="107">
        <f>IF(GY7="-",NA(),GY7)</f>
        <v>60.5</v>
      </c>
      <c r="GZ17" s="107">
        <f t="shared" ref="GZ17:HC17" si="24">IF(GZ7="-",NA(),GZ7)</f>
        <v>63.1</v>
      </c>
      <c r="HA17" s="107">
        <f t="shared" si="24"/>
        <v>61.1</v>
      </c>
      <c r="HB17" s="107">
        <f t="shared" si="24"/>
        <v>59.4</v>
      </c>
      <c r="HC17" s="107">
        <f t="shared" si="24"/>
        <v>63.1</v>
      </c>
      <c r="HD17" s="101"/>
      <c r="HE17" s="101"/>
      <c r="HF17" s="101"/>
      <c r="HG17" s="101"/>
      <c r="HH17" s="106" t="s">
        <v>159</v>
      </c>
      <c r="HI17" s="107">
        <f>IF(HI7="-",NA(),HI7)</f>
        <v>0</v>
      </c>
      <c r="HJ17" s="107">
        <f t="shared" ref="HJ17:HM17" si="25">IF(HJ7="-",NA(),HJ7)</f>
        <v>0</v>
      </c>
      <c r="HK17" s="107">
        <f t="shared" si="25"/>
        <v>0</v>
      </c>
      <c r="HL17" s="107">
        <f t="shared" si="25"/>
        <v>0</v>
      </c>
      <c r="HM17" s="107">
        <f t="shared" si="25"/>
        <v>0</v>
      </c>
      <c r="HN17" s="101"/>
      <c r="HO17" s="101"/>
      <c r="HP17" s="101"/>
      <c r="HQ17" s="101"/>
      <c r="HR17" s="106" t="s">
        <v>159</v>
      </c>
      <c r="HS17" s="107">
        <f>IF(HS7="-",NA(),HS7)</f>
        <v>176</v>
      </c>
      <c r="HT17" s="107">
        <f t="shared" ref="HT17:HW17" si="26">IF(HT7="-",NA(),HT7)</f>
        <v>96.9</v>
      </c>
      <c r="HU17" s="107">
        <f t="shared" si="26"/>
        <v>64.8</v>
      </c>
      <c r="HV17" s="107">
        <f t="shared" si="26"/>
        <v>51.1</v>
      </c>
      <c r="HW17" s="107">
        <f t="shared" si="26"/>
        <v>32.5</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f>IF(IM7="-",NA(),IM7)</f>
        <v>6.2</v>
      </c>
      <c r="IN17" s="107">
        <f t="shared" ref="IN17:IQ17" si="28">IF(IN7="-",NA(),IN7)</f>
        <v>63.7</v>
      </c>
      <c r="IO17" s="107">
        <f t="shared" si="28"/>
        <v>60.6</v>
      </c>
      <c r="IP17" s="107">
        <f t="shared" si="28"/>
        <v>62.4</v>
      </c>
      <c r="IQ17" s="107">
        <f t="shared" si="28"/>
        <v>64.5</v>
      </c>
      <c r="IR17" s="101"/>
      <c r="IS17" s="101"/>
      <c r="IT17" s="101"/>
      <c r="IU17" s="101"/>
      <c r="IV17" s="101"/>
      <c r="IW17" s="106" t="s">
        <v>159</v>
      </c>
      <c r="IX17" s="107">
        <f>IF(IX7="-",NA(),IX7)</f>
        <v>13.6</v>
      </c>
      <c r="IY17" s="107">
        <f t="shared" ref="IY17:JB17" si="29">IF(IY7="-",NA(),IY7)</f>
        <v>9.4</v>
      </c>
      <c r="IZ17" s="107">
        <f t="shared" si="29"/>
        <v>12</v>
      </c>
      <c r="JA17" s="107">
        <f t="shared" si="29"/>
        <v>8.5</v>
      </c>
      <c r="JB17" s="107">
        <f t="shared" si="29"/>
        <v>7.3</v>
      </c>
      <c r="JC17" s="101"/>
      <c r="JD17" s="101"/>
      <c r="JE17" s="101"/>
      <c r="JF17" s="101"/>
      <c r="JG17" s="106" t="s">
        <v>159</v>
      </c>
      <c r="JH17" s="107">
        <f>IF(JH7="-",NA(),JH7)</f>
        <v>75.5</v>
      </c>
      <c r="JI17" s="107">
        <f t="shared" ref="JI17:JL17" si="30">IF(JI7="-",NA(),JI7)</f>
        <v>46.1</v>
      </c>
      <c r="JJ17" s="107">
        <f t="shared" si="30"/>
        <v>52.3</v>
      </c>
      <c r="JK17" s="107">
        <f t="shared" si="30"/>
        <v>37</v>
      </c>
      <c r="JL17" s="107">
        <f t="shared" si="30"/>
        <v>80.7</v>
      </c>
      <c r="JM17" s="101"/>
      <c r="JN17" s="101"/>
      <c r="JO17" s="101"/>
      <c r="JP17" s="101"/>
      <c r="JQ17" s="106" t="s">
        <v>159</v>
      </c>
      <c r="JR17" s="107">
        <f>IF(JR7="-",NA(),JR7)</f>
        <v>263.7</v>
      </c>
      <c r="JS17" s="107">
        <f t="shared" ref="JS17:JV17" si="31">IF(JS7="-",NA(),JS7)</f>
        <v>232.4</v>
      </c>
      <c r="JT17" s="107">
        <f t="shared" si="31"/>
        <v>139.4</v>
      </c>
      <c r="JU17" s="107">
        <f t="shared" si="31"/>
        <v>129.69999999999999</v>
      </c>
      <c r="JV17" s="107">
        <f t="shared" si="31"/>
        <v>75.599999999999994</v>
      </c>
      <c r="JW17" s="101"/>
      <c r="JX17" s="101"/>
      <c r="JY17" s="101"/>
      <c r="JZ17" s="101"/>
      <c r="KA17" s="106" t="s">
        <v>159</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159</v>
      </c>
      <c r="KL17" s="107">
        <f>IF(KL7="-",NA(),KL7)</f>
        <v>83.4</v>
      </c>
      <c r="KM17" s="107">
        <f t="shared" ref="KM17:KP17" si="33">IF(KM7="-",NA(),KM7)</f>
        <v>100</v>
      </c>
      <c r="KN17" s="107">
        <f t="shared" si="33"/>
        <v>100</v>
      </c>
      <c r="KO17" s="107">
        <f t="shared" si="33"/>
        <v>100</v>
      </c>
      <c r="KP17" s="107">
        <f t="shared" si="33"/>
        <v>100</v>
      </c>
      <c r="KQ17" s="101"/>
      <c r="KR17" s="101"/>
      <c r="KS17" s="101"/>
      <c r="KT17" s="101"/>
      <c r="KU17" s="101"/>
      <c r="KV17" s="106" t="s">
        <v>159</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159</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159</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159</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159</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7" t="s">
        <v>160</v>
      </c>
      <c r="C18" s="197"/>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161</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161</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161</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161</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161</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161</v>
      </c>
      <c r="DK18" s="107">
        <f>IF(DP7="-",NA(),DP7)</f>
        <v>23.7</v>
      </c>
      <c r="DL18" s="107">
        <f t="shared" ref="DL18:DO18" si="45">IF(DQ7="-",NA(),DQ7)</f>
        <v>21.6</v>
      </c>
      <c r="DM18" s="107">
        <f t="shared" si="45"/>
        <v>13.7</v>
      </c>
      <c r="DN18" s="107">
        <f t="shared" si="45"/>
        <v>16.3</v>
      </c>
      <c r="DO18" s="107">
        <f t="shared" si="45"/>
        <v>14.2</v>
      </c>
      <c r="DP18" s="101"/>
      <c r="DQ18" s="101"/>
      <c r="DR18" s="101"/>
      <c r="DS18" s="101"/>
      <c r="DT18" s="106" t="s">
        <v>161</v>
      </c>
      <c r="DU18" s="107">
        <f>IF(DZ7="-",NA(),DZ7)</f>
        <v>126.1</v>
      </c>
      <c r="DV18" s="107">
        <f t="shared" ref="DV18:DY18" si="46">IF(EA7="-",NA(),EA7)</f>
        <v>102.3</v>
      </c>
      <c r="DW18" s="107">
        <f t="shared" si="46"/>
        <v>98.2</v>
      </c>
      <c r="DX18" s="107">
        <f t="shared" si="46"/>
        <v>100.3</v>
      </c>
      <c r="DY18" s="107">
        <f t="shared" si="46"/>
        <v>98.3</v>
      </c>
      <c r="DZ18" s="101"/>
      <c r="EA18" s="101"/>
      <c r="EB18" s="101"/>
      <c r="EC18" s="101"/>
      <c r="ED18" s="106" t="s">
        <v>161</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161</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161</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161</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161</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161</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161</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161</v>
      </c>
      <c r="GY18" s="107">
        <f>IF(OR(NOT($GY$8),HD7="-"),NA(),HD7)</f>
        <v>51.6</v>
      </c>
      <c r="GZ18" s="107">
        <f>IF(OR(NOT($GY$8),HE7="-"),NA(),HE7)</f>
        <v>49.8</v>
      </c>
      <c r="HA18" s="107">
        <f>IF(OR(NOT($GY$8),HF7="-"),NA(),HF7)</f>
        <v>50.3</v>
      </c>
      <c r="HB18" s="107">
        <f>IF(OR(NOT($GY$8),HG7="-"),NA(),HG7)</f>
        <v>47.9</v>
      </c>
      <c r="HC18" s="107">
        <f>IF(OR(NOT($GY$8),HH7="-"),NA(),HH7)</f>
        <v>54</v>
      </c>
      <c r="HD18" s="101"/>
      <c r="HE18" s="101"/>
      <c r="HF18" s="101"/>
      <c r="HG18" s="101"/>
      <c r="HH18" s="106" t="s">
        <v>161</v>
      </c>
      <c r="HI18" s="107">
        <f>IF(OR(NOT($HI$8),HN7="-"),NA(),HN7)</f>
        <v>8.5</v>
      </c>
      <c r="HJ18" s="107">
        <f>IF(OR(NOT($HI$8),HO7="-"),NA(),HO7)</f>
        <v>11.5</v>
      </c>
      <c r="HK18" s="107">
        <f>IF(OR(NOT($HI$8),HP7="-"),NA(),HP7)</f>
        <v>5.2</v>
      </c>
      <c r="HL18" s="107">
        <f>IF(OR(NOT($HI$8),HQ7="-"),NA(),HQ7)</f>
        <v>13</v>
      </c>
      <c r="HM18" s="107">
        <f>IF(OR(NOT($HI$8),HR7="-"),NA(),HR7)</f>
        <v>8.9</v>
      </c>
      <c r="HN18" s="101"/>
      <c r="HO18" s="101"/>
      <c r="HP18" s="101"/>
      <c r="HQ18" s="101"/>
      <c r="HR18" s="106" t="s">
        <v>161</v>
      </c>
      <c r="HS18" s="107">
        <f>IF(OR(NOT($HS$8),HX7="-"),NA(),HX7)</f>
        <v>58.5</v>
      </c>
      <c r="HT18" s="107">
        <f>IF(OR(NOT($HS$8),HY7="-"),NA(),HY7)</f>
        <v>34.5</v>
      </c>
      <c r="HU18" s="107">
        <f>IF(OR(NOT($HS$8),HZ7="-"),NA(),HZ7)</f>
        <v>26.3</v>
      </c>
      <c r="HV18" s="107">
        <f>IF(OR(NOT($HS$8),IA7="-"),NA(),IA7)</f>
        <v>24.5</v>
      </c>
      <c r="HW18" s="107">
        <f>IF(OR(NOT($HS$8),IB7="-"),NA(),IB7)</f>
        <v>15.2</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f>IF(OR(NOT($IM$8),IR7="-"),NA(),IR7)</f>
        <v>7.1</v>
      </c>
      <c r="IN18" s="107">
        <f>IF(OR(NOT($IM$8),IS7="-"),NA(),IS7)</f>
        <v>40.700000000000003</v>
      </c>
      <c r="IO18" s="107">
        <f>IF(OR(NOT($IM$8),IT7="-"),NA(),IT7)</f>
        <v>52.3</v>
      </c>
      <c r="IP18" s="107">
        <f>IF(OR(NOT($IM$8),IU7="-"),NA(),IU7)</f>
        <v>52.8</v>
      </c>
      <c r="IQ18" s="107">
        <f>IF(OR(NOT($IM$8),IV7="-"),NA(),IV7)</f>
        <v>51.2</v>
      </c>
      <c r="IR18" s="101"/>
      <c r="IS18" s="101"/>
      <c r="IT18" s="101"/>
      <c r="IU18" s="101"/>
      <c r="IV18" s="101"/>
      <c r="IW18" s="106" t="s">
        <v>161</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161</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161</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161</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161</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161</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161</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161</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161</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161</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7" t="s">
        <v>162</v>
      </c>
      <c r="C19" s="197"/>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7" t="s">
        <v>163</v>
      </c>
      <c r="C20" s="197"/>
      <c r="D20" s="101"/>
    </row>
    <row r="21" spans="1:374">
      <c r="A21" s="98">
        <f t="shared" si="7"/>
        <v>7</v>
      </c>
      <c r="B21" s="197" t="s">
        <v>164</v>
      </c>
      <c r="C21" s="197"/>
      <c r="D21" s="101"/>
    </row>
    <row r="22" spans="1:374">
      <c r="A22" s="98">
        <f t="shared" si="7"/>
        <v>8</v>
      </c>
      <c r="B22" s="197" t="s">
        <v>165</v>
      </c>
      <c r="C22" s="197"/>
      <c r="D22" s="101"/>
      <c r="E22" s="199" t="s">
        <v>166</v>
      </c>
      <c r="F22" s="200"/>
      <c r="G22" s="200"/>
      <c r="H22" s="200"/>
      <c r="I22" s="201"/>
    </row>
    <row r="23" spans="1:374">
      <c r="A23" s="98">
        <f t="shared" si="7"/>
        <v>9</v>
      </c>
      <c r="B23" s="197" t="s">
        <v>167</v>
      </c>
      <c r="C23" s="197"/>
      <c r="D23" s="101"/>
      <c r="E23" s="202"/>
      <c r="F23" s="203"/>
      <c r="G23" s="203"/>
      <c r="H23" s="203"/>
      <c r="I23" s="204"/>
    </row>
    <row r="24" spans="1:374">
      <c r="A24" s="98">
        <f t="shared" si="7"/>
        <v>10</v>
      </c>
      <c r="B24" s="197" t="s">
        <v>168</v>
      </c>
      <c r="C24" s="197"/>
      <c r="D24" s="101"/>
      <c r="E24" s="202"/>
      <c r="F24" s="203"/>
      <c r="G24" s="203"/>
      <c r="H24" s="203"/>
      <c r="I24" s="204"/>
    </row>
    <row r="25" spans="1:374">
      <c r="A25" s="98">
        <f t="shared" si="7"/>
        <v>11</v>
      </c>
      <c r="B25" s="197" t="s">
        <v>169</v>
      </c>
      <c r="C25" s="197"/>
      <c r="D25" s="101"/>
      <c r="E25" s="202"/>
      <c r="F25" s="203"/>
      <c r="G25" s="203"/>
      <c r="H25" s="203"/>
      <c r="I25" s="204"/>
    </row>
    <row r="26" spans="1:374">
      <c r="A26" s="98">
        <f t="shared" si="7"/>
        <v>12</v>
      </c>
      <c r="B26" s="197" t="s">
        <v>170</v>
      </c>
      <c r="C26" s="197"/>
      <c r="D26" s="101"/>
      <c r="E26" s="202"/>
      <c r="F26" s="203"/>
      <c r="G26" s="203"/>
      <c r="H26" s="203"/>
      <c r="I26" s="204"/>
    </row>
    <row r="27" spans="1:374">
      <c r="A27" s="98">
        <f t="shared" si="7"/>
        <v>13</v>
      </c>
      <c r="B27" s="197" t="s">
        <v>171</v>
      </c>
      <c r="C27" s="197"/>
      <c r="D27" s="101"/>
      <c r="E27" s="202"/>
      <c r="F27" s="203"/>
      <c r="G27" s="203"/>
      <c r="H27" s="203"/>
      <c r="I27" s="204"/>
    </row>
    <row r="28" spans="1:374">
      <c r="A28" s="98">
        <f t="shared" si="7"/>
        <v>14</v>
      </c>
      <c r="B28" s="197" t="s">
        <v>172</v>
      </c>
      <c r="C28" s="197"/>
      <c r="D28" s="101"/>
      <c r="E28" s="202"/>
      <c r="F28" s="203"/>
      <c r="G28" s="203"/>
      <c r="H28" s="203"/>
      <c r="I28" s="204"/>
    </row>
    <row r="29" spans="1:374">
      <c r="A29" s="98">
        <f t="shared" si="7"/>
        <v>15</v>
      </c>
      <c r="B29" s="197" t="s">
        <v>173</v>
      </c>
      <c r="C29" s="197"/>
      <c r="D29" s="101"/>
      <c r="E29" s="202"/>
      <c r="F29" s="203"/>
      <c r="G29" s="203"/>
      <c r="H29" s="203"/>
      <c r="I29" s="204"/>
    </row>
    <row r="30" spans="1:374">
      <c r="A30" s="98">
        <f t="shared" si="7"/>
        <v>16</v>
      </c>
      <c r="B30" s="197" t="s">
        <v>174</v>
      </c>
      <c r="C30" s="197"/>
      <c r="D30" s="101"/>
      <c r="E30" s="202"/>
      <c r="F30" s="203"/>
      <c r="G30" s="203"/>
      <c r="H30" s="203"/>
      <c r="I30" s="204"/>
    </row>
    <row r="31" spans="1:374">
      <c r="A31" s="98">
        <f t="shared" si="7"/>
        <v>17</v>
      </c>
      <c r="B31" s="197" t="s">
        <v>175</v>
      </c>
      <c r="C31" s="197"/>
      <c r="D31" s="101"/>
      <c r="E31" s="202"/>
      <c r="F31" s="203"/>
      <c r="G31" s="203"/>
      <c r="H31" s="203"/>
      <c r="I31" s="204"/>
    </row>
    <row r="32" spans="1:374">
      <c r="A32" s="98">
        <f t="shared" si="7"/>
        <v>18</v>
      </c>
      <c r="B32" s="197" t="s">
        <v>176</v>
      </c>
      <c r="C32" s="197"/>
      <c r="D32" s="101"/>
      <c r="E32" s="202"/>
      <c r="F32" s="203"/>
      <c r="G32" s="203"/>
      <c r="H32" s="203"/>
      <c r="I32" s="204"/>
    </row>
    <row r="33" spans="1:16">
      <c r="A33" s="98">
        <f t="shared" si="7"/>
        <v>19</v>
      </c>
      <c r="B33" s="197" t="s">
        <v>177</v>
      </c>
      <c r="C33" s="197"/>
      <c r="D33" s="101"/>
      <c r="E33" s="202"/>
      <c r="F33" s="203"/>
      <c r="G33" s="203"/>
      <c r="H33" s="203"/>
      <c r="I33" s="204"/>
    </row>
    <row r="34" spans="1:16">
      <c r="A34" s="98">
        <f t="shared" si="7"/>
        <v>20</v>
      </c>
      <c r="B34" s="197" t="s">
        <v>178</v>
      </c>
      <c r="C34" s="197"/>
      <c r="D34" s="101"/>
      <c r="E34" s="202"/>
      <c r="F34" s="203"/>
      <c r="G34" s="203"/>
      <c r="H34" s="203"/>
      <c r="I34" s="204"/>
    </row>
    <row r="35" spans="1:16" ht="25.5" customHeight="1">
      <c r="E35" s="205"/>
      <c r="F35" s="206"/>
      <c r="G35" s="206"/>
      <c r="H35" s="206"/>
      <c r="I35" s="207"/>
    </row>
    <row r="37" spans="1:16">
      <c r="L37" s="199" t="s">
        <v>166</v>
      </c>
      <c r="M37" s="200"/>
      <c r="N37" s="200"/>
      <c r="O37" s="200"/>
      <c r="P37" s="201"/>
    </row>
    <row r="38" spans="1:16">
      <c r="L38" s="202"/>
      <c r="M38" s="203"/>
      <c r="N38" s="203"/>
      <c r="O38" s="203"/>
      <c r="P38" s="204"/>
    </row>
    <row r="39" spans="1:16">
      <c r="L39" s="202"/>
      <c r="M39" s="203"/>
      <c r="N39" s="203"/>
      <c r="O39" s="203"/>
      <c r="P39" s="204"/>
    </row>
    <row r="40" spans="1:16">
      <c r="L40" s="202"/>
      <c r="M40" s="203"/>
      <c r="N40" s="203"/>
      <c r="O40" s="203"/>
      <c r="P40" s="204"/>
    </row>
    <row r="41" spans="1:16">
      <c r="L41" s="202"/>
      <c r="M41" s="203"/>
      <c r="N41" s="203"/>
      <c r="O41" s="203"/>
      <c r="P41" s="204"/>
    </row>
    <row r="42" spans="1:16">
      <c r="L42" s="202"/>
      <c r="M42" s="203"/>
      <c r="N42" s="203"/>
      <c r="O42" s="203"/>
      <c r="P42" s="204"/>
    </row>
    <row r="43" spans="1:16">
      <c r="L43" s="202"/>
      <c r="M43" s="203"/>
      <c r="N43" s="203"/>
      <c r="O43" s="203"/>
      <c r="P43" s="204"/>
    </row>
    <row r="44" spans="1:16">
      <c r="L44" s="202"/>
      <c r="M44" s="203"/>
      <c r="N44" s="203"/>
      <c r="O44" s="203"/>
      <c r="P44" s="204"/>
    </row>
    <row r="45" spans="1:16">
      <c r="L45" s="202"/>
      <c r="M45" s="203"/>
      <c r="N45" s="203"/>
      <c r="O45" s="203"/>
      <c r="P45" s="204"/>
    </row>
    <row r="46" spans="1:16">
      <c r="L46" s="202"/>
      <c r="M46" s="203"/>
      <c r="N46" s="203"/>
      <c r="O46" s="203"/>
      <c r="P46" s="204"/>
    </row>
    <row r="47" spans="1:16">
      <c r="L47" s="202"/>
      <c r="M47" s="203"/>
      <c r="N47" s="203"/>
      <c r="O47" s="203"/>
      <c r="P47" s="204"/>
    </row>
    <row r="48" spans="1:16">
      <c r="L48" s="202"/>
      <c r="M48" s="203"/>
      <c r="N48" s="203"/>
      <c r="O48" s="203"/>
      <c r="P48" s="204"/>
    </row>
    <row r="49" spans="12:16">
      <c r="L49" s="202"/>
      <c r="M49" s="203"/>
      <c r="N49" s="203"/>
      <c r="O49" s="203"/>
      <c r="P49" s="204"/>
    </row>
    <row r="50" spans="12:16" ht="26.25" customHeight="1">
      <c r="L50" s="205"/>
      <c r="M50" s="206"/>
      <c r="N50" s="206"/>
      <c r="O50" s="206"/>
      <c r="P50" s="207"/>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2018-02-09T02:46:33Z</cp:lastPrinted>
  <dcterms:created xsi:type="dcterms:W3CDTF">2017-12-18T06:19:20Z</dcterms:created>
  <dcterms:modified xsi:type="dcterms:W3CDTF">2018-02-09T02:50:53Z</dcterms:modified>
  <cp:category/>
</cp:coreProperties>
</file>