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9年度\G01各課提出\財政課\経営比較分析表H30.1\"/>
    </mc:Choice>
  </mc:AlternateContent>
  <workbookProtection workbookPassword="B319" lockStructure="1"/>
  <bookViews>
    <workbookView xWindow="0" yWindow="0" windowWidth="14370" windowHeight="72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<sst xmlns="http://schemas.openxmlformats.org/spreadsheetml/2006/main" count="251" uniqueCount="125">
  <si>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</si>
  <si>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</si>
  <si>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</si>
  <si>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</si>
  <si>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</si>
  <si>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</si>
  <si>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</si>
  <si>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</si>
  <si>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</si>
  <si>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</si>
  <si>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</si>
  <si>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</si>
  <si>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</si>
  <si>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</si>
  <si>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</si>
  <si>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</si>
  <si>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</si>
  <si>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</si>
  <si>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</si>
  <si>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</si>
  <si>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</si>
  <si>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</si>
  <si>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</si>
  <si>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</si>
  <si>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</si>
  <si>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</si>
  <si>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</si>
  <si>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</si>
  <si>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</si>
  <si>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</si>
  <si>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</si>
  <si>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</si>
  <si>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</si>
  <si>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</si>
  <si>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</si>
  <si>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</si>
  <si>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</si>
  <si>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</si>
  <si>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</si>
  <si>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</si>
  <si>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</si>
  <si>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</si>
  <si>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</si>
  <si>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</si>
  <si>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</si>
  <si>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</si>
  <si>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</si>
  <si>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</si>
  <si>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</si>
  <si>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</si>
  <si>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</si>
  <si>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</si>
  <si>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</si>
  <si>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</si>
  <si>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</si>
  <si>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</si>
  <si>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</si>
  <si>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</si>
  <si>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</si>
  <si>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</si>
  <si>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</si>
  <si>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</si>
  <si>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</si>
  <si>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</si>
  <si>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</si>
  <si>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</si>
  <si>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</si>
  <si>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</si>
  <si>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</si>
  <si>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</si>
  <si>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</si>
  <si>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</si>
  <si>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</si>
  <si>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</si>
  <si>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</si>
  <si>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</si>
  <si>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</si>
  <si>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</si>
  <si>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</si>
  <si>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</si>
  <si>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</si>
  <si>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</si>
  <si>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</si>
  <si>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</si>
  <si>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</si>
  <si>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</si>
  <si>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</si>
  <si>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</si>
  <si>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</si>
  <si>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</si>
  <si>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</si>
  <si>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</si>
  <si>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</si>
  <si>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</si>
  <si>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</si>
  <si>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</si>
  <si>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</si>
  <si>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</si>
  <si>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</si>
  <si>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</si>
  <si>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</si>
  <si>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</si>
  <si>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</si>
  <si>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</si>
  <si>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</si>
  <si>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</si>
  <si>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</si>
  <si>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</si>
  <si>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</si>
  <si>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浜田市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</si>
  <si>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</si>
  <si>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</si>
  <si>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</si>
  <si>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</si>
  <si>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</si>
  <si>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</si>
  <si>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</si>
  <si>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</si>
  <si>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</si>
  <si>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</si>
  <si>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</si>
  <si>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</si>
  <si>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平成27年度に整備事業が終了し、今後必要となる更新投資を見据え、引き続き経費削減に取り組み、健全経営に向け努力する必要がある。</t>
    <rPh sb="1" eb="3">
      <t>ヘイセイ</t>
    </rPh>
    <rPh sb="5" eb="7">
      <t>ネンド</t>
    </rPh>
    <rPh sb="8" eb="10">
      <t>セイビ</t>
    </rPh>
    <rPh sb="10" eb="12">
      <t>ジギョウ</t>
    </rPh>
    <rPh sb="13" eb="15">
      <t>シュウリョウ</t>
    </rPh>
    <rPh sb="17" eb="19">
      <t>コンゴ</t>
    </rPh>
    <rPh sb="19" eb="21">
      <t>ヒツヨウ</t>
    </rPh>
    <rPh sb="24" eb="26">
      <t>コウシン</t>
    </rPh>
    <rPh sb="26" eb="28">
      <t>トウシ</t>
    </rPh>
    <rPh sb="29" eb="31">
      <t>ミス</t>
    </rPh>
    <rPh sb="33" eb="34">
      <t>ヒ</t>
    </rPh>
    <rPh sb="35" eb="36">
      <t>ツヅ</t>
    </rPh>
    <rPh sb="37" eb="39">
      <t>ケイヒ</t>
    </rPh>
    <rPh sb="39" eb="41">
      <t>サクゲン</t>
    </rPh>
    <rPh sb="42" eb="43">
      <t>ト</t>
    </rPh>
    <rPh sb="44" eb="45">
      <t>ク</t>
    </rPh>
    <rPh sb="47" eb="49">
      <t>ケンゼン</t>
    </rPh>
    <rPh sb="49" eb="51">
      <t>ケイエイ</t>
    </rPh>
    <rPh sb="52" eb="53">
      <t>ム</t>
    </rPh>
    <rPh sb="54" eb="56">
      <t>ドリョク</t>
    </rPh>
    <rPh sb="58" eb="60">
      <t>ヒツヨウ</t>
    </rPh>
    <phoneticPr fontId="4"/>
  </si>
  <si>
    <t>　収益的収支比率は、当年度は97.05％であり、経年と比較し、最も100％に近づいてきている。今後は、人口減少や節水志向等による使用料の減少や将来必要となる更新費用を見据え、健全経営を確保するために、維持管理費等の削減に引き続き取り組む必要がある。
　企業債残高対事業規模比率は、企業債の償還がすすむことから、今後も逓減を示すものと考える。また、分流式下水道等に要する経費として地方債の一部を一般会計が負担しているため、類似団体や経年で比較し低くなっている。
　経費回収率は、例年並みで類似団体と比較しても低水準である。健全経営に向け汚水処理費用の削減に努める必要がある。
　汚水処理原価は、類似団体と比較し高くなっており、更なる維持管理費の削減等により経営改善が必要である。
　施設利用率は、経年と比較し僅かながら上昇しているが、まだ、類似団体との比較では大きな開きがある。今後も利用状況を注視する必要性がある。
　水洗化率は、100％であり公共用水域の水質保全に繋がっている。</t>
    <rPh sb="1" eb="3">
      <t>シュウエキ</t>
    </rPh>
    <rPh sb="3" eb="4">
      <t>テキ</t>
    </rPh>
    <rPh sb="4" eb="6">
      <t>シュウシ</t>
    </rPh>
    <rPh sb="6" eb="8">
      <t>ヒリツ</t>
    </rPh>
    <rPh sb="10" eb="11">
      <t>トウ</t>
    </rPh>
    <rPh sb="11" eb="13">
      <t>ネンド</t>
    </rPh>
    <rPh sb="24" eb="26">
      <t>ケイネン</t>
    </rPh>
    <rPh sb="27" eb="29">
      <t>ヒカク</t>
    </rPh>
    <rPh sb="31" eb="32">
      <t>モット</t>
    </rPh>
    <rPh sb="38" eb="39">
      <t>チカ</t>
    </rPh>
    <rPh sb="47" eb="49">
      <t>コンゴ</t>
    </rPh>
    <rPh sb="51" eb="53">
      <t>ジンコウ</t>
    </rPh>
    <rPh sb="53" eb="55">
      <t>ゲンショウ</t>
    </rPh>
    <rPh sb="56" eb="58">
      <t>セッスイ</t>
    </rPh>
    <rPh sb="58" eb="60">
      <t>シコウ</t>
    </rPh>
    <rPh sb="60" eb="61">
      <t>トウ</t>
    </rPh>
    <rPh sb="64" eb="67">
      <t>シヨウリョウ</t>
    </rPh>
    <rPh sb="68" eb="70">
      <t>ゲンショウ</t>
    </rPh>
    <rPh sb="71" eb="73">
      <t>ショウライ</t>
    </rPh>
    <rPh sb="73" eb="75">
      <t>ヒツヨウ</t>
    </rPh>
    <rPh sb="78" eb="80">
      <t>コウシン</t>
    </rPh>
    <rPh sb="80" eb="82">
      <t>ヒヨウ</t>
    </rPh>
    <rPh sb="83" eb="85">
      <t>ミス</t>
    </rPh>
    <rPh sb="100" eb="102">
      <t>イジ</t>
    </rPh>
    <rPh sb="102" eb="105">
      <t>カンリヒ</t>
    </rPh>
    <rPh sb="105" eb="106">
      <t>トウ</t>
    </rPh>
    <rPh sb="107" eb="109">
      <t>サクゲン</t>
    </rPh>
    <rPh sb="110" eb="111">
      <t>ヒ</t>
    </rPh>
    <rPh sb="112" eb="113">
      <t>ツヅ</t>
    </rPh>
    <rPh sb="114" eb="115">
      <t>ト</t>
    </rPh>
    <rPh sb="116" eb="117">
      <t>ク</t>
    </rPh>
    <rPh sb="118" eb="120">
      <t>ヒツヨウ</t>
    </rPh>
    <rPh sb="126" eb="128">
      <t>キギョウ</t>
    </rPh>
    <rPh sb="128" eb="129">
      <t>サイ</t>
    </rPh>
    <rPh sb="129" eb="131">
      <t>ザンダカ</t>
    </rPh>
    <rPh sb="131" eb="132">
      <t>タイ</t>
    </rPh>
    <rPh sb="137" eb="138">
      <t>リツ</t>
    </rPh>
    <rPh sb="140" eb="142">
      <t>キギョウ</t>
    </rPh>
    <rPh sb="142" eb="143">
      <t>サイ</t>
    </rPh>
    <rPh sb="144" eb="146">
      <t>ショウカン</t>
    </rPh>
    <rPh sb="155" eb="157">
      <t>コンゴ</t>
    </rPh>
    <rPh sb="253" eb="256">
      <t>テイスイジュン</t>
    </rPh>
    <rPh sb="312" eb="313">
      <t>サラ</t>
    </rPh>
    <rPh sb="409" eb="412">
      <t>スイセンカ</t>
    </rPh>
    <rPh sb="412" eb="413">
      <t>リツ</t>
    </rPh>
    <rPh sb="422" eb="423">
      <t>コウ</t>
    </rPh>
    <rPh sb="423" eb="424">
      <t>キョウ</t>
    </rPh>
    <rPh sb="424" eb="426">
      <t>ヨウスイ</t>
    </rPh>
    <rPh sb="426" eb="427">
      <t>イキ</t>
    </rPh>
    <rPh sb="428" eb="430">
      <t>スイシツ</t>
    </rPh>
    <rPh sb="430" eb="432">
      <t>ホゼン</t>
    </rPh>
    <rPh sb="433" eb="434">
      <t>ツナ</t>
    </rPh>
    <phoneticPr fontId="4"/>
  </si>
  <si>
    <t>　平成17年度に供用開始し、10年以上が経過しているが、老朽化が進んでいないため、浄化槽の更新は未着手である。
　電気設備は老朽化が進んでいるため、修繕が増加している。
　</t>
    <rPh sb="1" eb="3">
      <t>ヘイセイ</t>
    </rPh>
    <rPh sb="5" eb="7">
      <t>ネンド</t>
    </rPh>
    <rPh sb="8" eb="10">
      <t>キョウヨウ</t>
    </rPh>
    <rPh sb="10" eb="12">
      <t>カイシ</t>
    </rPh>
    <rPh sb="16" eb="17">
      <t>ネン</t>
    </rPh>
    <rPh sb="17" eb="19">
      <t>イジョウ</t>
    </rPh>
    <rPh sb="20" eb="22">
      <t>ケイカ</t>
    </rPh>
    <rPh sb="28" eb="31">
      <t>ロウキュウカ</t>
    </rPh>
    <rPh sb="32" eb="33">
      <t>スス</t>
    </rPh>
    <rPh sb="41" eb="44">
      <t>ジョウカソウ</t>
    </rPh>
    <rPh sb="45" eb="47">
      <t>コウシン</t>
    </rPh>
    <rPh sb="48" eb="51">
      <t>ミチャクシュ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</si>
</sst>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875600"/>
        <c:axId val="2318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1875600"/>
        <c:axId val="231875984"/>
      </c:lineChart>
      <c:dateAx>
        <c:axId val="231875600"/>
        <c:scaling>
          <c:orientation val="minMax"/>
        </c:scaling>
        <c:delete val="1"/>
        <c:axPos val="b"/>
        <c:numFmt formatCode="ge" sourceLinked="1"/>
        <c:majorTickMark val="none"/>
        <c:minorTickMark val="none"/>
        <c:tickLblPos val="none"/>
        <c:crossAx val="231875984"/>
        <c:crosses val="autoZero"/>
        <c:auto val="1"/>
        <c:lblOffset val="100"/>
        <c:baseTimeUnit val="years"/>
      </c:dateAx>
      <c:valAx>
        <c:axId val="2318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7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50.29</c:v>
                </c:pt>
                <c:pt idx="1">
                  <c:v>44.87</c:v>
                </c:pt>
                <c:pt idx="2">
                  <c:v>42.2</c:v>
                </c:pt>
                <c:pt idx="3">
                  <c:v>40.53</c:v>
                </c:pt>
                <c:pt idx="4">
                  <c:v>42.01</c:v>
                </c:pt>
              </c:numCache>
            </c:numRef>
          </c:val>
        </c:ser>
        <c:dLbls>
          <c:showLegendKey val="0"/>
          <c:showVal val="0"/>
          <c:showCatName val="0"/>
          <c:showSerName val="0"/>
          <c:showPercent val="0"/>
          <c:showBubbleSize val="0"/>
        </c:dLbls>
        <c:gapWidth val="150"/>
        <c:axId val="233150264"/>
        <c:axId val="233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33150264"/>
        <c:axId val="233150656"/>
      </c:lineChart>
      <c:dateAx>
        <c:axId val="233150264"/>
        <c:scaling>
          <c:orientation val="minMax"/>
        </c:scaling>
        <c:delete val="1"/>
        <c:axPos val="b"/>
        <c:numFmt formatCode="ge" sourceLinked="1"/>
        <c:majorTickMark val="none"/>
        <c:minorTickMark val="none"/>
        <c:tickLblPos val="none"/>
        <c:crossAx val="233150656"/>
        <c:crosses val="autoZero"/>
        <c:auto val="1"/>
        <c:lblOffset val="100"/>
        <c:baseTimeUnit val="years"/>
      </c:dateAx>
      <c:valAx>
        <c:axId val="233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5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98.23</c:v>
                </c:pt>
                <c:pt idx="1">
                  <c:v>97.47</c:v>
                </c:pt>
                <c:pt idx="2">
                  <c:v>100</c:v>
                </c:pt>
                <c:pt idx="3">
                  <c:v>100</c:v>
                </c:pt>
                <c:pt idx="4">
                  <c:v>100</c:v>
                </c:pt>
              </c:numCache>
            </c:numRef>
          </c:val>
        </c:ser>
        <c:dLbls>
          <c:showLegendKey val="0"/>
          <c:showVal val="0"/>
          <c:showCatName val="0"/>
          <c:showSerName val="0"/>
          <c:showPercent val="0"/>
          <c:showBubbleSize val="0"/>
        </c:dLbls>
        <c:gapWidth val="150"/>
        <c:axId val="232613600"/>
        <c:axId val="23261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32613600"/>
        <c:axId val="232613208"/>
      </c:lineChart>
      <c:dateAx>
        <c:axId val="232613600"/>
        <c:scaling>
          <c:orientation val="minMax"/>
        </c:scaling>
        <c:delete val="1"/>
        <c:axPos val="b"/>
        <c:numFmt formatCode="ge" sourceLinked="1"/>
        <c:majorTickMark val="none"/>
        <c:minorTickMark val="none"/>
        <c:tickLblPos val="none"/>
        <c:crossAx val="232613208"/>
        <c:crosses val="autoZero"/>
        <c:auto val="1"/>
        <c:lblOffset val="100"/>
        <c:baseTimeUnit val="years"/>
      </c:dateAx>
      <c:valAx>
        <c:axId val="23261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90.53</c:v>
                </c:pt>
                <c:pt idx="1">
                  <c:v>94.63</c:v>
                </c:pt>
                <c:pt idx="2">
                  <c:v>95.72</c:v>
                </c:pt>
                <c:pt idx="3">
                  <c:v>92.5</c:v>
                </c:pt>
                <c:pt idx="4">
                  <c:v>97.05</c:v>
                </c:pt>
              </c:numCache>
            </c:numRef>
          </c:val>
        </c:ser>
        <c:dLbls>
          <c:showLegendKey val="0"/>
          <c:showVal val="0"/>
          <c:showCatName val="0"/>
          <c:showSerName val="0"/>
          <c:showPercent val="0"/>
          <c:showBubbleSize val="0"/>
        </c:dLbls>
        <c:gapWidth val="150"/>
        <c:axId val="232523192"/>
        <c:axId val="23252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23192"/>
        <c:axId val="232523576"/>
      </c:lineChart>
      <c:dateAx>
        <c:axId val="232523192"/>
        <c:scaling>
          <c:orientation val="minMax"/>
        </c:scaling>
        <c:delete val="1"/>
        <c:axPos val="b"/>
        <c:numFmt formatCode="ge" sourceLinked="1"/>
        <c:majorTickMark val="none"/>
        <c:minorTickMark val="none"/>
        <c:tickLblPos val="none"/>
        <c:crossAx val="232523576"/>
        <c:crosses val="autoZero"/>
        <c:auto val="1"/>
        <c:lblOffset val="100"/>
        <c:baseTimeUnit val="years"/>
      </c:dateAx>
      <c:valAx>
        <c:axId val="2325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2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38536"/>
        <c:axId val="23253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38536"/>
        <c:axId val="232538920"/>
      </c:lineChart>
      <c:dateAx>
        <c:axId val="232538536"/>
        <c:scaling>
          <c:orientation val="minMax"/>
        </c:scaling>
        <c:delete val="1"/>
        <c:axPos val="b"/>
        <c:numFmt formatCode="ge" sourceLinked="1"/>
        <c:majorTickMark val="none"/>
        <c:minorTickMark val="none"/>
        <c:tickLblPos val="none"/>
        <c:crossAx val="232538920"/>
        <c:crosses val="autoZero"/>
        <c:auto val="1"/>
        <c:lblOffset val="100"/>
        <c:baseTimeUnit val="years"/>
      </c:dateAx>
      <c:valAx>
        <c:axId val="23253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3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97320"/>
        <c:axId val="2325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97320"/>
        <c:axId val="232597704"/>
      </c:lineChart>
      <c:dateAx>
        <c:axId val="232597320"/>
        <c:scaling>
          <c:orientation val="minMax"/>
        </c:scaling>
        <c:delete val="1"/>
        <c:axPos val="b"/>
        <c:numFmt formatCode="ge" sourceLinked="1"/>
        <c:majorTickMark val="none"/>
        <c:minorTickMark val="none"/>
        <c:tickLblPos val="none"/>
        <c:crossAx val="232597704"/>
        <c:crosses val="autoZero"/>
        <c:auto val="1"/>
        <c:lblOffset val="100"/>
        <c:baseTimeUnit val="years"/>
      </c:dateAx>
      <c:valAx>
        <c:axId val="23259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13992"/>
        <c:axId val="23261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13992"/>
        <c:axId val="232614384"/>
      </c:lineChart>
      <c:dateAx>
        <c:axId val="232613992"/>
        <c:scaling>
          <c:orientation val="minMax"/>
        </c:scaling>
        <c:delete val="1"/>
        <c:axPos val="b"/>
        <c:numFmt formatCode="ge" sourceLinked="1"/>
        <c:majorTickMark val="none"/>
        <c:minorTickMark val="none"/>
        <c:tickLblPos val="none"/>
        <c:crossAx val="232614384"/>
        <c:crosses val="autoZero"/>
        <c:auto val="1"/>
        <c:lblOffset val="100"/>
        <c:baseTimeUnit val="years"/>
      </c:dateAx>
      <c:valAx>
        <c:axId val="23261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1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15560"/>
        <c:axId val="233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15560"/>
        <c:axId val="233062272"/>
      </c:lineChart>
      <c:dateAx>
        <c:axId val="232615560"/>
        <c:scaling>
          <c:orientation val="minMax"/>
        </c:scaling>
        <c:delete val="1"/>
        <c:axPos val="b"/>
        <c:numFmt formatCode="ge" sourceLinked="1"/>
        <c:majorTickMark val="none"/>
        <c:minorTickMark val="none"/>
        <c:tickLblPos val="none"/>
        <c:crossAx val="233062272"/>
        <c:crosses val="autoZero"/>
        <c:auto val="1"/>
        <c:lblOffset val="100"/>
        <c:baseTimeUnit val="years"/>
      </c:dateAx>
      <c:valAx>
        <c:axId val="233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1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475.85</c:v>
                </c:pt>
                <c:pt idx="1">
                  <c:v>278.79000000000002</c:v>
                </c:pt>
                <c:pt idx="2">
                  <c:v>157.41999999999999</c:v>
                </c:pt>
                <c:pt idx="3">
                  <c:v>121.18</c:v>
                </c:pt>
                <c:pt idx="4">
                  <c:v>97.06</c:v>
                </c:pt>
              </c:numCache>
            </c:numRef>
          </c:val>
        </c:ser>
        <c:dLbls>
          <c:showLegendKey val="0"/>
          <c:showVal val="0"/>
          <c:showCatName val="0"/>
          <c:showSerName val="0"/>
          <c:showPercent val="0"/>
          <c:showBubbleSize val="0"/>
        </c:dLbls>
        <c:gapWidth val="150"/>
        <c:axId val="233063448"/>
        <c:axId val="2330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33063448"/>
        <c:axId val="233063840"/>
      </c:lineChart>
      <c:dateAx>
        <c:axId val="233063448"/>
        <c:scaling>
          <c:orientation val="minMax"/>
        </c:scaling>
        <c:delete val="1"/>
        <c:axPos val="b"/>
        <c:numFmt formatCode="ge" sourceLinked="1"/>
        <c:majorTickMark val="none"/>
        <c:minorTickMark val="none"/>
        <c:tickLblPos val="none"/>
        <c:crossAx val="233063840"/>
        <c:crosses val="autoZero"/>
        <c:auto val="1"/>
        <c:lblOffset val="100"/>
        <c:baseTimeUnit val="years"/>
      </c:dateAx>
      <c:valAx>
        <c:axId val="2330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6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48.01</c:v>
                </c:pt>
                <c:pt idx="1">
                  <c:v>48.31</c:v>
                </c:pt>
                <c:pt idx="2">
                  <c:v>47.2</c:v>
                </c:pt>
                <c:pt idx="3">
                  <c:v>44.66</c:v>
                </c:pt>
                <c:pt idx="4">
                  <c:v>46.77</c:v>
                </c:pt>
              </c:numCache>
            </c:numRef>
          </c:val>
        </c:ser>
        <c:dLbls>
          <c:showLegendKey val="0"/>
          <c:showVal val="0"/>
          <c:showCatName val="0"/>
          <c:showSerName val="0"/>
          <c:showPercent val="0"/>
          <c:showBubbleSize val="0"/>
        </c:dLbls>
        <c:gapWidth val="150"/>
        <c:axId val="233065016"/>
        <c:axId val="233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33065016"/>
        <c:axId val="233065408"/>
      </c:lineChart>
      <c:dateAx>
        <c:axId val="233065016"/>
        <c:scaling>
          <c:orientation val="minMax"/>
        </c:scaling>
        <c:delete val="1"/>
        <c:axPos val="b"/>
        <c:numFmt formatCode="ge" sourceLinked="1"/>
        <c:majorTickMark val="none"/>
        <c:minorTickMark val="none"/>
        <c:tickLblPos val="none"/>
        <c:crossAx val="233065408"/>
        <c:crosses val="autoZero"/>
        <c:auto val="1"/>
        <c:lblOffset val="100"/>
        <c:baseTimeUnit val="years"/>
      </c:dateAx>
      <c:valAx>
        <c:axId val="233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335.73</c:v>
                </c:pt>
                <c:pt idx="1">
                  <c:v>340.24</c:v>
                </c:pt>
                <c:pt idx="2">
                  <c:v>363.78</c:v>
                </c:pt>
                <c:pt idx="3">
                  <c:v>386.96</c:v>
                </c:pt>
                <c:pt idx="4">
                  <c:v>373.62</c:v>
                </c:pt>
              </c:numCache>
            </c:numRef>
          </c:val>
        </c:ser>
        <c:dLbls>
          <c:showLegendKey val="0"/>
          <c:showVal val="0"/>
          <c:showCatName val="0"/>
          <c:showSerName val="0"/>
          <c:showPercent val="0"/>
          <c:showBubbleSize val="0"/>
        </c:dLbls>
        <c:gapWidth val="150"/>
        <c:axId val="233148696"/>
        <c:axId val="2331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33148696"/>
        <c:axId val="233149088"/>
      </c:lineChart>
      <c:dateAx>
        <c:axId val="233148696"/>
        <c:scaling>
          <c:orientation val="minMax"/>
        </c:scaling>
        <c:delete val="1"/>
        <c:axPos val="b"/>
        <c:numFmt formatCode="ge" sourceLinked="1"/>
        <c:majorTickMark val="none"/>
        <c:minorTickMark val="none"/>
        <c:tickLblPos val="none"/>
        <c:crossAx val="233149088"/>
        <c:crosses val="autoZero"/>
        <c:auto val="1"/>
        <c:lblOffset val="100"/>
        <c:baseTimeUnit val="years"/>
      </c:dateAx>
      <c:valAx>
        <c:axId val="2331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25"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浜田市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56042</v>
      </c>
      <c r="AM8" s="67"/>
      <c r="AN8" s="67"/>
      <c r="AO8" s="67"/>
      <c r="AP8" s="67"/>
      <c r="AQ8" s="67"/>
      <c r="AR8" s="67"/>
      <c r="AS8" s="67"/>
      <c r="AT8" s="66">
        <f>データ!T6</f>
        <v>690.66</v>
      </c>
      <c r="AU8" s="66"/>
      <c r="AV8" s="66"/>
      <c r="AW8" s="66"/>
      <c r="AX8" s="66"/>
      <c r="AY8" s="66"/>
      <c r="AZ8" s="66"/>
      <c r="BA8" s="66"/>
      <c r="BB8" s="66">
        <f>データ!U6</f>
        <v>81.14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2.25</v>
      </c>
      <c r="Q10" s="66"/>
      <c r="R10" s="66"/>
      <c r="S10" s="66"/>
      <c r="T10" s="66"/>
      <c r="U10" s="66"/>
      <c r="V10" s="66"/>
      <c r="W10" s="66">
        <f>データ!Q6</f>
        <v>100</v>
      </c>
      <c r="X10" s="66"/>
      <c r="Y10" s="66"/>
      <c r="Z10" s="66"/>
      <c r="AA10" s="66"/>
      <c r="AB10" s="66"/>
      <c r="AC10" s="66"/>
      <c r="AD10" s="67">
        <f>データ!R6</f>
        <v>2970</v>
      </c>
      <c r="AE10" s="67"/>
      <c r="AF10" s="67"/>
      <c r="AG10" s="67"/>
      <c r="AH10" s="67"/>
      <c r="AI10" s="67"/>
      <c r="AJ10" s="67"/>
      <c r="AK10" s="2"/>
      <c r="AL10" s="67">
        <f>データ!V6</f>
        <v>1252</v>
      </c>
      <c r="AM10" s="67"/>
      <c r="AN10" s="67"/>
      <c r="AO10" s="67"/>
      <c r="AP10" s="67"/>
      <c r="AQ10" s="67"/>
      <c r="AR10" s="67"/>
      <c r="AS10" s="67"/>
      <c r="AT10" s="66">
        <f>データ!W6</f>
        <v>350.25</v>
      </c>
      <c r="AU10" s="66"/>
      <c r="AV10" s="66"/>
      <c r="AW10" s="66"/>
      <c r="AX10" s="66"/>
      <c r="AY10" s="66"/>
      <c r="AZ10" s="66"/>
      <c r="BA10" s="66"/>
      <c r="BB10" s="66">
        <f>データ!X6</f>
        <v>3.57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322024</v>
      </c>
      <c r="D6" s="33">
        <f t="shared" si="3"/>
        <v>47</v>
      </c>
      <c r="E6" s="33">
        <f t="shared" si="3"/>
        <v>18</v>
      </c>
      <c r="F6" s="33">
        <f t="shared" si="3"/>
        <v>0</v>
      </c>
      <c r="G6" s="33">
        <f t="shared" si="3"/>
        <v>0</v>
      </c>
      <c r="H6" s="33" t="str">
        <f t="shared" si="3"/>
        <v>島根県　浜田市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2.25</v>
      </c>
      <c r="Q6" s="34">
        <f t="shared" si="3"/>
        <v>100</v>
      </c>
      <c r="R6" s="34">
        <f t="shared" si="3"/>
        <v>2970</v>
      </c>
      <c r="S6" s="34">
        <f t="shared" si="3"/>
        <v>56042</v>
      </c>
      <c r="T6" s="34">
        <f t="shared" si="3"/>
        <v>690.66</v>
      </c>
      <c r="U6" s="34">
        <f t="shared" si="3"/>
        <v>81.14</v>
      </c>
      <c r="V6" s="34">
        <f t="shared" si="3"/>
        <v>1252</v>
      </c>
      <c r="W6" s="34">
        <f t="shared" si="3"/>
        <v>350.25</v>
      </c>
      <c r="X6" s="34">
        <f t="shared" si="3"/>
        <v>3.57</v>
      </c>
      <c r="Y6" s="35">
        <f>IF(Y7="",NA(),Y7)</f>
        <v>90.53</v>
      </c>
      <c r="Z6" s="35">
        <f t="shared" ref="Z6:AH6" si="4">IF(Z7="",NA(),Z7)</f>
        <v>94.63</v>
      </c>
      <c r="AA6" s="35">
        <f t="shared" si="4"/>
        <v>95.72</v>
      </c>
      <c r="AB6" s="35">
        <f t="shared" si="4"/>
        <v>92.5</v>
      </c>
      <c r="AC6" s="35">
        <f t="shared" si="4"/>
        <v>97.05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475.85</v>
      </c>
      <c r="BG6" s="35">
        <f t="shared" ref="BG6:BO6" si="7">IF(BG7="",NA(),BG7)</f>
        <v>278.79000000000002</v>
      </c>
      <c r="BH6" s="35">
        <f t="shared" si="7"/>
        <v>157.41999999999999</v>
      </c>
      <c r="BI6" s="35">
        <f t="shared" si="7"/>
        <v>121.18</v>
      </c>
      <c r="BJ6" s="35">
        <f t="shared" si="7"/>
        <v>97.06</v>
      </c>
      <c r="BK6" s="35">
        <f t="shared" si="7"/>
        <v>430.64</v>
      </c>
      <c r="BL6" s="35">
        <f t="shared" si="7"/>
        <v>446.63</v>
      </c>
      <c r="BM6" s="35">
        <f t="shared" si="7"/>
        <v>416.91</v>
      </c>
      <c r="BN6" s="35">
        <f t="shared" si="7"/>
        <v>392.19</v>
      </c>
      <c r="BO6" s="35">
        <f t="shared" si="7"/>
        <v>413.5</v>
      </c>
      <c r="BP6" s="34" t="str">
        <f>IF(BP7="","",IF(BP7="-","【-】","【"&amp;SUBSTITUTE(TEXT(BP7,"#,##0.00"),"-","△")&amp;"】"))</f>
        <v>【346.13】</v>
      </c>
      <c r="BQ6" s="35">
        <f>IF(BQ7="",NA(),BQ7)</f>
        <v>48.01</v>
      </c>
      <c r="BR6" s="35">
        <f t="shared" ref="BR6:BZ6" si="8">IF(BR7="",NA(),BR7)</f>
        <v>48.31</v>
      </c>
      <c r="BS6" s="35">
        <f t="shared" si="8"/>
        <v>47.2</v>
      </c>
      <c r="BT6" s="35">
        <f t="shared" si="8"/>
        <v>44.66</v>
      </c>
      <c r="BU6" s="35">
        <f t="shared" si="8"/>
        <v>46.77</v>
      </c>
      <c r="BV6" s="35">
        <f t="shared" si="8"/>
        <v>58.78</v>
      </c>
      <c r="BW6" s="35">
        <f t="shared" si="8"/>
        <v>58.53</v>
      </c>
      <c r="BX6" s="35">
        <f t="shared" si="8"/>
        <v>57.93</v>
      </c>
      <c r="BY6" s="35">
        <f t="shared" si="8"/>
        <v>57.03</v>
      </c>
      <c r="BZ6" s="35">
        <f t="shared" si="8"/>
        <v>55.84</v>
      </c>
      <c r="CA6" s="34" t="str">
        <f>IF(CA7="","",IF(CA7="-","【-】","【"&amp;SUBSTITUTE(TEXT(CA7,"#,##0.00"),"-","△")&amp;"】"))</f>
        <v>【59.83】</v>
      </c>
      <c r="CB6" s="35">
        <f>IF(CB7="",NA(),CB7)</f>
        <v>335.73</v>
      </c>
      <c r="CC6" s="35">
        <f t="shared" ref="CC6:CK6" si="9">IF(CC7="",NA(),CC7)</f>
        <v>340.24</v>
      </c>
      <c r="CD6" s="35">
        <f t="shared" si="9"/>
        <v>363.78</v>
      </c>
      <c r="CE6" s="35">
        <f t="shared" si="9"/>
        <v>386.96</v>
      </c>
      <c r="CF6" s="35">
        <f t="shared" si="9"/>
        <v>373.62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50.29</v>
      </c>
      <c r="CN6" s="35">
        <f t="shared" ref="CN6:CV6" si="10">IF(CN7="",NA(),CN7)</f>
        <v>44.87</v>
      </c>
      <c r="CO6" s="35">
        <f t="shared" si="10"/>
        <v>42.2</v>
      </c>
      <c r="CP6" s="35">
        <f t="shared" si="10"/>
        <v>40.53</v>
      </c>
      <c r="CQ6" s="35">
        <f t="shared" si="10"/>
        <v>42.01</v>
      </c>
      <c r="CR6" s="35">
        <f t="shared" si="10"/>
        <v>61.93</v>
      </c>
      <c r="CS6" s="35">
        <f t="shared" si="10"/>
        <v>58.06</v>
      </c>
      <c r="CT6" s="35">
        <f t="shared" si="10"/>
        <v>59.08</v>
      </c>
      <c r="CU6" s="35">
        <f t="shared" si="10"/>
        <v>58.25</v>
      </c>
      <c r="CV6" s="35">
        <f t="shared" si="10"/>
        <v>61.55</v>
      </c>
      <c r="CW6" s="34" t="str">
        <f>IF(CW7="","",IF(CW7="-","【-】","【"&amp;SUBSTITUTE(TEXT(CW7,"#,##0.00"),"-","△")&amp;"】"))</f>
        <v>【61.71】</v>
      </c>
      <c r="CX6" s="35">
        <f>IF(CX7="",NA(),CX7)</f>
        <v>98.23</v>
      </c>
      <c r="CY6" s="35">
        <f t="shared" ref="CY6:DG6" si="11">IF(CY7="",NA(),CY7)</f>
        <v>97.47</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322024</v>
      </c>
      <c r="D7" s="37">
        <v>47</v>
      </c>
      <c r="E7" s="37">
        <v>18</v>
      </c>
      <c r="F7" s="37">
        <v>0</v>
      </c>
      <c r="G7" s="37">
        <v>0</v>
      </c>
      <c r="H7" s="37" t="s">
        <v>109</v>
      </c>
      <c r="I7" s="37" t="s">
        <v>110</v>
      </c>
      <c r="J7" s="37" t="s">
        <v>111</v>
      </c>
      <c r="K7" s="37" t="s">
        <v>112</v>
      </c>
      <c r="L7" s="37" t="s">
        <v>113</v>
      </c>
      <c r="M7" s="37"/>
      <c r="N7" s="38" t="s">
        <v>114</v>
      </c>
      <c r="O7" s="38" t="s">
        <v>115</v>
      </c>
      <c r="P7" s="38">
        <v>2.25</v>
      </c>
      <c r="Q7" s="38">
        <v>100</v>
      </c>
      <c r="R7" s="38">
        <v>2970</v>
      </c>
      <c r="S7" s="38">
        <v>56042</v>
      </c>
      <c r="T7" s="38">
        <v>690.66</v>
      </c>
      <c r="U7" s="38">
        <v>81.14</v>
      </c>
      <c r="V7" s="38">
        <v>1252</v>
      </c>
      <c r="W7" s="38">
        <v>350.25</v>
      </c>
      <c r="X7" s="38">
        <v>3.57</v>
      </c>
      <c r="Y7" s="38">
        <v>90.53</v>
      </c>
      <c r="Z7" s="38">
        <v>94.63</v>
      </c>
      <c r="AA7" s="38">
        <v>95.72</v>
      </c>
      <c r="AB7" s="38">
        <v>92.5</v>
      </c>
      <c r="AC7" s="38">
        <v>97.05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475.85</v>
      </c>
      <c r="BG7" s="38">
        <v>278.79000000000002</v>
      </c>
      <c r="BH7" s="38">
        <v>157.41999999999999</v>
      </c>
      <c r="BI7" s="38">
        <v>121.18</v>
      </c>
      <c r="BJ7" s="38">
        <v>97.06</v>
      </c>
      <c r="BK7" s="38">
        <v>430.64</v>
      </c>
      <c r="BL7" s="38">
        <v>446.63</v>
      </c>
      <c r="BM7" s="38">
        <v>416.91</v>
      </c>
      <c r="BN7" s="38">
        <v>392.19</v>
      </c>
      <c r="BO7" s="38">
        <v>413.5</v>
      </c>
      <c r="BP7" s="38">
        <v>346.13</v>
      </c>
      <c r="BQ7" s="38">
        <v>48.01</v>
      </c>
      <c r="BR7" s="38">
        <v>48.31</v>
      </c>
      <c r="BS7" s="38">
        <v>47.2</v>
      </c>
      <c r="BT7" s="38">
        <v>44.66</v>
      </c>
      <c r="BU7" s="38">
        <v>46.77</v>
      </c>
      <c r="BV7" s="38">
        <v>58.78</v>
      </c>
      <c r="BW7" s="38">
        <v>58.53</v>
      </c>
      <c r="BX7" s="38">
        <v>57.93</v>
      </c>
      <c r="BY7" s="38">
        <v>57.03</v>
      </c>
      <c r="BZ7" s="38">
        <v>55.84</v>
      </c>
      <c r="CA7" s="38">
        <v>59.83</v>
      </c>
      <c r="CB7" s="38">
        <v>335.73</v>
      </c>
      <c r="CC7" s="38">
        <v>340.24</v>
      </c>
      <c r="CD7" s="38">
        <v>363.78</v>
      </c>
      <c r="CE7" s="38">
        <v>386.96</v>
      </c>
      <c r="CF7" s="38">
        <v>373.62</v>
      </c>
      <c r="CG7" s="38">
        <v>257.02999999999997</v>
      </c>
      <c r="CH7" s="38">
        <v>266.57</v>
      </c>
      <c r="CI7" s="38">
        <v>276.93</v>
      </c>
      <c r="CJ7" s="38">
        <v>283.73</v>
      </c>
      <c r="CK7" s="38">
        <v>287.57</v>
      </c>
      <c r="CL7" s="38">
        <v>268.69</v>
      </c>
      <c r="CM7" s="38">
        <v>50.29</v>
      </c>
      <c r="CN7" s="38">
        <v>44.87</v>
      </c>
      <c r="CO7" s="38">
        <v>42.2</v>
      </c>
      <c r="CP7" s="38">
        <v>40.53</v>
      </c>
      <c r="CQ7" s="38">
        <v>42.01</v>
      </c>
      <c r="CR7" s="38">
        <v>61.93</v>
      </c>
      <c r="CS7" s="38">
        <v>58.06</v>
      </c>
      <c r="CT7" s="38">
        <v>59.08</v>
      </c>
      <c r="CU7" s="38">
        <v>58.25</v>
      </c>
      <c r="CV7" s="38">
        <v>61.55</v>
      </c>
      <c r="CW7" s="38">
        <v>61.71</v>
      </c>
      <c r="CX7" s="38">
        <v>98.23</v>
      </c>
      <c r="CY7" s="38">
        <v>97.47</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cp:lastPrinted>2018-02-20T07:13:12Z</cp:lastPrinted>
  <dcterms:created xsi:type="dcterms:W3CDTF">2017-12-25T02:41:12Z</dcterms:created>
  <dcterms:modified xsi:type="dcterms:W3CDTF">2018-02-20T07:13:14Z</dcterms:modified>
  <cp:category/>
</cp:coreProperties>
</file>