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301 経営比較分析表（観光施設事業（休養宿泊施設事業）・駐車場整備事業）\02 分析について\04 打ち返し\浜田市\"/>
    </mc:Choice>
  </mc:AlternateContent>
  <workbookProtection workbookPassword="B319" lockStructure="1"/>
  <bookViews>
    <workbookView xWindow="0" yWindow="0" windowWidth="28800" windowHeight="1218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LH32" i="4" s="1"/>
  <c r="DR7" i="5"/>
  <c r="DQ7" i="5"/>
  <c r="JV32" i="4" s="1"/>
  <c r="DP7" i="5"/>
  <c r="DO7" i="5"/>
  <c r="MA31" i="4" s="1"/>
  <c r="DN7" i="5"/>
  <c r="LH31" i="4" s="1"/>
  <c r="DM7" i="5"/>
  <c r="KO31" i="4" s="1"/>
  <c r="DL7" i="5"/>
  <c r="DK7" i="5"/>
  <c r="JC31" i="4" s="1"/>
  <c r="DI7" i="5"/>
  <c r="DH7" i="5"/>
  <c r="LT78" i="4" s="1"/>
  <c r="DG7" i="5"/>
  <c r="DF7" i="5"/>
  <c r="KP78" i="4" s="1"/>
  <c r="DE7" i="5"/>
  <c r="KA78" i="4" s="1"/>
  <c r="DD7" i="5"/>
  <c r="MI77" i="4" s="1"/>
  <c r="DC7" i="5"/>
  <c r="DB7" i="5"/>
  <c r="LE77" i="4" s="1"/>
  <c r="DA7" i="5"/>
  <c r="KP77" i="4" s="1"/>
  <c r="CZ7" i="5"/>
  <c r="KA77" i="4" s="1"/>
  <c r="CN7" i="5"/>
  <c r="CM7" i="5"/>
  <c r="CV67" i="4" s="1"/>
  <c r="BZ7" i="5"/>
  <c r="MA53" i="4" s="1"/>
  <c r="BY7" i="5"/>
  <c r="LH53" i="4" s="1"/>
  <c r="BX7" i="5"/>
  <c r="BW7" i="5"/>
  <c r="JV53" i="4" s="1"/>
  <c r="BV7" i="5"/>
  <c r="BU7" i="5"/>
  <c r="MA52" i="4" s="1"/>
  <c r="BT7" i="5"/>
  <c r="BS7" i="5"/>
  <c r="KO52" i="4" s="1"/>
  <c r="BR7" i="5"/>
  <c r="JV52" i="4" s="1"/>
  <c r="BQ7" i="5"/>
  <c r="JC52" i="4" s="1"/>
  <c r="BO7" i="5"/>
  <c r="BN7" i="5"/>
  <c r="BM7" i="5"/>
  <c r="BL7" i="5"/>
  <c r="BK7" i="5"/>
  <c r="BJ7" i="5"/>
  <c r="BI7" i="5"/>
  <c r="BH7" i="5"/>
  <c r="FX52" i="4" s="1"/>
  <c r="BG7" i="5"/>
  <c r="BF7" i="5"/>
  <c r="BD7" i="5"/>
  <c r="CS53" i="4" s="1"/>
  <c r="BC7" i="5"/>
  <c r="BZ53" i="4" s="1"/>
  <c r="BB7" i="5"/>
  <c r="BA7" i="5"/>
  <c r="AN53" i="4" s="1"/>
  <c r="AZ7" i="5"/>
  <c r="AY7" i="5"/>
  <c r="CS52" i="4" s="1"/>
  <c r="AX7" i="5"/>
  <c r="AW7" i="5"/>
  <c r="BG52" i="4" s="1"/>
  <c r="AV7" i="5"/>
  <c r="AN52" i="4" s="1"/>
  <c r="AU7" i="5"/>
  <c r="U52" i="4" s="1"/>
  <c r="AS7" i="5"/>
  <c r="AR7" i="5"/>
  <c r="AQ7" i="5"/>
  <c r="AP7" i="5"/>
  <c r="AO7" i="5"/>
  <c r="AN7" i="5"/>
  <c r="AM7" i="5"/>
  <c r="AL7" i="5"/>
  <c r="FX31" i="4" s="1"/>
  <c r="AK7" i="5"/>
  <c r="AJ7" i="5"/>
  <c r="AH7" i="5"/>
  <c r="CS32" i="4" s="1"/>
  <c r="AG7" i="5"/>
  <c r="BZ32" i="4" s="1"/>
  <c r="AF7" i="5"/>
  <c r="AE7" i="5"/>
  <c r="AN32" i="4" s="1"/>
  <c r="AD7" i="5"/>
  <c r="AC7" i="5"/>
  <c r="CS31" i="4" s="1"/>
  <c r="AB7" i="5"/>
  <c r="AA7" i="5"/>
  <c r="BG31" i="4" s="1"/>
  <c r="Z7" i="5"/>
  <c r="AN31" i="4" s="1"/>
  <c r="Y7" i="5"/>
  <c r="U31" i="4" s="1"/>
  <c r="X7" i="5"/>
  <c r="W7" i="5"/>
  <c r="JQ10" i="4" s="1"/>
  <c r="V7" i="5"/>
  <c r="U7" i="5"/>
  <c r="LJ8" i="4" s="1"/>
  <c r="T7" i="5"/>
  <c r="S7" i="5"/>
  <c r="HX8" i="4" s="1"/>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IT78" i="4"/>
  <c r="IE78" i="4"/>
  <c r="HP78" i="4"/>
  <c r="HA78" i="4"/>
  <c r="GL78" i="4"/>
  <c r="BZ78" i="4"/>
  <c r="BK78" i="4"/>
  <c r="AV78" i="4"/>
  <c r="AG78" i="4"/>
  <c r="R78" i="4"/>
  <c r="LT77" i="4"/>
  <c r="IT77" i="4"/>
  <c r="IE77" i="4"/>
  <c r="HP77" i="4"/>
  <c r="HA77" i="4"/>
  <c r="GL77" i="4"/>
  <c r="BZ77" i="4"/>
  <c r="BK77" i="4"/>
  <c r="AV77" i="4"/>
  <c r="AG77" i="4"/>
  <c r="R77" i="4"/>
  <c r="CV76" i="4"/>
  <c r="KO53" i="4"/>
  <c r="JC53" i="4"/>
  <c r="HJ53" i="4"/>
  <c r="GQ53" i="4"/>
  <c r="FX53" i="4"/>
  <c r="FE53" i="4"/>
  <c r="EL53" i="4"/>
  <c r="BG53" i="4"/>
  <c r="U53" i="4"/>
  <c r="LH52" i="4"/>
  <c r="HJ52" i="4"/>
  <c r="GQ52" i="4"/>
  <c r="FE52" i="4"/>
  <c r="EL52" i="4"/>
  <c r="BZ52" i="4"/>
  <c r="MA32" i="4"/>
  <c r="KO32" i="4"/>
  <c r="JC32" i="4"/>
  <c r="HJ32" i="4"/>
  <c r="GQ32" i="4"/>
  <c r="FX32" i="4"/>
  <c r="FE32" i="4"/>
  <c r="EL32" i="4"/>
  <c r="BG32" i="4"/>
  <c r="U32" i="4"/>
  <c r="JV31" i="4"/>
  <c r="HJ31" i="4"/>
  <c r="GQ31" i="4"/>
  <c r="FE31" i="4"/>
  <c r="EL31" i="4"/>
  <c r="BZ31" i="4"/>
  <c r="LJ10" i="4"/>
  <c r="HX10" i="4"/>
  <c r="DU10" i="4"/>
  <c r="AQ10" i="4"/>
  <c r="B10" i="4"/>
  <c r="JQ8" i="4"/>
  <c r="CF8" i="4"/>
  <c r="AQ8" i="4"/>
  <c r="B8" i="4"/>
  <c r="MA51" i="4" l="1"/>
  <c r="MI76" i="4"/>
  <c r="HJ51" i="4"/>
  <c r="MA30" i="4"/>
  <c r="CS30" i="4"/>
  <c r="BZ76" i="4"/>
  <c r="IT76" i="4"/>
  <c r="CS51" i="4"/>
  <c r="HJ30" i="4"/>
  <c r="C11" i="5"/>
  <c r="D11" i="5"/>
  <c r="E11" i="5"/>
  <c r="B11" i="5"/>
  <c r="BK76" i="4" l="1"/>
  <c r="LH51" i="4"/>
  <c r="BZ51" i="4"/>
  <c r="LT76" i="4"/>
  <c r="GQ51" i="4"/>
  <c r="LH30" i="4"/>
  <c r="GQ30" i="4"/>
  <c r="IE76" i="4"/>
  <c r="BZ30" i="4"/>
  <c r="HP76" i="4"/>
  <c r="BG30" i="4"/>
  <c r="AV76" i="4"/>
  <c r="KO51" i="4"/>
  <c r="LE76" i="4"/>
  <c r="FX30" i="4"/>
  <c r="FX51" i="4"/>
  <c r="KO30" i="4"/>
  <c r="BG51" i="4"/>
  <c r="JV30" i="4"/>
  <c r="HA76" i="4"/>
  <c r="AN51" i="4"/>
  <c r="FE30" i="4"/>
  <c r="JV51" i="4"/>
  <c r="KP76" i="4"/>
  <c r="AN30" i="4"/>
  <c r="AG76" i="4"/>
  <c r="FE51" i="4"/>
  <c r="R76" i="4"/>
  <c r="KA76" i="4"/>
  <c r="EL51" i="4"/>
  <c r="JC30" i="4"/>
  <c r="JC51" i="4"/>
  <c r="GL76" i="4"/>
  <c r="U51" i="4"/>
  <c r="EL30" i="4"/>
  <c r="U30" i="4"/>
</calcChain>
</file>

<file path=xl/sharedStrings.xml><?xml version="1.0" encoding="utf-8"?>
<sst xmlns="http://schemas.openxmlformats.org/spreadsheetml/2006/main" count="285" uniqueCount="135">
  <si>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</si>
  <si>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</si>
  <si>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</si>
  <si>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</si>
  <si>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</si>
  <si>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</si>
  <si>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</si>
  <si>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</si>
  <si>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</si>
  <si>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</si>
  <si>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</si>
  <si>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</si>
  <si>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</si>
  <si>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</si>
  <si>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</si>
  <si>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</si>
  <si>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</si>
  <si>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</si>
  <si>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</si>
  <si>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</si>
  <si>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</si>
  <si>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</si>
  <si>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</si>
  <si>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</si>
  <si>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</si>
  <si>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</si>
  <si>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</si>
  <si>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</si>
  <si>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</si>
  <si>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</si>
  <si>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</si>
  <si>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</si>
  <si>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</si>
  <si>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</si>
  <si>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</si>
  <si>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</si>
  <si>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</si>
  <si>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</si>
  <si>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</si>
  <si>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</si>
  <si>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</si>
  <si>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</si>
  <si>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</si>
  <si>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</si>
  <si>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</si>
  <si>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</si>
  <si>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</si>
  <si>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</si>
  <si>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</si>
  <si>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</si>
  <si>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</si>
  <si>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</si>
  <si>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</si>
  <si>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</si>
  <si>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</si>
  <si>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</si>
  <si>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</si>
  <si>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</si>
  <si>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</si>
  <si>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</si>
  <si>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</si>
  <si>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</si>
  <si>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</si>
  <si>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</si>
  <si>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</si>
  <si>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</si>
  <si>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</si>
  <si>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</si>
  <si>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</si>
  <si>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</si>
  <si>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</si>
  <si>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</si>
  <si>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</si>
  <si>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</si>
  <si>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</si>
  <si>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</si>
  <si>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</si>
  <si>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</si>
  <si>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</si>
  <si>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</si>
  <si>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</si>
  <si>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</si>
  <si>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</si>
  <si>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</si>
  <si>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</si>
  <si>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</si>
  <si>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</si>
  <si>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</si>
  <si>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</si>
  <si>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</si>
  <si>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</si>
  <si>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</si>
  <si>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</si>
  <si>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</si>
  <si>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</si>
  <si>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</si>
  <si>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</si>
  <si>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</si>
  <si>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</si>
  <si>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</si>
  <si>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</si>
  <si>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</si>
  <si>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</si>
  <si>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</si>
  <si>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</si>
  <si>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</si>
  <si>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</si>
  <si>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</si>
  <si>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</si>
  <si>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</si>
  <si>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</si>
  <si>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</si>
  <si>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</si>
  <si>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</si>
  <si>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島根県　浜田市</t>
  </si>
  <si>
    <t>浜田市道分山立体駐車場</t>
  </si>
  <si>
    <t>法非適用</t>
  </si>
  <si>
    <t>駐車場整備事業</t>
  </si>
  <si>
    <t>-</t>
  </si>
  <si>
    <t>Ａ１Ｂ１</t>
  </si>
  <si>
    <t>該当数値なし</t>
  </si>
  <si>
    <t>都市計画駐車場</t>
  </si>
  <si>
    <t>立体式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</si>
  <si>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</si>
  <si>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</si>
  <si>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</si>
  <si>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</si>
  <si>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</si>
  <si>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</si>
  <si>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</si>
  <si>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</si>
  <si>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・稼働率は94.3％となり、前年度とほぼ同水準になっている。過去5年間では、近隣に新設された民間駐車場の影響を受け、一時的に落ち込む時期もあったが、ほぼ横ばいの状態が続いている。
・石央文化ホールのイベント開催状況等により利用者の増減が大きく影響するため、関連施設と連携して利用促進を図る必要がある。
</t>
    <rPh sb="1" eb="3">
      <t>カドウ</t>
    </rPh>
    <rPh sb="3" eb="4">
      <t>リツ</t>
    </rPh>
    <rPh sb="14" eb="17">
      <t>ゼンネンド</t>
    </rPh>
    <rPh sb="20" eb="23">
      <t>ドウスイジュン</t>
    </rPh>
    <rPh sb="30" eb="32">
      <t>カコ</t>
    </rPh>
    <rPh sb="33" eb="35">
      <t>ネンカン</t>
    </rPh>
    <rPh sb="38" eb="40">
      <t>キンリン</t>
    </rPh>
    <rPh sb="41" eb="43">
      <t>シンセツ</t>
    </rPh>
    <rPh sb="46" eb="48">
      <t>ミンカン</t>
    </rPh>
    <rPh sb="48" eb="51">
      <t>チュウシャジョウ</t>
    </rPh>
    <rPh sb="52" eb="54">
      <t>エイキョウ</t>
    </rPh>
    <rPh sb="55" eb="56">
      <t>ウ</t>
    </rPh>
    <rPh sb="62" eb="63">
      <t>オ</t>
    </rPh>
    <rPh sb="64" eb="65">
      <t>コ</t>
    </rPh>
    <rPh sb="66" eb="68">
      <t>ジキ</t>
    </rPh>
    <rPh sb="76" eb="77">
      <t>ヨコ</t>
    </rPh>
    <rPh sb="80" eb="82">
      <t>ジョウタイ</t>
    </rPh>
    <rPh sb="83" eb="84">
      <t>ツヅ</t>
    </rPh>
    <phoneticPr fontId="6"/>
  </si>
  <si>
    <t xml:space="preserve">・本駐車場は平成3年に建設され、建物については随所で老朽化がみられるため、随時改修・補修を行っていく。
・企業債残高は、平成28年度末現在で86,179千円となり、企業債残高対料金収入比率は前年度より減少し、227.5％となった。
</t>
    <rPh sb="1" eb="2">
      <t>ホン</t>
    </rPh>
    <rPh sb="2" eb="5">
      <t>チュウシャジョウ</t>
    </rPh>
    <rPh sb="6" eb="8">
      <t>ヘイセイ</t>
    </rPh>
    <rPh sb="9" eb="10">
      <t>ネン</t>
    </rPh>
    <rPh sb="11" eb="13">
      <t>ケンセツ</t>
    </rPh>
    <rPh sb="16" eb="18">
      <t>タテモノ</t>
    </rPh>
    <rPh sb="23" eb="25">
      <t>ズイショ</t>
    </rPh>
    <rPh sb="26" eb="29">
      <t>ロウキュウカ</t>
    </rPh>
    <rPh sb="37" eb="39">
      <t>ズイジ</t>
    </rPh>
    <rPh sb="39" eb="41">
      <t>カイシュウ</t>
    </rPh>
    <rPh sb="42" eb="44">
      <t>ホシュウ</t>
    </rPh>
    <rPh sb="45" eb="46">
      <t>オコナ</t>
    </rPh>
    <rPh sb="53" eb="55">
      <t>キギョウ</t>
    </rPh>
    <rPh sb="55" eb="56">
      <t>サイ</t>
    </rPh>
    <rPh sb="56" eb="58">
      <t>ザンダカ</t>
    </rPh>
    <rPh sb="60" eb="62">
      <t>ヘイセイ</t>
    </rPh>
    <rPh sb="64" eb="66">
      <t>ネンド</t>
    </rPh>
    <rPh sb="66" eb="67">
      <t>マツ</t>
    </rPh>
    <rPh sb="67" eb="69">
      <t>ゲンザイ</t>
    </rPh>
    <rPh sb="76" eb="78">
      <t>センエン</t>
    </rPh>
    <rPh sb="82" eb="84">
      <t>キギョウ</t>
    </rPh>
    <rPh sb="84" eb="85">
      <t>サイ</t>
    </rPh>
    <rPh sb="85" eb="87">
      <t>ザンダカ</t>
    </rPh>
    <rPh sb="87" eb="88">
      <t>タイ</t>
    </rPh>
    <rPh sb="88" eb="90">
      <t>リョウキン</t>
    </rPh>
    <rPh sb="90" eb="92">
      <t>シュウニュウ</t>
    </rPh>
    <rPh sb="92" eb="94">
      <t>ヒリツ</t>
    </rPh>
    <rPh sb="95" eb="98">
      <t>ゼンネンド</t>
    </rPh>
    <rPh sb="100" eb="102">
      <t>ゲンショウ</t>
    </rPh>
    <phoneticPr fontId="6"/>
  </si>
  <si>
    <t>・収益的収支比率は、年々減少傾向にあるものの、平成33年度に企業債の償還が完了することから、平成34年度以降は数値の改善が見込まれる。
・平成29年度から指定管理者制度を導入するため、利便性の向上及び稼働率の向上が図れるよう民間事業者と連携して管理運営していく。
・本駐車場は、立地も好条件で需要が見込まれること、また平成33年度に企業債の償還が完了することを踏まえて、将来的な民間譲渡の可能性も含めた経営方針を検討していく。</t>
    <rPh sb="1" eb="8">
      <t>シュウエキテキシュウシヒリツ</t>
    </rPh>
    <rPh sb="10" eb="12">
      <t>ネンネン</t>
    </rPh>
    <rPh sb="12" eb="14">
      <t>ゲンショウ</t>
    </rPh>
    <rPh sb="14" eb="16">
      <t>ケイコウ</t>
    </rPh>
    <rPh sb="23" eb="25">
      <t>ヘイセイ</t>
    </rPh>
    <rPh sb="27" eb="29">
      <t>ネンド</t>
    </rPh>
    <rPh sb="30" eb="32">
      <t>キギョウ</t>
    </rPh>
    <rPh sb="32" eb="33">
      <t>サイ</t>
    </rPh>
    <rPh sb="34" eb="36">
      <t>ショウカン</t>
    </rPh>
    <rPh sb="37" eb="39">
      <t>カンリョウ</t>
    </rPh>
    <rPh sb="46" eb="48">
      <t>ヘイセイ</t>
    </rPh>
    <rPh sb="50" eb="52">
      <t>ネンド</t>
    </rPh>
    <rPh sb="52" eb="54">
      <t>イコウ</t>
    </rPh>
    <rPh sb="55" eb="57">
      <t>スウチ</t>
    </rPh>
    <rPh sb="58" eb="60">
      <t>カイゼン</t>
    </rPh>
    <rPh sb="61" eb="63">
      <t>ミコ</t>
    </rPh>
    <phoneticPr fontId="6"/>
  </si>
  <si>
    <r>
      <t xml:space="preserve">・平成28年度は、駐車場機器一式の更新や泡消火設備の更新を行ったことで例年よりも費用が大幅に増加したため、各指標とも数値が減少している。
・収益的収支比率は97％となったが、駐車場機器や泡消火設備の更新費用を除く通常の維持管理費は駐車場使用料収入で賄えている。
</t>
    </r>
    <r>
      <rPr>
        <sz val="11"/>
        <color rgb="FFFF0000"/>
        <rFont val="ＭＳ ゴシック"/>
        <family val="3"/>
        <charset val="128"/>
      </rPr>
      <t>・売上高GOP比率はマイナスになっているものの、前述の機器更新によるため、一時的なものである。</t>
    </r>
    <r>
      <rPr>
        <sz val="11"/>
        <color theme="1"/>
        <rFont val="ＭＳ ゴシック"/>
        <family val="3"/>
        <charset val="128"/>
      </rPr>
      <t xml:space="preserve">
・利用者の減少により、各指標とも平成25年度をピークに年々数値が減少しているため、利用者増に向けた取組を進めていく必要がある。
・平成26年度に行った料金改定や平成25年度に新設された近隣の民間駐車場の影響を受け、H24年からH28年にかけ、使用料収入は徐々に減少している。</t>
    </r>
    <rPh sb="20" eb="21">
      <t>アワ</t>
    </rPh>
    <rPh sb="21" eb="23">
      <t>ショウカ</t>
    </rPh>
    <rPh sb="23" eb="25">
      <t>セツビ</t>
    </rPh>
    <rPh sb="26" eb="28">
      <t>コウシン</t>
    </rPh>
    <rPh sb="29" eb="30">
      <t>オコナ</t>
    </rPh>
    <rPh sb="93" eb="94">
      <t>アワ</t>
    </rPh>
    <rPh sb="94" eb="96">
      <t>ショウカ</t>
    </rPh>
    <rPh sb="96" eb="98">
      <t>セツビ</t>
    </rPh>
    <rPh sb="300" eb="303">
      <t>シヨウリョウ</t>
    </rPh>
    <rPh sb="303" eb="305">
      <t>シュウニュウ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</si>
</sst>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122</c:v>
                </c:pt>
                <c:pt idx="1">
                  <c:v>113.9</c:v>
                </c:pt>
                <c:pt idx="2">
                  <c:v>112</c:v>
                </c:pt>
                <c:pt idx="3">
                  <c:v>102.9</c:v>
                </c:pt>
                <c:pt idx="4">
                  <c:v>97</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25661424"/>
        <c:axId val="-32565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25661424"/>
        <c:axId val="-325653264"/>
      </c:lineChart>
      <c:dateAx>
        <c:axId val="-325661424"/>
        <c:scaling>
          <c:orientation val="minMax"/>
        </c:scaling>
        <c:delete val="1"/>
        <c:axPos val="b"/>
        <c:numFmt formatCode="ge" sourceLinked="1"/>
        <c:majorTickMark val="none"/>
        <c:minorTickMark val="none"/>
        <c:tickLblPos val="none"/>
        <c:crossAx val="-325653264"/>
        <c:crosses val="autoZero"/>
        <c:auto val="1"/>
        <c:lblOffset val="100"/>
        <c:baseTimeUnit val="years"/>
      </c:dateAx>
      <c:valAx>
        <c:axId val="-32565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66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310.10000000000002</c:v>
                </c:pt>
                <c:pt idx="1">
                  <c:v>321.39999999999998</c:v>
                </c:pt>
                <c:pt idx="2">
                  <c:v>292.60000000000002</c:v>
                </c:pt>
                <c:pt idx="3">
                  <c:v>250.1</c:v>
                </c:pt>
                <c:pt idx="4">
                  <c:v>227.5</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25650544"/>
        <c:axId val="-32565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25650544"/>
        <c:axId val="-325652720"/>
      </c:lineChart>
      <c:dateAx>
        <c:axId val="-325650544"/>
        <c:scaling>
          <c:orientation val="minMax"/>
        </c:scaling>
        <c:delete val="1"/>
        <c:axPos val="b"/>
        <c:numFmt formatCode="ge" sourceLinked="1"/>
        <c:majorTickMark val="none"/>
        <c:minorTickMark val="none"/>
        <c:tickLblPos val="none"/>
        <c:crossAx val="-325652720"/>
        <c:crosses val="autoZero"/>
        <c:auto val="1"/>
        <c:lblOffset val="100"/>
        <c:baseTimeUnit val="years"/>
      </c:dateAx>
      <c:valAx>
        <c:axId val="-32565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65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25659248"/>
        <c:axId val="-32565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25659248"/>
        <c:axId val="-325658704"/>
      </c:lineChart>
      <c:dateAx>
        <c:axId val="-325659248"/>
        <c:scaling>
          <c:orientation val="minMax"/>
        </c:scaling>
        <c:delete val="1"/>
        <c:axPos val="b"/>
        <c:numFmt formatCode="ge" sourceLinked="1"/>
        <c:majorTickMark val="none"/>
        <c:minorTickMark val="none"/>
        <c:tickLblPos val="none"/>
        <c:crossAx val="-325658704"/>
        <c:crosses val="autoZero"/>
        <c:auto val="1"/>
        <c:lblOffset val="100"/>
        <c:baseTimeUnit val="years"/>
      </c:dateAx>
      <c:valAx>
        <c:axId val="-32565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65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26488192"/>
        <c:axId val="-3264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26488192"/>
        <c:axId val="-326492000"/>
      </c:lineChart>
      <c:dateAx>
        <c:axId val="-326488192"/>
        <c:scaling>
          <c:orientation val="minMax"/>
        </c:scaling>
        <c:delete val="1"/>
        <c:axPos val="b"/>
        <c:numFmt formatCode="ge" sourceLinked="1"/>
        <c:majorTickMark val="none"/>
        <c:minorTickMark val="none"/>
        <c:tickLblPos val="none"/>
        <c:crossAx val="-326492000"/>
        <c:crosses val="autoZero"/>
        <c:auto val="1"/>
        <c:lblOffset val="100"/>
        <c:baseTimeUnit val="years"/>
      </c:dateAx>
      <c:valAx>
        <c:axId val="-32649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48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26490368"/>
        <c:axId val="-3264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26490368"/>
        <c:axId val="-326487648"/>
      </c:lineChart>
      <c:dateAx>
        <c:axId val="-326490368"/>
        <c:scaling>
          <c:orientation val="minMax"/>
        </c:scaling>
        <c:delete val="1"/>
        <c:axPos val="b"/>
        <c:numFmt formatCode="ge" sourceLinked="1"/>
        <c:majorTickMark val="none"/>
        <c:minorTickMark val="none"/>
        <c:tickLblPos val="none"/>
        <c:crossAx val="-326487648"/>
        <c:crosses val="autoZero"/>
        <c:auto val="1"/>
        <c:lblOffset val="100"/>
        <c:baseTimeUnit val="years"/>
      </c:dateAx>
      <c:valAx>
        <c:axId val="-32648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49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26483840"/>
        <c:axId val="-3264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26483840"/>
        <c:axId val="-326484384"/>
      </c:lineChart>
      <c:dateAx>
        <c:axId val="-326483840"/>
        <c:scaling>
          <c:orientation val="minMax"/>
        </c:scaling>
        <c:delete val="1"/>
        <c:axPos val="b"/>
        <c:numFmt formatCode="ge" sourceLinked="1"/>
        <c:majorTickMark val="none"/>
        <c:minorTickMark val="none"/>
        <c:tickLblPos val="none"/>
        <c:crossAx val="-326484384"/>
        <c:crosses val="autoZero"/>
        <c:auto val="1"/>
        <c:lblOffset val="100"/>
        <c:baseTimeUnit val="years"/>
      </c:dateAx>
      <c:valAx>
        <c:axId val="-32648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48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99.2</c:v>
                </c:pt>
                <c:pt idx="1">
                  <c:v>85.3</c:v>
                </c:pt>
                <c:pt idx="2">
                  <c:v>94.3</c:v>
                </c:pt>
                <c:pt idx="3">
                  <c:v>95.9</c:v>
                </c:pt>
                <c:pt idx="4">
                  <c:v>94.3</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71326608"/>
        <c:axId val="-37132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71326608"/>
        <c:axId val="-371323344"/>
      </c:lineChart>
      <c:dateAx>
        <c:axId val="-371326608"/>
        <c:scaling>
          <c:orientation val="minMax"/>
        </c:scaling>
        <c:delete val="1"/>
        <c:axPos val="b"/>
        <c:numFmt formatCode="ge" sourceLinked="1"/>
        <c:majorTickMark val="none"/>
        <c:minorTickMark val="none"/>
        <c:tickLblPos val="none"/>
        <c:crossAx val="-371323344"/>
        <c:crosses val="autoZero"/>
        <c:auto val="1"/>
        <c:lblOffset val="100"/>
        <c:baseTimeUnit val="years"/>
      </c:dateAx>
      <c:valAx>
        <c:axId val="-37132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32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55.1</c:v>
                </c:pt>
                <c:pt idx="1">
                  <c:v>55</c:v>
                </c:pt>
                <c:pt idx="2">
                  <c:v>55</c:v>
                </c:pt>
                <c:pt idx="3">
                  <c:v>46.6</c:v>
                </c:pt>
                <c:pt idx="4">
                  <c:v>-100.9</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71320080"/>
        <c:axId val="-37131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71320080"/>
        <c:axId val="-371318992"/>
      </c:lineChart>
      <c:dateAx>
        <c:axId val="-371320080"/>
        <c:scaling>
          <c:orientation val="minMax"/>
        </c:scaling>
        <c:delete val="1"/>
        <c:axPos val="b"/>
        <c:numFmt formatCode="ge" sourceLinked="1"/>
        <c:majorTickMark val="none"/>
        <c:minorTickMark val="none"/>
        <c:tickLblPos val="none"/>
        <c:crossAx val="-371318992"/>
        <c:crosses val="autoZero"/>
        <c:auto val="1"/>
        <c:lblOffset val="100"/>
        <c:baseTimeUnit val="years"/>
      </c:dateAx>
      <c:valAx>
        <c:axId val="-37131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32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26755</c:v>
                </c:pt>
                <c:pt idx="1">
                  <c:v>23156</c:v>
                </c:pt>
                <c:pt idx="2">
                  <c:v>22371</c:v>
                </c:pt>
                <c:pt idx="3">
                  <c:v>19182</c:v>
                </c:pt>
                <c:pt idx="4">
                  <c:v>15169</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71333680"/>
        <c:axId val="-37132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71333680"/>
        <c:axId val="-371325520"/>
      </c:lineChart>
      <c:dateAx>
        <c:axId val="-371333680"/>
        <c:scaling>
          <c:orientation val="minMax"/>
        </c:scaling>
        <c:delete val="1"/>
        <c:axPos val="b"/>
        <c:numFmt formatCode="ge" sourceLinked="1"/>
        <c:majorTickMark val="none"/>
        <c:minorTickMark val="none"/>
        <c:tickLblPos val="none"/>
        <c:crossAx val="-371325520"/>
        <c:crosses val="autoZero"/>
        <c:auto val="1"/>
        <c:lblOffset val="100"/>
        <c:baseTimeUnit val="years"/>
      </c:dateAx>
      <c:valAx>
        <c:axId val="-37132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33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8" zoomScaleNormal="10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島根県浜田市　浜田市道分山立体駐車場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6458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245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122</v>
      </c>
      <c r="V31" s="117"/>
      <c r="W31" s="117"/>
      <c r="X31" s="117"/>
      <c r="Y31" s="117"/>
      <c r="Z31" s="117"/>
      <c r="AA31" s="117"/>
      <c r="AB31" s="117"/>
      <c r="AC31" s="117"/>
      <c r="AD31" s="117"/>
      <c r="AE31" s="117"/>
      <c r="AF31" s="117"/>
      <c r="AG31" s="117"/>
      <c r="AH31" s="117"/>
      <c r="AI31" s="117"/>
      <c r="AJ31" s="117"/>
      <c r="AK31" s="117"/>
      <c r="AL31" s="117"/>
      <c r="AM31" s="117"/>
      <c r="AN31" s="117">
        <f>データ!Z7</f>
        <v>113.9</v>
      </c>
      <c r="AO31" s="117"/>
      <c r="AP31" s="117"/>
      <c r="AQ31" s="117"/>
      <c r="AR31" s="117"/>
      <c r="AS31" s="117"/>
      <c r="AT31" s="117"/>
      <c r="AU31" s="117"/>
      <c r="AV31" s="117"/>
      <c r="AW31" s="117"/>
      <c r="AX31" s="117"/>
      <c r="AY31" s="117"/>
      <c r="AZ31" s="117"/>
      <c r="BA31" s="117"/>
      <c r="BB31" s="117"/>
      <c r="BC31" s="117"/>
      <c r="BD31" s="117"/>
      <c r="BE31" s="117"/>
      <c r="BF31" s="117"/>
      <c r="BG31" s="117">
        <f>データ!AA7</f>
        <v>112</v>
      </c>
      <c r="BH31" s="117"/>
      <c r="BI31" s="117"/>
      <c r="BJ31" s="117"/>
      <c r="BK31" s="117"/>
      <c r="BL31" s="117"/>
      <c r="BM31" s="117"/>
      <c r="BN31" s="117"/>
      <c r="BO31" s="117"/>
      <c r="BP31" s="117"/>
      <c r="BQ31" s="117"/>
      <c r="BR31" s="117"/>
      <c r="BS31" s="117"/>
      <c r="BT31" s="117"/>
      <c r="BU31" s="117"/>
      <c r="BV31" s="117"/>
      <c r="BW31" s="117"/>
      <c r="BX31" s="117"/>
      <c r="BY31" s="117"/>
      <c r="BZ31" s="117">
        <f>データ!AB7</f>
        <v>102.9</v>
      </c>
      <c r="CA31" s="117"/>
      <c r="CB31" s="117"/>
      <c r="CC31" s="117"/>
      <c r="CD31" s="117"/>
      <c r="CE31" s="117"/>
      <c r="CF31" s="117"/>
      <c r="CG31" s="117"/>
      <c r="CH31" s="117"/>
      <c r="CI31" s="117"/>
      <c r="CJ31" s="117"/>
      <c r="CK31" s="117"/>
      <c r="CL31" s="117"/>
      <c r="CM31" s="117"/>
      <c r="CN31" s="117"/>
      <c r="CO31" s="117"/>
      <c r="CP31" s="117"/>
      <c r="CQ31" s="117"/>
      <c r="CR31" s="117"/>
      <c r="CS31" s="117">
        <f>データ!AC7</f>
        <v>97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99.2</v>
      </c>
      <c r="JD31" s="119"/>
      <c r="JE31" s="119"/>
      <c r="JF31" s="119"/>
      <c r="JG31" s="119"/>
      <c r="JH31" s="119"/>
      <c r="JI31" s="119"/>
      <c r="JJ31" s="119"/>
      <c r="JK31" s="119"/>
      <c r="JL31" s="119"/>
      <c r="JM31" s="119"/>
      <c r="JN31" s="119"/>
      <c r="JO31" s="119"/>
      <c r="JP31" s="119"/>
      <c r="JQ31" s="119"/>
      <c r="JR31" s="119"/>
      <c r="JS31" s="119"/>
      <c r="JT31" s="119"/>
      <c r="JU31" s="120"/>
      <c r="JV31" s="118">
        <f>データ!DL7</f>
        <v>85.3</v>
      </c>
      <c r="JW31" s="119"/>
      <c r="JX31" s="119"/>
      <c r="JY31" s="119"/>
      <c r="JZ31" s="119"/>
      <c r="KA31" s="119"/>
      <c r="KB31" s="119"/>
      <c r="KC31" s="119"/>
      <c r="KD31" s="119"/>
      <c r="KE31" s="119"/>
      <c r="KF31" s="119"/>
      <c r="KG31" s="119"/>
      <c r="KH31" s="119"/>
      <c r="KI31" s="119"/>
      <c r="KJ31" s="119"/>
      <c r="KK31" s="119"/>
      <c r="KL31" s="119"/>
      <c r="KM31" s="119"/>
      <c r="KN31" s="120"/>
      <c r="KO31" s="118">
        <f>データ!DM7</f>
        <v>94.3</v>
      </c>
      <c r="KP31" s="119"/>
      <c r="KQ31" s="119"/>
      <c r="KR31" s="119"/>
      <c r="KS31" s="119"/>
      <c r="KT31" s="119"/>
      <c r="KU31" s="119"/>
      <c r="KV31" s="119"/>
      <c r="KW31" s="119"/>
      <c r="KX31" s="119"/>
      <c r="KY31" s="119"/>
      <c r="KZ31" s="119"/>
      <c r="LA31" s="119"/>
      <c r="LB31" s="119"/>
      <c r="LC31" s="119"/>
      <c r="LD31" s="119"/>
      <c r="LE31" s="119"/>
      <c r="LF31" s="119"/>
      <c r="LG31" s="120"/>
      <c r="LH31" s="118">
        <f>データ!DN7</f>
        <v>95.9</v>
      </c>
      <c r="LI31" s="119"/>
      <c r="LJ31" s="119"/>
      <c r="LK31" s="119"/>
      <c r="LL31" s="119"/>
      <c r="LM31" s="119"/>
      <c r="LN31" s="119"/>
      <c r="LO31" s="119"/>
      <c r="LP31" s="119"/>
      <c r="LQ31" s="119"/>
      <c r="LR31" s="119"/>
      <c r="LS31" s="119"/>
      <c r="LT31" s="119"/>
      <c r="LU31" s="119"/>
      <c r="LV31" s="119"/>
      <c r="LW31" s="119"/>
      <c r="LX31" s="119"/>
      <c r="LY31" s="119"/>
      <c r="LZ31" s="120"/>
      <c r="MA31" s="118">
        <f>データ!DO7</f>
        <v>94.3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55.1</v>
      </c>
      <c r="EM52" s="117"/>
      <c r="EN52" s="117"/>
      <c r="EO52" s="117"/>
      <c r="EP52" s="117"/>
      <c r="EQ52" s="117"/>
      <c r="ER52" s="117"/>
      <c r="ES52" s="117"/>
      <c r="ET52" s="117"/>
      <c r="EU52" s="117"/>
      <c r="EV52" s="117"/>
      <c r="EW52" s="117"/>
      <c r="EX52" s="117"/>
      <c r="EY52" s="117"/>
      <c r="EZ52" s="117"/>
      <c r="FA52" s="117"/>
      <c r="FB52" s="117"/>
      <c r="FC52" s="117"/>
      <c r="FD52" s="117"/>
      <c r="FE52" s="117">
        <f>データ!BG7</f>
        <v>55</v>
      </c>
      <c r="FF52" s="117"/>
      <c r="FG52" s="117"/>
      <c r="FH52" s="117"/>
      <c r="FI52" s="117"/>
      <c r="FJ52" s="117"/>
      <c r="FK52" s="117"/>
      <c r="FL52" s="117"/>
      <c r="FM52" s="117"/>
      <c r="FN52" s="117"/>
      <c r="FO52" s="117"/>
      <c r="FP52" s="117"/>
      <c r="FQ52" s="117"/>
      <c r="FR52" s="117"/>
      <c r="FS52" s="117"/>
      <c r="FT52" s="117"/>
      <c r="FU52" s="117"/>
      <c r="FV52" s="117"/>
      <c r="FW52" s="117"/>
      <c r="FX52" s="117">
        <f>データ!BH7</f>
        <v>55</v>
      </c>
      <c r="FY52" s="117"/>
      <c r="FZ52" s="117"/>
      <c r="GA52" s="117"/>
      <c r="GB52" s="117"/>
      <c r="GC52" s="117"/>
      <c r="GD52" s="117"/>
      <c r="GE52" s="117"/>
      <c r="GF52" s="117"/>
      <c r="GG52" s="117"/>
      <c r="GH52" s="117"/>
      <c r="GI52" s="117"/>
      <c r="GJ52" s="117"/>
      <c r="GK52" s="117"/>
      <c r="GL52" s="117"/>
      <c r="GM52" s="117"/>
      <c r="GN52" s="117"/>
      <c r="GO52" s="117"/>
      <c r="GP52" s="117"/>
      <c r="GQ52" s="117">
        <f>データ!BI7</f>
        <v>46.6</v>
      </c>
      <c r="GR52" s="117"/>
      <c r="GS52" s="117"/>
      <c r="GT52" s="117"/>
      <c r="GU52" s="117"/>
      <c r="GV52" s="117"/>
      <c r="GW52" s="117"/>
      <c r="GX52" s="117"/>
      <c r="GY52" s="117"/>
      <c r="GZ52" s="117"/>
      <c r="HA52" s="117"/>
      <c r="HB52" s="117"/>
      <c r="HC52" s="117"/>
      <c r="HD52" s="117"/>
      <c r="HE52" s="117"/>
      <c r="HF52" s="117"/>
      <c r="HG52" s="117"/>
      <c r="HH52" s="117"/>
      <c r="HI52" s="117"/>
      <c r="HJ52" s="117">
        <f>データ!BJ7</f>
        <v>-100.9</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26755</v>
      </c>
      <c r="JD52" s="125"/>
      <c r="JE52" s="125"/>
      <c r="JF52" s="125"/>
      <c r="JG52" s="125"/>
      <c r="JH52" s="125"/>
      <c r="JI52" s="125"/>
      <c r="JJ52" s="125"/>
      <c r="JK52" s="125"/>
      <c r="JL52" s="125"/>
      <c r="JM52" s="125"/>
      <c r="JN52" s="125"/>
      <c r="JO52" s="125"/>
      <c r="JP52" s="125"/>
      <c r="JQ52" s="125"/>
      <c r="JR52" s="125"/>
      <c r="JS52" s="125"/>
      <c r="JT52" s="125"/>
      <c r="JU52" s="125"/>
      <c r="JV52" s="125">
        <f>データ!BR7</f>
        <v>23156</v>
      </c>
      <c r="JW52" s="125"/>
      <c r="JX52" s="125"/>
      <c r="JY52" s="125"/>
      <c r="JZ52" s="125"/>
      <c r="KA52" s="125"/>
      <c r="KB52" s="125"/>
      <c r="KC52" s="125"/>
      <c r="KD52" s="125"/>
      <c r="KE52" s="125"/>
      <c r="KF52" s="125"/>
      <c r="KG52" s="125"/>
      <c r="KH52" s="125"/>
      <c r="KI52" s="125"/>
      <c r="KJ52" s="125"/>
      <c r="KK52" s="125"/>
      <c r="KL52" s="125"/>
      <c r="KM52" s="125"/>
      <c r="KN52" s="125"/>
      <c r="KO52" s="125">
        <f>データ!BS7</f>
        <v>22371</v>
      </c>
      <c r="KP52" s="125"/>
      <c r="KQ52" s="125"/>
      <c r="KR52" s="125"/>
      <c r="KS52" s="125"/>
      <c r="KT52" s="125"/>
      <c r="KU52" s="125"/>
      <c r="KV52" s="125"/>
      <c r="KW52" s="125"/>
      <c r="KX52" s="125"/>
      <c r="KY52" s="125"/>
      <c r="KZ52" s="125"/>
      <c r="LA52" s="125"/>
      <c r="LB52" s="125"/>
      <c r="LC52" s="125"/>
      <c r="LD52" s="125"/>
      <c r="LE52" s="125"/>
      <c r="LF52" s="125"/>
      <c r="LG52" s="125"/>
      <c r="LH52" s="125">
        <f>データ!BT7</f>
        <v>19182</v>
      </c>
      <c r="LI52" s="125"/>
      <c r="LJ52" s="125"/>
      <c r="LK52" s="125"/>
      <c r="LL52" s="125"/>
      <c r="LM52" s="125"/>
      <c r="LN52" s="125"/>
      <c r="LO52" s="125"/>
      <c r="LP52" s="125"/>
      <c r="LQ52" s="125"/>
      <c r="LR52" s="125"/>
      <c r="LS52" s="125"/>
      <c r="LT52" s="125"/>
      <c r="LU52" s="125"/>
      <c r="LV52" s="125"/>
      <c r="LW52" s="125"/>
      <c r="LX52" s="125"/>
      <c r="LY52" s="125"/>
      <c r="LZ52" s="125"/>
      <c r="MA52" s="125">
        <f>データ!BU7</f>
        <v>15169</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36447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310.10000000000002</v>
      </c>
      <c r="KB77" s="119"/>
      <c r="KC77" s="119"/>
      <c r="KD77" s="119"/>
      <c r="KE77" s="119"/>
      <c r="KF77" s="119"/>
      <c r="KG77" s="119"/>
      <c r="KH77" s="119"/>
      <c r="KI77" s="119"/>
      <c r="KJ77" s="119"/>
      <c r="KK77" s="119"/>
      <c r="KL77" s="119"/>
      <c r="KM77" s="119"/>
      <c r="KN77" s="119"/>
      <c r="KO77" s="120"/>
      <c r="KP77" s="118">
        <f>データ!DA7</f>
        <v>321.39999999999998</v>
      </c>
      <c r="KQ77" s="119"/>
      <c r="KR77" s="119"/>
      <c r="KS77" s="119"/>
      <c r="KT77" s="119"/>
      <c r="KU77" s="119"/>
      <c r="KV77" s="119"/>
      <c r="KW77" s="119"/>
      <c r="KX77" s="119"/>
      <c r="KY77" s="119"/>
      <c r="KZ77" s="119"/>
      <c r="LA77" s="119"/>
      <c r="LB77" s="119"/>
      <c r="LC77" s="119"/>
      <c r="LD77" s="120"/>
      <c r="LE77" s="118">
        <f>データ!DB7</f>
        <v>292.60000000000002</v>
      </c>
      <c r="LF77" s="119"/>
      <c r="LG77" s="119"/>
      <c r="LH77" s="119"/>
      <c r="LI77" s="119"/>
      <c r="LJ77" s="119"/>
      <c r="LK77" s="119"/>
      <c r="LL77" s="119"/>
      <c r="LM77" s="119"/>
      <c r="LN77" s="119"/>
      <c r="LO77" s="119"/>
      <c r="LP77" s="119"/>
      <c r="LQ77" s="119"/>
      <c r="LR77" s="119"/>
      <c r="LS77" s="120"/>
      <c r="LT77" s="118">
        <f>データ!DC7</f>
        <v>250.1</v>
      </c>
      <c r="LU77" s="119"/>
      <c r="LV77" s="119"/>
      <c r="LW77" s="119"/>
      <c r="LX77" s="119"/>
      <c r="LY77" s="119"/>
      <c r="LZ77" s="119"/>
      <c r="MA77" s="119"/>
      <c r="MB77" s="119"/>
      <c r="MC77" s="119"/>
      <c r="MD77" s="119"/>
      <c r="ME77" s="119"/>
      <c r="MF77" s="119"/>
      <c r="MG77" s="119"/>
      <c r="MH77" s="120"/>
      <c r="MI77" s="118">
        <f>データ!DD7</f>
        <v>227.5</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322024</v>
      </c>
      <c r="D6" s="61">
        <f t="shared" si="1"/>
        <v>47</v>
      </c>
      <c r="E6" s="61">
        <f t="shared" si="1"/>
        <v>14</v>
      </c>
      <c r="F6" s="61">
        <f t="shared" si="1"/>
        <v>0</v>
      </c>
      <c r="G6" s="61">
        <f t="shared" si="1"/>
        <v>3</v>
      </c>
      <c r="H6" s="61" t="str">
        <f>SUBSTITUTE(H8,"　","")</f>
        <v>島根県浜田市</v>
      </c>
      <c r="I6" s="61" t="str">
        <f t="shared" si="1"/>
        <v>浜田市道分山立体駐車場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25</v>
      </c>
      <c r="S6" s="63" t="str">
        <f t="shared" si="1"/>
        <v>商業施設</v>
      </c>
      <c r="T6" s="63" t="str">
        <f t="shared" si="1"/>
        <v>無</v>
      </c>
      <c r="U6" s="64">
        <f t="shared" si="1"/>
        <v>6458</v>
      </c>
      <c r="V6" s="64">
        <f t="shared" si="1"/>
        <v>245</v>
      </c>
      <c r="W6" s="64">
        <f t="shared" si="1"/>
        <v>200</v>
      </c>
      <c r="X6" s="63" t="str">
        <f t="shared" si="1"/>
        <v>導入なし</v>
      </c>
      <c r="Y6" s="65">
        <f>IF(Y8="-",NA(),Y8)</f>
        <v>122</v>
      </c>
      <c r="Z6" s="65">
        <f t="shared" ref="Z6:AH6" si="2">IF(Z8="-",NA(),Z8)</f>
        <v>113.9</v>
      </c>
      <c r="AA6" s="65">
        <f t="shared" si="2"/>
        <v>112</v>
      </c>
      <c r="AB6" s="65">
        <f t="shared" si="2"/>
        <v>102.9</v>
      </c>
      <c r="AC6" s="65">
        <f t="shared" si="2"/>
        <v>97</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55.1</v>
      </c>
      <c r="BG6" s="65">
        <f t="shared" ref="BG6:BO6" si="5">IF(BG8="-",NA(),BG8)</f>
        <v>55</v>
      </c>
      <c r="BH6" s="65">
        <f t="shared" si="5"/>
        <v>55</v>
      </c>
      <c r="BI6" s="65">
        <f t="shared" si="5"/>
        <v>46.6</v>
      </c>
      <c r="BJ6" s="65">
        <f t="shared" si="5"/>
        <v>-100.9</v>
      </c>
      <c r="BK6" s="65">
        <f t="shared" si="5"/>
        <v>31.4</v>
      </c>
      <c r="BL6" s="65">
        <f t="shared" si="5"/>
        <v>34</v>
      </c>
      <c r="BM6" s="65">
        <f t="shared" si="5"/>
        <v>31.1</v>
      </c>
      <c r="BN6" s="65">
        <f t="shared" si="5"/>
        <v>31.8</v>
      </c>
      <c r="BO6" s="65">
        <f t="shared" si="5"/>
        <v>22.6</v>
      </c>
      <c r="BP6" s="62" t="str">
        <f>IF(BP8="-","",IF(BP8="-","【-】","【"&amp;SUBSTITUTE(TEXT(BP8,"#,##0.0"),"-","△")&amp;"】"))</f>
        <v>【45.2】</v>
      </c>
      <c r="BQ6" s="66">
        <f>IF(BQ8="-",NA(),BQ8)</f>
        <v>26755</v>
      </c>
      <c r="BR6" s="66">
        <f t="shared" ref="BR6:BZ6" si="6">IF(BR8="-",NA(),BR8)</f>
        <v>23156</v>
      </c>
      <c r="BS6" s="66">
        <f t="shared" si="6"/>
        <v>22371</v>
      </c>
      <c r="BT6" s="66">
        <f t="shared" si="6"/>
        <v>19182</v>
      </c>
      <c r="BU6" s="66">
        <f t="shared" si="6"/>
        <v>15169</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36447</v>
      </c>
      <c r="CN6" s="64">
        <f t="shared" si="7"/>
        <v>0</v>
      </c>
      <c r="CO6" s="65"/>
      <c r="CP6" s="65"/>
      <c r="CQ6" s="65"/>
      <c r="CR6" s="65"/>
      <c r="CS6" s="65"/>
      <c r="CT6" s="65"/>
      <c r="CU6" s="65"/>
      <c r="CV6" s="65"/>
      <c r="CW6" s="65"/>
      <c r="CX6" s="65"/>
      <c r="CY6" s="62" t="s">
        <v>111</v>
      </c>
      <c r="CZ6" s="65">
        <f>IF(CZ8="-",NA(),CZ8)</f>
        <v>310.10000000000002</v>
      </c>
      <c r="DA6" s="65">
        <f t="shared" ref="DA6:DI6" si="8">IF(DA8="-",NA(),DA8)</f>
        <v>321.39999999999998</v>
      </c>
      <c r="DB6" s="65">
        <f t="shared" si="8"/>
        <v>292.60000000000002</v>
      </c>
      <c r="DC6" s="65">
        <f t="shared" si="8"/>
        <v>250.1</v>
      </c>
      <c r="DD6" s="65">
        <f t="shared" si="8"/>
        <v>227.5</v>
      </c>
      <c r="DE6" s="65">
        <f t="shared" si="8"/>
        <v>425</v>
      </c>
      <c r="DF6" s="65">
        <f t="shared" si="8"/>
        <v>329.2</v>
      </c>
      <c r="DG6" s="65">
        <f t="shared" si="8"/>
        <v>249.7</v>
      </c>
      <c r="DH6" s="65">
        <f t="shared" si="8"/>
        <v>279.60000000000002</v>
      </c>
      <c r="DI6" s="65">
        <f t="shared" si="8"/>
        <v>236.7</v>
      </c>
      <c r="DJ6" s="62" t="str">
        <f>IF(DJ8="-","",IF(DJ8="-","【-】","【"&amp;SUBSTITUTE(TEXT(DJ8,"#,##0.0"),"-","△")&amp;"】"))</f>
        <v>【122.6】</v>
      </c>
      <c r="DK6" s="65">
        <f>IF(DK8="-",NA(),DK8)</f>
        <v>99.2</v>
      </c>
      <c r="DL6" s="65">
        <f t="shared" ref="DL6:DT6" si="9">IF(DL8="-",NA(),DL8)</f>
        <v>85.3</v>
      </c>
      <c r="DM6" s="65">
        <f t="shared" si="9"/>
        <v>94.3</v>
      </c>
      <c r="DN6" s="65">
        <f t="shared" si="9"/>
        <v>95.9</v>
      </c>
      <c r="DO6" s="65">
        <f t="shared" si="9"/>
        <v>94.3</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112</v>
      </c>
      <c r="B7" s="61">
        <f t="shared" ref="B7:X7" si="10">B8</f>
        <v>2016</v>
      </c>
      <c r="C7" s="61">
        <f t="shared" si="10"/>
        <v>322024</v>
      </c>
      <c r="D7" s="61">
        <f t="shared" si="10"/>
        <v>47</v>
      </c>
      <c r="E7" s="61">
        <f t="shared" si="10"/>
        <v>14</v>
      </c>
      <c r="F7" s="61">
        <f t="shared" si="10"/>
        <v>0</v>
      </c>
      <c r="G7" s="61">
        <f t="shared" si="10"/>
        <v>3</v>
      </c>
      <c r="H7" s="61" t="str">
        <f t="shared" si="10"/>
        <v>島根県　浜田市</v>
      </c>
      <c r="I7" s="61" t="str">
        <f t="shared" si="10"/>
        <v>浜田市道分山立体駐車場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25</v>
      </c>
      <c r="S7" s="63" t="str">
        <f t="shared" si="10"/>
        <v>商業施設</v>
      </c>
      <c r="T7" s="63" t="str">
        <f t="shared" si="10"/>
        <v>無</v>
      </c>
      <c r="U7" s="64">
        <f t="shared" si="10"/>
        <v>6458</v>
      </c>
      <c r="V7" s="64">
        <f t="shared" si="10"/>
        <v>245</v>
      </c>
      <c r="W7" s="64">
        <f t="shared" si="10"/>
        <v>200</v>
      </c>
      <c r="X7" s="63" t="str">
        <f t="shared" si="10"/>
        <v>導入なし</v>
      </c>
      <c r="Y7" s="65">
        <f>Y8</f>
        <v>122</v>
      </c>
      <c r="Z7" s="65">
        <f t="shared" ref="Z7:AH7" si="11">Z8</f>
        <v>113.9</v>
      </c>
      <c r="AA7" s="65">
        <f t="shared" si="11"/>
        <v>112</v>
      </c>
      <c r="AB7" s="65">
        <f t="shared" si="11"/>
        <v>102.9</v>
      </c>
      <c r="AC7" s="65">
        <f t="shared" si="11"/>
        <v>97</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55.1</v>
      </c>
      <c r="BG7" s="65">
        <f t="shared" ref="BG7:BO7" si="14">BG8</f>
        <v>55</v>
      </c>
      <c r="BH7" s="65">
        <f t="shared" si="14"/>
        <v>55</v>
      </c>
      <c r="BI7" s="65">
        <f t="shared" si="14"/>
        <v>46.6</v>
      </c>
      <c r="BJ7" s="65">
        <f t="shared" si="14"/>
        <v>-100.9</v>
      </c>
      <c r="BK7" s="65">
        <f t="shared" si="14"/>
        <v>31.4</v>
      </c>
      <c r="BL7" s="65">
        <f t="shared" si="14"/>
        <v>34</v>
      </c>
      <c r="BM7" s="65">
        <f t="shared" si="14"/>
        <v>31.1</v>
      </c>
      <c r="BN7" s="65">
        <f t="shared" si="14"/>
        <v>31.8</v>
      </c>
      <c r="BO7" s="65">
        <f t="shared" si="14"/>
        <v>22.6</v>
      </c>
      <c r="BP7" s="62"/>
      <c r="BQ7" s="66">
        <f>BQ8</f>
        <v>26755</v>
      </c>
      <c r="BR7" s="66">
        <f t="shared" ref="BR7:BZ7" si="15">BR8</f>
        <v>23156</v>
      </c>
      <c r="BS7" s="66">
        <f t="shared" si="15"/>
        <v>22371</v>
      </c>
      <c r="BT7" s="66">
        <f t="shared" si="15"/>
        <v>19182</v>
      </c>
      <c r="BU7" s="66">
        <f t="shared" si="15"/>
        <v>15169</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110</v>
      </c>
      <c r="CL7" s="62"/>
      <c r="CM7" s="64">
        <f>CM8</f>
        <v>36447</v>
      </c>
      <c r="CN7" s="64">
        <f>CN8</f>
        <v>0</v>
      </c>
      <c r="CO7" s="65" t="s">
        <v>113</v>
      </c>
      <c r="CP7" s="65" t="s">
        <v>113</v>
      </c>
      <c r="CQ7" s="65" t="s">
        <v>113</v>
      </c>
      <c r="CR7" s="65" t="s">
        <v>113</v>
      </c>
      <c r="CS7" s="65" t="s">
        <v>113</v>
      </c>
      <c r="CT7" s="65" t="s">
        <v>113</v>
      </c>
      <c r="CU7" s="65" t="s">
        <v>113</v>
      </c>
      <c r="CV7" s="65" t="s">
        <v>113</v>
      </c>
      <c r="CW7" s="65" t="s">
        <v>113</v>
      </c>
      <c r="CX7" s="65" t="s">
        <v>110</v>
      </c>
      <c r="CY7" s="62"/>
      <c r="CZ7" s="65">
        <f>CZ8</f>
        <v>310.10000000000002</v>
      </c>
      <c r="DA7" s="65">
        <f t="shared" ref="DA7:DI7" si="16">DA8</f>
        <v>321.39999999999998</v>
      </c>
      <c r="DB7" s="65">
        <f t="shared" si="16"/>
        <v>292.60000000000002</v>
      </c>
      <c r="DC7" s="65">
        <f t="shared" si="16"/>
        <v>250.1</v>
      </c>
      <c r="DD7" s="65">
        <f t="shared" si="16"/>
        <v>227.5</v>
      </c>
      <c r="DE7" s="65">
        <f t="shared" si="16"/>
        <v>425</v>
      </c>
      <c r="DF7" s="65">
        <f t="shared" si="16"/>
        <v>329.2</v>
      </c>
      <c r="DG7" s="65">
        <f t="shared" si="16"/>
        <v>249.7</v>
      </c>
      <c r="DH7" s="65">
        <f t="shared" si="16"/>
        <v>279.60000000000002</v>
      </c>
      <c r="DI7" s="65">
        <f t="shared" si="16"/>
        <v>236.7</v>
      </c>
      <c r="DJ7" s="62"/>
      <c r="DK7" s="65">
        <f>DK8</f>
        <v>99.2</v>
      </c>
      <c r="DL7" s="65">
        <f t="shared" ref="DL7:DT7" si="17">DL8</f>
        <v>85.3</v>
      </c>
      <c r="DM7" s="65">
        <f t="shared" si="17"/>
        <v>94.3</v>
      </c>
      <c r="DN7" s="65">
        <f t="shared" si="17"/>
        <v>95.9</v>
      </c>
      <c r="DO7" s="65">
        <f t="shared" si="17"/>
        <v>94.3</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322024</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25</v>
      </c>
      <c r="S8" s="70" t="s">
        <v>123</v>
      </c>
      <c r="T8" s="70" t="s">
        <v>124</v>
      </c>
      <c r="U8" s="71">
        <v>6458</v>
      </c>
      <c r="V8" s="71">
        <v>245</v>
      </c>
      <c r="W8" s="71">
        <v>200</v>
      </c>
      <c r="X8" s="70" t="s">
        <v>125</v>
      </c>
      <c r="Y8" s="72">
        <v>122</v>
      </c>
      <c r="Z8" s="72">
        <v>113.9</v>
      </c>
      <c r="AA8" s="72">
        <v>112</v>
      </c>
      <c r="AB8" s="72">
        <v>102.9</v>
      </c>
      <c r="AC8" s="72">
        <v>97</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55.1</v>
      </c>
      <c r="BG8" s="72">
        <v>55</v>
      </c>
      <c r="BH8" s="72">
        <v>55</v>
      </c>
      <c r="BI8" s="72">
        <v>46.6</v>
      </c>
      <c r="BJ8" s="72">
        <v>-100.9</v>
      </c>
      <c r="BK8" s="72">
        <v>31.4</v>
      </c>
      <c r="BL8" s="72">
        <v>34</v>
      </c>
      <c r="BM8" s="72">
        <v>31.1</v>
      </c>
      <c r="BN8" s="72">
        <v>31.8</v>
      </c>
      <c r="BO8" s="72">
        <v>22.6</v>
      </c>
      <c r="BP8" s="69">
        <v>45.2</v>
      </c>
      <c r="BQ8" s="73">
        <v>26755</v>
      </c>
      <c r="BR8" s="73">
        <v>23156</v>
      </c>
      <c r="BS8" s="73">
        <v>22371</v>
      </c>
      <c r="BT8" s="74">
        <v>19182</v>
      </c>
      <c r="BU8" s="74">
        <v>15169</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36447</v>
      </c>
      <c r="CN8" s="71">
        <v>0</v>
      </c>
      <c r="CO8" s="72" t="s">
        <v>118</v>
      </c>
      <c r="CP8" s="72" t="s">
        <v>118</v>
      </c>
      <c r="CQ8" s="72" t="s">
        <v>118</v>
      </c>
      <c r="CR8" s="72" t="s">
        <v>118</v>
      </c>
      <c r="CS8" s="72" t="s">
        <v>118</v>
      </c>
      <c r="CT8" s="72" t="s">
        <v>118</v>
      </c>
      <c r="CU8" s="72" t="s">
        <v>118</v>
      </c>
      <c r="CV8" s="72" t="s">
        <v>118</v>
      </c>
      <c r="CW8" s="72" t="s">
        <v>118</v>
      </c>
      <c r="CX8" s="72" t="s">
        <v>118</v>
      </c>
      <c r="CY8" s="69" t="s">
        <v>118</v>
      </c>
      <c r="CZ8" s="72">
        <v>310.10000000000002</v>
      </c>
      <c r="DA8" s="72">
        <v>321.39999999999998</v>
      </c>
      <c r="DB8" s="72">
        <v>292.60000000000002</v>
      </c>
      <c r="DC8" s="72">
        <v>250.1</v>
      </c>
      <c r="DD8" s="72">
        <v>227.5</v>
      </c>
      <c r="DE8" s="72">
        <v>425</v>
      </c>
      <c r="DF8" s="72">
        <v>329.2</v>
      </c>
      <c r="DG8" s="72">
        <v>249.7</v>
      </c>
      <c r="DH8" s="72">
        <v>279.60000000000002</v>
      </c>
      <c r="DI8" s="72">
        <v>236.7</v>
      </c>
      <c r="DJ8" s="69">
        <v>122.6</v>
      </c>
      <c r="DK8" s="72">
        <v>99.2</v>
      </c>
      <c r="DL8" s="72">
        <v>85.3</v>
      </c>
      <c r="DM8" s="72">
        <v>94.3</v>
      </c>
      <c r="DN8" s="72">
        <v>95.9</v>
      </c>
      <c r="DO8" s="72">
        <v>94.3</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2018-02-09T01:51:27Z</dcterms:created>
  <dcterms:modified xsi:type="dcterms:W3CDTF">2018-03-15T08:25:20Z</dcterms:modified>
  <cp:category/>
</cp:coreProperties>
</file>