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gfsv.sg.local\財務第2係\H29事業\調査・照会\2.1経営比較分析表\提出\"/>
    </mc:Choice>
  </mc:AlternateContent>
  <workbookProtection workbookPassword="B319" lockStructure="1"/>
  <bookViews>
    <workbookView xWindow="0" yWindow="0" windowWidth="20490" windowHeight="808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AT8" i="4"/>
  <c r="AL8" i="4"/>
  <c r="W8" i="4"/>
  <c r="B8" i="4"/>
  <c r="B6" i="4"/>
  <c r="C10" i="5" l="1"/>
  <c r="D10" i="5"/>
  <c r="E10" i="5"/>
  <c r="B10" i="5"/>
</calcChain>
</file>

<file path=xl/sharedStrings.xml><?xml version="1.0" encoding="utf-8"?>
<sst xmlns="http://schemas.openxmlformats.org/spreadsheetml/2006/main" count="275" uniqueCount="123">
  <si>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</si>
  <si>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</si>
  <si>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</si>
  <si>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</si>
  <si>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</si>
  <si>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</si>
  <si>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</si>
  <si>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</si>
  <si>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</si>
  <si>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</si>
  <si>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</si>
  <si>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</si>
  <si>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</si>
  <si>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</si>
  <si>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</si>
  <si>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</si>
  <si>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</si>
  <si>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</si>
  <si>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</si>
  <si>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</si>
  <si>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</si>
  <si>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</si>
  <si>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</si>
  <si>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</si>
  <si>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</si>
  <si>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</si>
  <si>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</si>
  <si>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</si>
  <si>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</si>
  <si>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</si>
  <si>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</si>
  <si>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</si>
  <si>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</si>
  <si>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</si>
  <si>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</si>
  <si>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</si>
  <si>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</si>
  <si>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</si>
  <si>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</si>
  <si>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</si>
  <si>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</si>
  <si>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</si>
  <si>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</si>
  <si>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</si>
  <si>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</si>
  <si>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</si>
  <si>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</si>
  <si>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</si>
  <si>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</si>
  <si>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</si>
  <si>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</si>
  <si>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</si>
  <si>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</si>
  <si>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</si>
  <si>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</si>
  <si>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</si>
  <si>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</si>
  <si>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</si>
  <si>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</si>
  <si>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</si>
  <si>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</si>
  <si>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</si>
  <si>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</si>
  <si>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</si>
  <si>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</si>
  <si>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</si>
  <si>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</si>
  <si>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</si>
  <si>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</si>
  <si>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</si>
  <si>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</si>
  <si>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</si>
  <si>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</si>
  <si>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</si>
  <si>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</si>
  <si>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</si>
  <si>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</si>
  <si>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</si>
  <si>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</si>
  <si>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</si>
  <si>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</si>
  <si>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</si>
  <si>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</si>
  <si>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</si>
  <si>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</si>
  <si>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</si>
  <si>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</si>
  <si>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</si>
  <si>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</si>
  <si>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</si>
  <si>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</si>
  <si>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</si>
  <si>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</si>
  <si>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</si>
  <si>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</si>
  <si>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</si>
  <si>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</si>
  <si>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</si>
  <si>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</si>
  <si>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</si>
  <si>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</si>
  <si>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</si>
  <si>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</si>
  <si>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</si>
  <si>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</si>
  <si>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</si>
  <si>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</si>
  <si>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</si>
  <si>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松江市</t>
  </si>
  <si>
    <t>法適用</t>
  </si>
  <si>
    <t>下水道事業</t>
  </si>
  <si>
    <t>個別排水処理</t>
  </si>
  <si>
    <t>L3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</si>
  <si>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</si>
  <si>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</si>
  <si>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</si>
  <si>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</si>
  <si>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</si>
  <si>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</si>
  <si>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</si>
  <si>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当事業は、対象世帯6戸の極めて小規模な事業であり、一般会計からの繰入れや長期前受金戻入など、使用料以外の収入を前提とし、さらに、公共下水道等他の事業と一体で経営しなければ、健全性が保てない状況である。
　①経常収支比率が100%を下回っている。総収益のうち下水道使用料の占める割合は54%であり、一般会計からの繰入金など使用料以外の収入を含めても費用が賄えない状況である。また、②累積欠損金については、他事業も含めた会計全体での欠損金が生じないよう、今後も、更なる経費削減を検討する必要がある。
　③流動比率は、10%未満の低い値であ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④企業債残高対事業規模比率は、ほぼ横ばいの状況である。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⑦施設利用率が低いが、その要因は浄化槽の人槽規模に対し1戸当たりの人数が少ないこと等が考えられる。
　⑧水洗化率は100%である。</t>
    <rPh sb="116" eb="118">
      <t>シタマワ</t>
    </rPh>
    <rPh sb="123" eb="126">
      <t>ソウシュウエキ</t>
    </rPh>
    <rPh sb="129" eb="132">
      <t>ゲスイドウ</t>
    </rPh>
    <rPh sb="132" eb="135">
      <t>シヨウリョウ</t>
    </rPh>
    <rPh sb="136" eb="137">
      <t>シ</t>
    </rPh>
    <rPh sb="139" eb="141">
      <t>ワリアイ</t>
    </rPh>
    <rPh sb="202" eb="203">
      <t>タ</t>
    </rPh>
    <rPh sb="203" eb="205">
      <t>ジギョウ</t>
    </rPh>
    <rPh sb="206" eb="207">
      <t>フク</t>
    </rPh>
    <rPh sb="209" eb="211">
      <t>カイケイ</t>
    </rPh>
    <rPh sb="211" eb="213">
      <t>ゼンタイ</t>
    </rPh>
    <rPh sb="215" eb="218">
      <t>ケッソンキン</t>
    </rPh>
    <rPh sb="219" eb="220">
      <t>ショウ</t>
    </rPh>
    <rPh sb="226" eb="228">
      <t>コンゴ</t>
    </rPh>
    <rPh sb="260" eb="262">
      <t>ミマン</t>
    </rPh>
    <rPh sb="378" eb="379">
      <t>ヨコ</t>
    </rPh>
    <rPh sb="382" eb="384">
      <t>ジョウキョウ</t>
    </rPh>
    <phoneticPr fontId="4"/>
  </si>
  <si>
    <t>　建設事業は完了している。現在、法定耐用年数に達するものはなく、今後当分の間は更新事業は発生しない予定である。
　①有形固定資産減価償却率は、年々上昇している。また、今後も上昇するものと見込んでいる。
　施設は各戸に設置する浄化槽のみで、管渠は有していない。</t>
    <phoneticPr fontId="7"/>
  </si>
  <si>
    <t>　当市の下水道は、有収水量が減少する見込みの中、これまで整備してきた多くの施設や設備の老朽化が進行し、多額の更新費用が必要となるなど経営環境は厳しさを増していく状況にある。収益の確保と費用の削減に努め、将来にわたって効率的な経営を行っていくことが喫緊の課題である。効率的な経営のための施策を盛り込んだ今後10年間の経営計画を策定することとし、公共下水道のほか集落排水や公設浄化槽などの事業も含めた下水道一体での経営健全化に取り組む。
【経営の健全化・効率化】
　下水道未接続世帯への接続勧奨の実施や、地域の下水道事業実施時に事情により公共桝や下水管が未設置となった箇所で、下水道への接続を可能とするための工事（公共桝設置等）を実施し、接続の促進を図り、使用料収入の確保に努める。
　将来の更新費用と維持管理費用の縮減を図るため、集落排水施設を流域下水道へ接続することを主体とした施設統廃合を推進する。
【老朽化対策】
　ポンプ場施設等の設備・機器の更新期が近づいており、今後の更新を効率的に実施するため、機器等の劣化状況等を調査するとともに、施設ごとの更新計画を策定する。
　計画は、施設の統廃合やダウンサイジング、事業の平準化などを考慮したものとする。</t>
    <rPh sb="9" eb="11">
      <t>ユウシュウ</t>
    </rPh>
    <rPh sb="11" eb="13">
      <t>スイリョウ</t>
    </rPh>
    <rPh sb="14" eb="16">
      <t>ゲンショウ</t>
    </rPh>
    <rPh sb="18" eb="20">
      <t>ミコ</t>
    </rPh>
    <rPh sb="22" eb="23">
      <t>ナカ</t>
    </rPh>
    <rPh sb="28" eb="30">
      <t>セイビ</t>
    </rPh>
    <rPh sb="34" eb="35">
      <t>オオ</t>
    </rPh>
    <rPh sb="37" eb="39">
      <t>シセツ</t>
    </rPh>
    <rPh sb="40" eb="42">
      <t>セツビ</t>
    </rPh>
    <rPh sb="43" eb="46">
      <t>ロウキュウカ</t>
    </rPh>
    <rPh sb="47" eb="49">
      <t>シンコウ</t>
    </rPh>
    <rPh sb="51" eb="53">
      <t>タガク</t>
    </rPh>
    <rPh sb="54" eb="56">
      <t>コウシン</t>
    </rPh>
    <rPh sb="56" eb="58">
      <t>ヒヨウ</t>
    </rPh>
    <rPh sb="59" eb="61">
      <t>ヒツヨウ</t>
    </rPh>
    <rPh sb="66" eb="68">
      <t>ケイエイ</t>
    </rPh>
    <rPh sb="68" eb="70">
      <t>カンキョウ</t>
    </rPh>
    <rPh sb="71" eb="72">
      <t>キビ</t>
    </rPh>
    <rPh sb="75" eb="76">
      <t>マ</t>
    </rPh>
    <rPh sb="80" eb="82">
      <t>ジョウキョウ</t>
    </rPh>
    <rPh sb="86" eb="88">
      <t>シュウエキ</t>
    </rPh>
    <rPh sb="89" eb="91">
      <t>カクホ</t>
    </rPh>
    <rPh sb="92" eb="94">
      <t>ヒヨウ</t>
    </rPh>
    <rPh sb="95" eb="97">
      <t>サクゲン</t>
    </rPh>
    <rPh sb="98" eb="99">
      <t>ツト</t>
    </rPh>
    <rPh sb="101" eb="103">
      <t>ショウライ</t>
    </rPh>
    <rPh sb="108" eb="111">
      <t>コウリツテキ</t>
    </rPh>
    <rPh sb="112" eb="114">
      <t>ケイエイ</t>
    </rPh>
    <rPh sb="115" eb="116">
      <t>オコナ</t>
    </rPh>
    <rPh sb="123" eb="125">
      <t>キッキン</t>
    </rPh>
    <rPh sb="126" eb="128">
      <t>カダイ</t>
    </rPh>
    <rPh sb="132" eb="135">
      <t>コウリツテキ</t>
    </rPh>
    <rPh sb="136" eb="138">
      <t>ケイエイ</t>
    </rPh>
    <rPh sb="142" eb="143">
      <t>セ</t>
    </rPh>
    <rPh sb="143" eb="144">
      <t>サク</t>
    </rPh>
    <rPh sb="145" eb="146">
      <t>モ</t>
    </rPh>
    <rPh sb="147" eb="148">
      <t>コ</t>
    </rPh>
    <rPh sb="150" eb="151">
      <t>イマ</t>
    </rPh>
    <rPh sb="154" eb="156">
      <t>ネンカン</t>
    </rPh>
    <rPh sb="157" eb="159">
      <t>ケイエイ</t>
    </rPh>
    <rPh sb="159" eb="161">
      <t>ケイカク</t>
    </rPh>
    <rPh sb="162" eb="164">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</si>
</sst>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6629328"/>
        <c:axId val="22662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26629328"/>
        <c:axId val="226628152"/>
      </c:lineChart>
      <c:dateAx>
        <c:axId val="226629328"/>
        <c:scaling>
          <c:orientation val="minMax"/>
        </c:scaling>
        <c:delete val="1"/>
        <c:axPos val="b"/>
        <c:numFmt formatCode="ge" sourceLinked="1"/>
        <c:majorTickMark val="none"/>
        <c:minorTickMark val="none"/>
        <c:tickLblPos val="none"/>
        <c:crossAx val="226628152"/>
        <c:crosses val="autoZero"/>
        <c:auto val="1"/>
        <c:lblOffset val="100"/>
        <c:baseTimeUnit val="years"/>
      </c:dateAx>
      <c:valAx>
        <c:axId val="22662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2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62.5</c:v>
                </c:pt>
                <c:pt idx="2">
                  <c:v>62.5</c:v>
                </c:pt>
                <c:pt idx="3">
                  <c:v>62.5</c:v>
                </c:pt>
                <c:pt idx="4">
                  <c:v>62.5</c:v>
                </c:pt>
              </c:numCache>
            </c:numRef>
          </c:val>
        </c:ser>
        <c:dLbls>
          <c:showLegendKey val="0"/>
          <c:showVal val="0"/>
          <c:showCatName val="0"/>
          <c:showSerName val="0"/>
          <c:showPercent val="0"/>
          <c:showBubbleSize val="0"/>
        </c:dLbls>
        <c:gapWidth val="150"/>
        <c:axId val="559279304"/>
        <c:axId val="55928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58.82</c:v>
                </c:pt>
                <c:pt idx="2">
                  <c:v>51.54</c:v>
                </c:pt>
                <c:pt idx="3">
                  <c:v>44.84</c:v>
                </c:pt>
                <c:pt idx="4">
                  <c:v>41.51</c:v>
                </c:pt>
              </c:numCache>
            </c:numRef>
          </c:val>
          <c:smooth val="0"/>
        </c:ser>
        <c:dLbls>
          <c:showLegendKey val="0"/>
          <c:showVal val="0"/>
          <c:showCatName val="0"/>
          <c:showSerName val="0"/>
          <c:showPercent val="0"/>
          <c:showBubbleSize val="0"/>
        </c:dLbls>
        <c:marker val="1"/>
        <c:smooth val="0"/>
        <c:axId val="559279304"/>
        <c:axId val="559280872"/>
      </c:lineChart>
      <c:dateAx>
        <c:axId val="559279304"/>
        <c:scaling>
          <c:orientation val="minMax"/>
        </c:scaling>
        <c:delete val="1"/>
        <c:axPos val="b"/>
        <c:numFmt formatCode="ge" sourceLinked="1"/>
        <c:majorTickMark val="none"/>
        <c:minorTickMark val="none"/>
        <c:tickLblPos val="none"/>
        <c:crossAx val="559280872"/>
        <c:crosses val="autoZero"/>
        <c:auto val="1"/>
        <c:lblOffset val="100"/>
        <c:baseTimeUnit val="years"/>
      </c:dateAx>
      <c:valAx>
        <c:axId val="55928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7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50"/>
        <c:axId val="559278520"/>
        <c:axId val="55928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71.760000000000005</c:v>
                </c:pt>
                <c:pt idx="2">
                  <c:v>71.599999999999994</c:v>
                </c:pt>
                <c:pt idx="3">
                  <c:v>67.86</c:v>
                </c:pt>
                <c:pt idx="4">
                  <c:v>68.72</c:v>
                </c:pt>
              </c:numCache>
            </c:numRef>
          </c:val>
          <c:smooth val="0"/>
        </c:ser>
        <c:dLbls>
          <c:showLegendKey val="0"/>
          <c:showVal val="0"/>
          <c:showCatName val="0"/>
          <c:showSerName val="0"/>
          <c:showPercent val="0"/>
          <c:showBubbleSize val="0"/>
        </c:dLbls>
        <c:marker val="1"/>
        <c:smooth val="0"/>
        <c:axId val="559278520"/>
        <c:axId val="559281656"/>
      </c:lineChart>
      <c:dateAx>
        <c:axId val="559278520"/>
        <c:scaling>
          <c:orientation val="minMax"/>
        </c:scaling>
        <c:delete val="1"/>
        <c:axPos val="b"/>
        <c:numFmt formatCode="ge" sourceLinked="1"/>
        <c:majorTickMark val="none"/>
        <c:minorTickMark val="none"/>
        <c:tickLblPos val="none"/>
        <c:crossAx val="559281656"/>
        <c:crosses val="autoZero"/>
        <c:auto val="1"/>
        <c:lblOffset val="100"/>
        <c:baseTimeUnit val="years"/>
      </c:dateAx>
      <c:valAx>
        <c:axId val="55928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7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70.209999999999994</c:v>
                </c:pt>
                <c:pt idx="2">
                  <c:v>77.14</c:v>
                </c:pt>
                <c:pt idx="3">
                  <c:v>74.290000000000006</c:v>
                </c:pt>
                <c:pt idx="4">
                  <c:v>70.849999999999994</c:v>
                </c:pt>
              </c:numCache>
            </c:numRef>
          </c:val>
        </c:ser>
        <c:dLbls>
          <c:showLegendKey val="0"/>
          <c:showVal val="0"/>
          <c:showCatName val="0"/>
          <c:showSerName val="0"/>
          <c:showPercent val="0"/>
          <c:showBubbleSize val="0"/>
        </c:dLbls>
        <c:gapWidth val="150"/>
        <c:axId val="419279488"/>
        <c:axId val="41928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95.22</c:v>
                </c:pt>
                <c:pt idx="2">
                  <c:v>99.54</c:v>
                </c:pt>
                <c:pt idx="3">
                  <c:v>105.63</c:v>
                </c:pt>
                <c:pt idx="4">
                  <c:v>100.37</c:v>
                </c:pt>
              </c:numCache>
            </c:numRef>
          </c:val>
          <c:smooth val="0"/>
        </c:ser>
        <c:dLbls>
          <c:showLegendKey val="0"/>
          <c:showVal val="0"/>
          <c:showCatName val="0"/>
          <c:showSerName val="0"/>
          <c:showPercent val="0"/>
          <c:showBubbleSize val="0"/>
        </c:dLbls>
        <c:marker val="1"/>
        <c:smooth val="0"/>
        <c:axId val="419279488"/>
        <c:axId val="419282232"/>
      </c:lineChart>
      <c:dateAx>
        <c:axId val="419279488"/>
        <c:scaling>
          <c:orientation val="minMax"/>
        </c:scaling>
        <c:delete val="1"/>
        <c:axPos val="b"/>
        <c:numFmt formatCode="ge" sourceLinked="1"/>
        <c:majorTickMark val="none"/>
        <c:minorTickMark val="none"/>
        <c:tickLblPos val="none"/>
        <c:crossAx val="419282232"/>
        <c:crosses val="autoZero"/>
        <c:auto val="1"/>
        <c:lblOffset val="100"/>
        <c:baseTimeUnit val="years"/>
      </c:dateAx>
      <c:valAx>
        <c:axId val="41928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2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4.5</c:v>
                </c:pt>
                <c:pt idx="2">
                  <c:v>9.4499999999999993</c:v>
                </c:pt>
                <c:pt idx="3">
                  <c:v>14.4</c:v>
                </c:pt>
                <c:pt idx="4">
                  <c:v>19.34</c:v>
                </c:pt>
              </c:numCache>
            </c:numRef>
          </c:val>
        </c:ser>
        <c:dLbls>
          <c:showLegendKey val="0"/>
          <c:showVal val="0"/>
          <c:showCatName val="0"/>
          <c:showSerName val="0"/>
          <c:showPercent val="0"/>
          <c:showBubbleSize val="0"/>
        </c:dLbls>
        <c:gapWidth val="150"/>
        <c:axId val="192334208"/>
        <c:axId val="19233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18.399999999999999</c:v>
                </c:pt>
                <c:pt idx="2">
                  <c:v>23.72</c:v>
                </c:pt>
                <c:pt idx="3">
                  <c:v>17.809999999999999</c:v>
                </c:pt>
                <c:pt idx="4">
                  <c:v>18.600000000000001</c:v>
                </c:pt>
              </c:numCache>
            </c:numRef>
          </c:val>
          <c:smooth val="0"/>
        </c:ser>
        <c:dLbls>
          <c:showLegendKey val="0"/>
          <c:showVal val="0"/>
          <c:showCatName val="0"/>
          <c:showSerName val="0"/>
          <c:showPercent val="0"/>
          <c:showBubbleSize val="0"/>
        </c:dLbls>
        <c:marker val="1"/>
        <c:smooth val="0"/>
        <c:axId val="192334208"/>
        <c:axId val="192332248"/>
      </c:lineChart>
      <c:dateAx>
        <c:axId val="192334208"/>
        <c:scaling>
          <c:orientation val="minMax"/>
        </c:scaling>
        <c:delete val="1"/>
        <c:axPos val="b"/>
        <c:numFmt formatCode="ge" sourceLinked="1"/>
        <c:majorTickMark val="none"/>
        <c:minorTickMark val="none"/>
        <c:tickLblPos val="none"/>
        <c:crossAx val="192332248"/>
        <c:crosses val="autoZero"/>
        <c:auto val="1"/>
        <c:lblOffset val="100"/>
        <c:baseTimeUnit val="years"/>
      </c:dateAx>
      <c:valAx>
        <c:axId val="19233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335384"/>
        <c:axId val="19233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2335384"/>
        <c:axId val="192333032"/>
      </c:lineChart>
      <c:dateAx>
        <c:axId val="192335384"/>
        <c:scaling>
          <c:orientation val="minMax"/>
        </c:scaling>
        <c:delete val="1"/>
        <c:axPos val="b"/>
        <c:numFmt formatCode="ge" sourceLinked="1"/>
        <c:majorTickMark val="none"/>
        <c:minorTickMark val="none"/>
        <c:tickLblPos val="none"/>
        <c:crossAx val="192333032"/>
        <c:crosses val="autoZero"/>
        <c:auto val="1"/>
        <c:lblOffset val="100"/>
        <c:baseTimeUnit val="years"/>
      </c:dateAx>
      <c:valAx>
        <c:axId val="19233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3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808.3</c:v>
                </c:pt>
                <c:pt idx="2">
                  <c:v>856.51</c:v>
                </c:pt>
                <c:pt idx="3">
                  <c:v>806.74</c:v>
                </c:pt>
                <c:pt idx="4">
                  <c:v>905.84</c:v>
                </c:pt>
              </c:numCache>
            </c:numRef>
          </c:val>
        </c:ser>
        <c:dLbls>
          <c:showLegendKey val="0"/>
          <c:showVal val="0"/>
          <c:showCatName val="0"/>
          <c:showSerName val="0"/>
          <c:showPercent val="0"/>
          <c:showBubbleSize val="0"/>
        </c:dLbls>
        <c:gapWidth val="150"/>
        <c:axId val="230577136"/>
        <c:axId val="23057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189</c:v>
                </c:pt>
                <c:pt idx="2">
                  <c:v>59.52</c:v>
                </c:pt>
                <c:pt idx="3">
                  <c:v>102.8</c:v>
                </c:pt>
                <c:pt idx="4">
                  <c:v>55.24</c:v>
                </c:pt>
              </c:numCache>
            </c:numRef>
          </c:val>
          <c:smooth val="0"/>
        </c:ser>
        <c:dLbls>
          <c:showLegendKey val="0"/>
          <c:showVal val="0"/>
          <c:showCatName val="0"/>
          <c:showSerName val="0"/>
          <c:showPercent val="0"/>
          <c:showBubbleSize val="0"/>
        </c:dLbls>
        <c:marker val="1"/>
        <c:smooth val="0"/>
        <c:axId val="230577136"/>
        <c:axId val="230576744"/>
      </c:lineChart>
      <c:dateAx>
        <c:axId val="230577136"/>
        <c:scaling>
          <c:orientation val="minMax"/>
        </c:scaling>
        <c:delete val="1"/>
        <c:axPos val="b"/>
        <c:numFmt formatCode="ge" sourceLinked="1"/>
        <c:majorTickMark val="none"/>
        <c:minorTickMark val="none"/>
        <c:tickLblPos val="none"/>
        <c:crossAx val="230576744"/>
        <c:crosses val="autoZero"/>
        <c:auto val="1"/>
        <c:lblOffset val="100"/>
        <c:baseTimeUnit val="years"/>
      </c:dateAx>
      <c:valAx>
        <c:axId val="23057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7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117.37</c:v>
                </c:pt>
                <c:pt idx="2">
                  <c:v>27.48</c:v>
                </c:pt>
                <c:pt idx="3">
                  <c:v>30.19</c:v>
                </c:pt>
                <c:pt idx="4">
                  <c:v>8.99</c:v>
                </c:pt>
              </c:numCache>
            </c:numRef>
          </c:val>
        </c:ser>
        <c:dLbls>
          <c:showLegendKey val="0"/>
          <c:showVal val="0"/>
          <c:showCatName val="0"/>
          <c:showSerName val="0"/>
          <c:showPercent val="0"/>
          <c:showBubbleSize val="0"/>
        </c:dLbls>
        <c:gapWidth val="150"/>
        <c:axId val="230576352"/>
        <c:axId val="23057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295.92</c:v>
                </c:pt>
                <c:pt idx="2">
                  <c:v>322.33999999999997</c:v>
                </c:pt>
                <c:pt idx="3">
                  <c:v>366.75</c:v>
                </c:pt>
                <c:pt idx="4">
                  <c:v>291.2</c:v>
                </c:pt>
              </c:numCache>
            </c:numRef>
          </c:val>
          <c:smooth val="0"/>
        </c:ser>
        <c:dLbls>
          <c:showLegendKey val="0"/>
          <c:showVal val="0"/>
          <c:showCatName val="0"/>
          <c:showSerName val="0"/>
          <c:showPercent val="0"/>
          <c:showBubbleSize val="0"/>
        </c:dLbls>
        <c:marker val="1"/>
        <c:smooth val="0"/>
        <c:axId val="230576352"/>
        <c:axId val="230578704"/>
      </c:lineChart>
      <c:dateAx>
        <c:axId val="230576352"/>
        <c:scaling>
          <c:orientation val="minMax"/>
        </c:scaling>
        <c:delete val="1"/>
        <c:axPos val="b"/>
        <c:numFmt formatCode="ge" sourceLinked="1"/>
        <c:majorTickMark val="none"/>
        <c:minorTickMark val="none"/>
        <c:tickLblPos val="none"/>
        <c:crossAx val="230578704"/>
        <c:crosses val="autoZero"/>
        <c:auto val="1"/>
        <c:lblOffset val="100"/>
        <c:baseTimeUnit val="years"/>
      </c:dateAx>
      <c:valAx>
        <c:axId val="23057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354.34</c:v>
                </c:pt>
                <c:pt idx="2">
                  <c:v>333.09</c:v>
                </c:pt>
                <c:pt idx="3">
                  <c:v>287.23</c:v>
                </c:pt>
                <c:pt idx="4">
                  <c:v>291.97000000000003</c:v>
                </c:pt>
              </c:numCache>
            </c:numRef>
          </c:val>
        </c:ser>
        <c:dLbls>
          <c:showLegendKey val="0"/>
          <c:showVal val="0"/>
          <c:showCatName val="0"/>
          <c:showSerName val="0"/>
          <c:showPercent val="0"/>
          <c:showBubbleSize val="0"/>
        </c:dLbls>
        <c:gapWidth val="150"/>
        <c:axId val="230579488"/>
        <c:axId val="41987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803.29</c:v>
                </c:pt>
                <c:pt idx="2">
                  <c:v>760.12</c:v>
                </c:pt>
                <c:pt idx="3">
                  <c:v>492.59</c:v>
                </c:pt>
                <c:pt idx="4">
                  <c:v>503.8</c:v>
                </c:pt>
              </c:numCache>
            </c:numRef>
          </c:val>
          <c:smooth val="0"/>
        </c:ser>
        <c:dLbls>
          <c:showLegendKey val="0"/>
          <c:showVal val="0"/>
          <c:showCatName val="0"/>
          <c:showSerName val="0"/>
          <c:showPercent val="0"/>
          <c:showBubbleSize val="0"/>
        </c:dLbls>
        <c:marker val="1"/>
        <c:smooth val="0"/>
        <c:axId val="230579488"/>
        <c:axId val="419875976"/>
      </c:lineChart>
      <c:dateAx>
        <c:axId val="230579488"/>
        <c:scaling>
          <c:orientation val="minMax"/>
        </c:scaling>
        <c:delete val="1"/>
        <c:axPos val="b"/>
        <c:numFmt formatCode="ge" sourceLinked="1"/>
        <c:majorTickMark val="none"/>
        <c:minorTickMark val="none"/>
        <c:tickLblPos val="none"/>
        <c:crossAx val="419875976"/>
        <c:crosses val="autoZero"/>
        <c:auto val="1"/>
        <c:lblOffset val="100"/>
        <c:baseTimeUnit val="years"/>
      </c:dateAx>
      <c:valAx>
        <c:axId val="41987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54.19</c:v>
                </c:pt>
                <c:pt idx="2">
                  <c:v>55.93</c:v>
                </c:pt>
                <c:pt idx="3">
                  <c:v>60.13</c:v>
                </c:pt>
                <c:pt idx="4">
                  <c:v>56.96</c:v>
                </c:pt>
              </c:numCache>
            </c:numRef>
          </c:val>
        </c:ser>
        <c:dLbls>
          <c:showLegendKey val="0"/>
          <c:showVal val="0"/>
          <c:showCatName val="0"/>
          <c:showSerName val="0"/>
          <c:showPercent val="0"/>
          <c:showBubbleSize val="0"/>
        </c:dLbls>
        <c:gapWidth val="150"/>
        <c:axId val="419873232"/>
        <c:axId val="41987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56.63</c:v>
                </c:pt>
                <c:pt idx="2">
                  <c:v>50.17</c:v>
                </c:pt>
                <c:pt idx="3">
                  <c:v>46.53</c:v>
                </c:pt>
                <c:pt idx="4">
                  <c:v>51.58</c:v>
                </c:pt>
              </c:numCache>
            </c:numRef>
          </c:val>
          <c:smooth val="0"/>
        </c:ser>
        <c:dLbls>
          <c:showLegendKey val="0"/>
          <c:showVal val="0"/>
          <c:showCatName val="0"/>
          <c:showSerName val="0"/>
          <c:showPercent val="0"/>
          <c:showBubbleSize val="0"/>
        </c:dLbls>
        <c:marker val="1"/>
        <c:smooth val="0"/>
        <c:axId val="419873232"/>
        <c:axId val="419870488"/>
      </c:lineChart>
      <c:dateAx>
        <c:axId val="419873232"/>
        <c:scaling>
          <c:orientation val="minMax"/>
        </c:scaling>
        <c:delete val="1"/>
        <c:axPos val="b"/>
        <c:numFmt formatCode="ge" sourceLinked="1"/>
        <c:majorTickMark val="none"/>
        <c:minorTickMark val="none"/>
        <c:tickLblPos val="none"/>
        <c:crossAx val="419870488"/>
        <c:crosses val="autoZero"/>
        <c:auto val="1"/>
        <c:lblOffset val="100"/>
        <c:baseTimeUnit val="years"/>
      </c:dateAx>
      <c:valAx>
        <c:axId val="41987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7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279.58999999999997</c:v>
                </c:pt>
                <c:pt idx="2">
                  <c:v>272.99</c:v>
                </c:pt>
                <c:pt idx="3">
                  <c:v>255.73</c:v>
                </c:pt>
                <c:pt idx="4">
                  <c:v>268.57</c:v>
                </c:pt>
              </c:numCache>
            </c:numRef>
          </c:val>
        </c:ser>
        <c:dLbls>
          <c:showLegendKey val="0"/>
          <c:showVal val="0"/>
          <c:showCatName val="0"/>
          <c:showSerName val="0"/>
          <c:showPercent val="0"/>
          <c:showBubbleSize val="0"/>
        </c:dLbls>
        <c:gapWidth val="150"/>
        <c:axId val="419871272"/>
        <c:axId val="41986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272.66000000000003</c:v>
                </c:pt>
                <c:pt idx="2">
                  <c:v>329.08</c:v>
                </c:pt>
                <c:pt idx="3">
                  <c:v>373.71</c:v>
                </c:pt>
                <c:pt idx="4">
                  <c:v>333.58</c:v>
                </c:pt>
              </c:numCache>
            </c:numRef>
          </c:val>
          <c:smooth val="0"/>
        </c:ser>
        <c:dLbls>
          <c:showLegendKey val="0"/>
          <c:showVal val="0"/>
          <c:showCatName val="0"/>
          <c:showSerName val="0"/>
          <c:showPercent val="0"/>
          <c:showBubbleSize val="0"/>
        </c:dLbls>
        <c:marker val="1"/>
        <c:smooth val="0"/>
        <c:axId val="419871272"/>
        <c:axId val="419868920"/>
      </c:lineChart>
      <c:dateAx>
        <c:axId val="419871272"/>
        <c:scaling>
          <c:orientation val="minMax"/>
        </c:scaling>
        <c:delete val="1"/>
        <c:axPos val="b"/>
        <c:numFmt formatCode="ge" sourceLinked="1"/>
        <c:majorTickMark val="none"/>
        <c:minorTickMark val="none"/>
        <c:tickLblPos val="none"/>
        <c:crossAx val="419868920"/>
        <c:crosses val="autoZero"/>
        <c:auto val="1"/>
        <c:lblOffset val="100"/>
        <c:baseTimeUnit val="years"/>
      </c:dateAx>
      <c:valAx>
        <c:axId val="41986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7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島根県　松江市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L3</v>
      </c>
      <c r="X8" s="49"/>
      <c r="Y8" s="49"/>
      <c r="Z8" s="49"/>
      <c r="AA8" s="49"/>
      <c r="AB8" s="49"/>
      <c r="AC8" s="49"/>
      <c r="AD8" s="50" t="s">
        <v>119</v>
      </c>
      <c r="AE8" s="50"/>
      <c r="AF8" s="50"/>
      <c r="AG8" s="50"/>
      <c r="AH8" s="50"/>
      <c r="AI8" s="50"/>
      <c r="AJ8" s="50"/>
      <c r="AK8" s="4"/>
      <c r="AL8" s="51">
        <f>データ!S6</f>
        <v>204403</v>
      </c>
      <c r="AM8" s="51"/>
      <c r="AN8" s="51"/>
      <c r="AO8" s="51"/>
      <c r="AP8" s="51"/>
      <c r="AQ8" s="51"/>
      <c r="AR8" s="51"/>
      <c r="AS8" s="51"/>
      <c r="AT8" s="46">
        <f>データ!T6</f>
        <v>572.99</v>
      </c>
      <c r="AU8" s="46"/>
      <c r="AV8" s="46"/>
      <c r="AW8" s="46"/>
      <c r="AX8" s="46"/>
      <c r="AY8" s="46"/>
      <c r="AZ8" s="46"/>
      <c r="BA8" s="46"/>
      <c r="BB8" s="46">
        <f>データ!U6</f>
        <v>356.73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-14.63</v>
      </c>
      <c r="J10" s="46"/>
      <c r="K10" s="46"/>
      <c r="L10" s="46"/>
      <c r="M10" s="46"/>
      <c r="N10" s="46"/>
      <c r="O10" s="46"/>
      <c r="P10" s="46">
        <f>データ!P6</f>
        <v>0.01</v>
      </c>
      <c r="Q10" s="46"/>
      <c r="R10" s="46"/>
      <c r="S10" s="46"/>
      <c r="T10" s="46"/>
      <c r="U10" s="46"/>
      <c r="V10" s="46"/>
      <c r="W10" s="46">
        <f>データ!Q6</f>
        <v>100</v>
      </c>
      <c r="X10" s="46"/>
      <c r="Y10" s="46"/>
      <c r="Z10" s="46"/>
      <c r="AA10" s="46"/>
      <c r="AB10" s="46"/>
      <c r="AC10" s="46"/>
      <c r="AD10" s="51">
        <f>データ!R6</f>
        <v>3024</v>
      </c>
      <c r="AE10" s="51"/>
      <c r="AF10" s="51"/>
      <c r="AG10" s="51"/>
      <c r="AH10" s="51"/>
      <c r="AI10" s="51"/>
      <c r="AJ10" s="51"/>
      <c r="AK10" s="2"/>
      <c r="AL10" s="51">
        <f>データ!V6</f>
        <v>15</v>
      </c>
      <c r="AM10" s="51"/>
      <c r="AN10" s="51"/>
      <c r="AO10" s="51"/>
      <c r="AP10" s="51"/>
      <c r="AQ10" s="51"/>
      <c r="AR10" s="51"/>
      <c r="AS10" s="51"/>
      <c r="AT10" s="46">
        <f>データ!W6</f>
        <v>0.24</v>
      </c>
      <c r="AU10" s="46"/>
      <c r="AV10" s="46"/>
      <c r="AW10" s="46"/>
      <c r="AX10" s="46"/>
      <c r="AY10" s="46"/>
      <c r="AZ10" s="46"/>
      <c r="BA10" s="46"/>
      <c r="BB10" s="46">
        <f>データ!X6</f>
        <v>62.5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121</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91" t="s">
        <v>122</v>
      </c>
      <c r="BM66" s="92"/>
      <c r="BN66" s="92"/>
      <c r="BO66" s="92"/>
      <c r="BP66" s="92"/>
      <c r="BQ66" s="92"/>
      <c r="BR66" s="92"/>
      <c r="BS66" s="92"/>
      <c r="BT66" s="92"/>
      <c r="BU66" s="92"/>
      <c r="BV66" s="92"/>
      <c r="BW66" s="92"/>
      <c r="BX66" s="92"/>
      <c r="BY66" s="92"/>
      <c r="BZ66" s="93"/>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91"/>
      <c r="BM67" s="92"/>
      <c r="BN67" s="92"/>
      <c r="BO67" s="92"/>
      <c r="BP67" s="92"/>
      <c r="BQ67" s="92"/>
      <c r="BR67" s="92"/>
      <c r="BS67" s="92"/>
      <c r="BT67" s="92"/>
      <c r="BU67" s="92"/>
      <c r="BV67" s="92"/>
      <c r="BW67" s="92"/>
      <c r="BX67" s="92"/>
      <c r="BY67" s="92"/>
      <c r="BZ67" s="93"/>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91"/>
      <c r="BM68" s="92"/>
      <c r="BN68" s="92"/>
      <c r="BO68" s="92"/>
      <c r="BP68" s="92"/>
      <c r="BQ68" s="92"/>
      <c r="BR68" s="92"/>
      <c r="BS68" s="92"/>
      <c r="BT68" s="92"/>
      <c r="BU68" s="92"/>
      <c r="BV68" s="92"/>
      <c r="BW68" s="92"/>
      <c r="BX68" s="92"/>
      <c r="BY68" s="92"/>
      <c r="BZ68" s="93"/>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91"/>
      <c r="BM69" s="92"/>
      <c r="BN69" s="92"/>
      <c r="BO69" s="92"/>
      <c r="BP69" s="92"/>
      <c r="BQ69" s="92"/>
      <c r="BR69" s="92"/>
      <c r="BS69" s="92"/>
      <c r="BT69" s="92"/>
      <c r="BU69" s="92"/>
      <c r="BV69" s="92"/>
      <c r="BW69" s="92"/>
      <c r="BX69" s="92"/>
      <c r="BY69" s="92"/>
      <c r="BZ69" s="93"/>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91"/>
      <c r="BM70" s="92"/>
      <c r="BN70" s="92"/>
      <c r="BO70" s="92"/>
      <c r="BP70" s="92"/>
      <c r="BQ70" s="92"/>
      <c r="BR70" s="92"/>
      <c r="BS70" s="92"/>
      <c r="BT70" s="92"/>
      <c r="BU70" s="92"/>
      <c r="BV70" s="92"/>
      <c r="BW70" s="92"/>
      <c r="BX70" s="92"/>
      <c r="BY70" s="92"/>
      <c r="BZ70" s="93"/>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91"/>
      <c r="BM71" s="92"/>
      <c r="BN71" s="92"/>
      <c r="BO71" s="92"/>
      <c r="BP71" s="92"/>
      <c r="BQ71" s="92"/>
      <c r="BR71" s="92"/>
      <c r="BS71" s="92"/>
      <c r="BT71" s="92"/>
      <c r="BU71" s="92"/>
      <c r="BV71" s="92"/>
      <c r="BW71" s="92"/>
      <c r="BX71" s="92"/>
      <c r="BY71" s="92"/>
      <c r="BZ71" s="93"/>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91"/>
      <c r="BM72" s="92"/>
      <c r="BN72" s="92"/>
      <c r="BO72" s="92"/>
      <c r="BP72" s="92"/>
      <c r="BQ72" s="92"/>
      <c r="BR72" s="92"/>
      <c r="BS72" s="92"/>
      <c r="BT72" s="92"/>
      <c r="BU72" s="92"/>
      <c r="BV72" s="92"/>
      <c r="BW72" s="92"/>
      <c r="BX72" s="92"/>
      <c r="BY72" s="92"/>
      <c r="BZ72" s="93"/>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91"/>
      <c r="BM73" s="92"/>
      <c r="BN73" s="92"/>
      <c r="BO73" s="92"/>
      <c r="BP73" s="92"/>
      <c r="BQ73" s="92"/>
      <c r="BR73" s="92"/>
      <c r="BS73" s="92"/>
      <c r="BT73" s="92"/>
      <c r="BU73" s="92"/>
      <c r="BV73" s="92"/>
      <c r="BW73" s="92"/>
      <c r="BX73" s="92"/>
      <c r="BY73" s="92"/>
      <c r="BZ73" s="93"/>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91"/>
      <c r="BM74" s="92"/>
      <c r="BN74" s="92"/>
      <c r="BO74" s="92"/>
      <c r="BP74" s="92"/>
      <c r="BQ74" s="92"/>
      <c r="BR74" s="92"/>
      <c r="BS74" s="92"/>
      <c r="BT74" s="92"/>
      <c r="BU74" s="92"/>
      <c r="BV74" s="92"/>
      <c r="BW74" s="92"/>
      <c r="BX74" s="92"/>
      <c r="BY74" s="92"/>
      <c r="BZ74" s="93"/>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91"/>
      <c r="BM75" s="92"/>
      <c r="BN75" s="92"/>
      <c r="BO75" s="92"/>
      <c r="BP75" s="92"/>
      <c r="BQ75" s="92"/>
      <c r="BR75" s="92"/>
      <c r="BS75" s="92"/>
      <c r="BT75" s="92"/>
      <c r="BU75" s="92"/>
      <c r="BV75" s="92"/>
      <c r="BW75" s="92"/>
      <c r="BX75" s="92"/>
      <c r="BY75" s="92"/>
      <c r="BZ75" s="93"/>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91"/>
      <c r="BM76" s="92"/>
      <c r="BN76" s="92"/>
      <c r="BO76" s="92"/>
      <c r="BP76" s="92"/>
      <c r="BQ76" s="92"/>
      <c r="BR76" s="92"/>
      <c r="BS76" s="92"/>
      <c r="BT76" s="92"/>
      <c r="BU76" s="92"/>
      <c r="BV76" s="92"/>
      <c r="BW76" s="92"/>
      <c r="BX76" s="92"/>
      <c r="BY76" s="92"/>
      <c r="BZ76" s="93"/>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91"/>
      <c r="BM77" s="92"/>
      <c r="BN77" s="92"/>
      <c r="BO77" s="92"/>
      <c r="BP77" s="92"/>
      <c r="BQ77" s="92"/>
      <c r="BR77" s="92"/>
      <c r="BS77" s="92"/>
      <c r="BT77" s="92"/>
      <c r="BU77" s="92"/>
      <c r="BV77" s="92"/>
      <c r="BW77" s="92"/>
      <c r="BX77" s="92"/>
      <c r="BY77" s="92"/>
      <c r="BZ77" s="93"/>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91"/>
      <c r="BM78" s="92"/>
      <c r="BN78" s="92"/>
      <c r="BO78" s="92"/>
      <c r="BP78" s="92"/>
      <c r="BQ78" s="92"/>
      <c r="BR78" s="92"/>
      <c r="BS78" s="92"/>
      <c r="BT78" s="92"/>
      <c r="BU78" s="92"/>
      <c r="BV78" s="92"/>
      <c r="BW78" s="92"/>
      <c r="BX78" s="92"/>
      <c r="BY78" s="92"/>
      <c r="BZ78" s="93"/>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91"/>
      <c r="BM79" s="92"/>
      <c r="BN79" s="92"/>
      <c r="BO79" s="92"/>
      <c r="BP79" s="92"/>
      <c r="BQ79" s="92"/>
      <c r="BR79" s="92"/>
      <c r="BS79" s="92"/>
      <c r="BT79" s="92"/>
      <c r="BU79" s="92"/>
      <c r="BV79" s="92"/>
      <c r="BW79" s="92"/>
      <c r="BX79" s="92"/>
      <c r="BY79" s="92"/>
      <c r="BZ79" s="93"/>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91"/>
      <c r="BM80" s="92"/>
      <c r="BN80" s="92"/>
      <c r="BO80" s="92"/>
      <c r="BP80" s="92"/>
      <c r="BQ80" s="92"/>
      <c r="BR80" s="92"/>
      <c r="BS80" s="92"/>
      <c r="BT80" s="92"/>
      <c r="BU80" s="92"/>
      <c r="BV80" s="92"/>
      <c r="BW80" s="92"/>
      <c r="BX80" s="92"/>
      <c r="BY80" s="92"/>
      <c r="BZ80" s="93"/>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91"/>
      <c r="BM81" s="92"/>
      <c r="BN81" s="92"/>
      <c r="BO81" s="92"/>
      <c r="BP81" s="92"/>
      <c r="BQ81" s="92"/>
      <c r="BR81" s="92"/>
      <c r="BS81" s="92"/>
      <c r="BT81" s="92"/>
      <c r="BU81" s="92"/>
      <c r="BV81" s="92"/>
      <c r="BW81" s="92"/>
      <c r="BX81" s="92"/>
      <c r="BY81" s="92"/>
      <c r="BZ81" s="9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4"/>
      <c r="BM82" s="95"/>
      <c r="BN82" s="95"/>
      <c r="BO82" s="95"/>
      <c r="BP82" s="95"/>
      <c r="BQ82" s="95"/>
      <c r="BR82" s="95"/>
      <c r="BS82" s="95"/>
      <c r="BT82" s="95"/>
      <c r="BU82" s="95"/>
      <c r="BV82" s="95"/>
      <c r="BW82" s="95"/>
      <c r="BX82" s="95"/>
      <c r="BY82" s="95"/>
      <c r="BZ82" s="96"/>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【92.43】</v>
      </c>
      <c r="F86" s="27" t="str">
        <f>データ!AT6</f>
        <v>【175.10】</v>
      </c>
      <c r="G86" s="27" t="str">
        <f>データ!BE6</f>
        <v>【359.96】</v>
      </c>
      <c r="H86" s="27" t="str">
        <f>データ!BP6</f>
        <v>【559.52】</v>
      </c>
      <c r="I86" s="27" t="str">
        <f>データ!CA6</f>
        <v>【52.20】</v>
      </c>
      <c r="J86" s="27" t="str">
        <f>データ!CL6</f>
        <v>【295.20】</v>
      </c>
      <c r="K86" s="27" t="str">
        <f>データ!CW6</f>
        <v>【122.90】</v>
      </c>
      <c r="L86" s="27" t="str">
        <f>データ!DH6</f>
        <v>【81.31】</v>
      </c>
      <c r="M86" s="27" t="str">
        <f>データ!DS6</f>
        <v>【37.57】</v>
      </c>
      <c r="N86" s="27" t="str">
        <f>データ!ED6</f>
        <v>【-】</v>
      </c>
      <c r="O86" s="27"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322016</v>
      </c>
      <c r="D6" s="34">
        <f t="shared" si="3"/>
        <v>46</v>
      </c>
      <c r="E6" s="34">
        <f t="shared" si="3"/>
        <v>18</v>
      </c>
      <c r="F6" s="34">
        <f t="shared" si="3"/>
        <v>1</v>
      </c>
      <c r="G6" s="34">
        <f t="shared" si="3"/>
        <v>0</v>
      </c>
      <c r="H6" s="34" t="str">
        <f t="shared" si="3"/>
        <v>島根県　松江市</v>
      </c>
      <c r="I6" s="34" t="str">
        <f t="shared" si="3"/>
        <v>法適用</v>
      </c>
      <c r="J6" s="34" t="str">
        <f t="shared" si="3"/>
        <v>下水道事業</v>
      </c>
      <c r="K6" s="34" t="str">
        <f t="shared" si="3"/>
        <v>個別排水処理</v>
      </c>
      <c r="L6" s="34" t="str">
        <f t="shared" si="3"/>
        <v>L3</v>
      </c>
      <c r="M6" s="34">
        <f t="shared" si="3"/>
        <v>0</v>
      </c>
      <c r="N6" s="35" t="str">
        <f t="shared" si="3"/>
        <v>-</v>
      </c>
      <c r="O6" s="35">
        <f t="shared" si="3"/>
        <v>-14.63</v>
      </c>
      <c r="P6" s="35">
        <f t="shared" si="3"/>
        <v>0.01</v>
      </c>
      <c r="Q6" s="35">
        <f t="shared" si="3"/>
        <v>100</v>
      </c>
      <c r="R6" s="35">
        <f t="shared" si="3"/>
        <v>3024</v>
      </c>
      <c r="S6" s="35">
        <f t="shared" si="3"/>
        <v>204403</v>
      </c>
      <c r="T6" s="35">
        <f t="shared" si="3"/>
        <v>572.99</v>
      </c>
      <c r="U6" s="35">
        <f t="shared" si="3"/>
        <v>356.73</v>
      </c>
      <c r="V6" s="35">
        <f t="shared" si="3"/>
        <v>15</v>
      </c>
      <c r="W6" s="35">
        <f t="shared" si="3"/>
        <v>0.24</v>
      </c>
      <c r="X6" s="35">
        <f t="shared" si="3"/>
        <v>62.5</v>
      </c>
      <c r="Y6" s="36" t="str">
        <f>IF(Y7="",NA(),Y7)</f>
        <v>-</v>
      </c>
      <c r="Z6" s="36">
        <f t="shared" ref="Z6:AH6" si="4">IF(Z7="",NA(),Z7)</f>
        <v>70.209999999999994</v>
      </c>
      <c r="AA6" s="36">
        <f t="shared" si="4"/>
        <v>77.14</v>
      </c>
      <c r="AB6" s="36">
        <f t="shared" si="4"/>
        <v>74.290000000000006</v>
      </c>
      <c r="AC6" s="36">
        <f t="shared" si="4"/>
        <v>70.849999999999994</v>
      </c>
      <c r="AD6" s="36" t="str">
        <f t="shared" si="4"/>
        <v>-</v>
      </c>
      <c r="AE6" s="36">
        <f t="shared" si="4"/>
        <v>95.22</v>
      </c>
      <c r="AF6" s="36">
        <f t="shared" si="4"/>
        <v>99.54</v>
      </c>
      <c r="AG6" s="36">
        <f t="shared" si="4"/>
        <v>105.63</v>
      </c>
      <c r="AH6" s="36">
        <f t="shared" si="4"/>
        <v>100.37</v>
      </c>
      <c r="AI6" s="35" t="str">
        <f>IF(AI7="","",IF(AI7="-","【-】","【"&amp;SUBSTITUTE(TEXT(AI7,"#,##0.00"),"-","△")&amp;"】"))</f>
        <v>【92.43】</v>
      </c>
      <c r="AJ6" s="36" t="str">
        <f>IF(AJ7="",NA(),AJ7)</f>
        <v>-</v>
      </c>
      <c r="AK6" s="36">
        <f t="shared" ref="AK6:AS6" si="5">IF(AK7="",NA(),AK7)</f>
        <v>808.3</v>
      </c>
      <c r="AL6" s="36">
        <f t="shared" si="5"/>
        <v>856.51</v>
      </c>
      <c r="AM6" s="36">
        <f t="shared" si="5"/>
        <v>806.74</v>
      </c>
      <c r="AN6" s="36">
        <f t="shared" si="5"/>
        <v>905.84</v>
      </c>
      <c r="AO6" s="36" t="str">
        <f t="shared" si="5"/>
        <v>-</v>
      </c>
      <c r="AP6" s="36">
        <f t="shared" si="5"/>
        <v>189</v>
      </c>
      <c r="AQ6" s="36">
        <f t="shared" si="5"/>
        <v>59.52</v>
      </c>
      <c r="AR6" s="36">
        <f t="shared" si="5"/>
        <v>102.8</v>
      </c>
      <c r="AS6" s="36">
        <f t="shared" si="5"/>
        <v>55.24</v>
      </c>
      <c r="AT6" s="35" t="str">
        <f>IF(AT7="","",IF(AT7="-","【-】","【"&amp;SUBSTITUTE(TEXT(AT7,"#,##0.00"),"-","△")&amp;"】"))</f>
        <v>【175.10】</v>
      </c>
      <c r="AU6" s="36" t="str">
        <f>IF(AU7="",NA(),AU7)</f>
        <v>-</v>
      </c>
      <c r="AV6" s="36">
        <f t="shared" ref="AV6:BD6" si="6">IF(AV7="",NA(),AV7)</f>
        <v>117.37</v>
      </c>
      <c r="AW6" s="36">
        <f t="shared" si="6"/>
        <v>27.48</v>
      </c>
      <c r="AX6" s="36">
        <f t="shared" si="6"/>
        <v>30.19</v>
      </c>
      <c r="AY6" s="36">
        <f t="shared" si="6"/>
        <v>8.99</v>
      </c>
      <c r="AZ6" s="36" t="str">
        <f t="shared" si="6"/>
        <v>-</v>
      </c>
      <c r="BA6" s="36">
        <f t="shared" si="6"/>
        <v>295.92</v>
      </c>
      <c r="BB6" s="36">
        <f t="shared" si="6"/>
        <v>322.33999999999997</v>
      </c>
      <c r="BC6" s="36">
        <f t="shared" si="6"/>
        <v>366.75</v>
      </c>
      <c r="BD6" s="36">
        <f t="shared" si="6"/>
        <v>291.2</v>
      </c>
      <c r="BE6" s="35" t="str">
        <f>IF(BE7="","",IF(BE7="-","【-】","【"&amp;SUBSTITUTE(TEXT(BE7,"#,##0.00"),"-","△")&amp;"】"))</f>
        <v>【359.96】</v>
      </c>
      <c r="BF6" s="36" t="str">
        <f>IF(BF7="",NA(),BF7)</f>
        <v>-</v>
      </c>
      <c r="BG6" s="36">
        <f t="shared" ref="BG6:BO6" si="7">IF(BG7="",NA(),BG7)</f>
        <v>354.34</v>
      </c>
      <c r="BH6" s="36">
        <f t="shared" si="7"/>
        <v>333.09</v>
      </c>
      <c r="BI6" s="36">
        <f t="shared" si="7"/>
        <v>287.23</v>
      </c>
      <c r="BJ6" s="36">
        <f t="shared" si="7"/>
        <v>291.97000000000003</v>
      </c>
      <c r="BK6" s="36" t="str">
        <f t="shared" si="7"/>
        <v>-</v>
      </c>
      <c r="BL6" s="36">
        <f t="shared" si="7"/>
        <v>803.29</v>
      </c>
      <c r="BM6" s="36">
        <f t="shared" si="7"/>
        <v>760.12</v>
      </c>
      <c r="BN6" s="36">
        <f t="shared" si="7"/>
        <v>492.59</v>
      </c>
      <c r="BO6" s="36">
        <f t="shared" si="7"/>
        <v>503.8</v>
      </c>
      <c r="BP6" s="35" t="str">
        <f>IF(BP7="","",IF(BP7="-","【-】","【"&amp;SUBSTITUTE(TEXT(BP7,"#,##0.00"),"-","△")&amp;"】"))</f>
        <v>【559.52】</v>
      </c>
      <c r="BQ6" s="36" t="str">
        <f>IF(BQ7="",NA(),BQ7)</f>
        <v>-</v>
      </c>
      <c r="BR6" s="36">
        <f t="shared" ref="BR6:BZ6" si="8">IF(BR7="",NA(),BR7)</f>
        <v>54.19</v>
      </c>
      <c r="BS6" s="36">
        <f t="shared" si="8"/>
        <v>55.93</v>
      </c>
      <c r="BT6" s="36">
        <f t="shared" si="8"/>
        <v>60.13</v>
      </c>
      <c r="BU6" s="36">
        <f t="shared" si="8"/>
        <v>56.96</v>
      </c>
      <c r="BV6" s="36" t="str">
        <f t="shared" si="8"/>
        <v>-</v>
      </c>
      <c r="BW6" s="36">
        <f t="shared" si="8"/>
        <v>56.63</v>
      </c>
      <c r="BX6" s="36">
        <f t="shared" si="8"/>
        <v>50.17</v>
      </c>
      <c r="BY6" s="36">
        <f t="shared" si="8"/>
        <v>46.53</v>
      </c>
      <c r="BZ6" s="36">
        <f t="shared" si="8"/>
        <v>51.58</v>
      </c>
      <c r="CA6" s="35" t="str">
        <f>IF(CA7="","",IF(CA7="-","【-】","【"&amp;SUBSTITUTE(TEXT(CA7,"#,##0.00"),"-","△")&amp;"】"))</f>
        <v>【52.20】</v>
      </c>
      <c r="CB6" s="36" t="str">
        <f>IF(CB7="",NA(),CB7)</f>
        <v>-</v>
      </c>
      <c r="CC6" s="36">
        <f t="shared" ref="CC6:CK6" si="9">IF(CC7="",NA(),CC7)</f>
        <v>279.58999999999997</v>
      </c>
      <c r="CD6" s="36">
        <f t="shared" si="9"/>
        <v>272.99</v>
      </c>
      <c r="CE6" s="36">
        <f t="shared" si="9"/>
        <v>255.73</v>
      </c>
      <c r="CF6" s="36">
        <f t="shared" si="9"/>
        <v>268.57</v>
      </c>
      <c r="CG6" s="36" t="str">
        <f t="shared" si="9"/>
        <v>-</v>
      </c>
      <c r="CH6" s="36">
        <f t="shared" si="9"/>
        <v>272.66000000000003</v>
      </c>
      <c r="CI6" s="36">
        <f t="shared" si="9"/>
        <v>329.08</v>
      </c>
      <c r="CJ6" s="36">
        <f t="shared" si="9"/>
        <v>373.71</v>
      </c>
      <c r="CK6" s="36">
        <f t="shared" si="9"/>
        <v>333.58</v>
      </c>
      <c r="CL6" s="35" t="str">
        <f>IF(CL7="","",IF(CL7="-","【-】","【"&amp;SUBSTITUTE(TEXT(CL7,"#,##0.00"),"-","△")&amp;"】"))</f>
        <v>【295.20】</v>
      </c>
      <c r="CM6" s="36" t="str">
        <f>IF(CM7="",NA(),CM7)</f>
        <v>-</v>
      </c>
      <c r="CN6" s="36">
        <f t="shared" ref="CN6:CV6" si="10">IF(CN7="",NA(),CN7)</f>
        <v>62.5</v>
      </c>
      <c r="CO6" s="36">
        <f t="shared" si="10"/>
        <v>62.5</v>
      </c>
      <c r="CP6" s="36">
        <f t="shared" si="10"/>
        <v>62.5</v>
      </c>
      <c r="CQ6" s="36">
        <f t="shared" si="10"/>
        <v>62.5</v>
      </c>
      <c r="CR6" s="36" t="str">
        <f t="shared" si="10"/>
        <v>-</v>
      </c>
      <c r="CS6" s="36">
        <f t="shared" si="10"/>
        <v>58.82</v>
      </c>
      <c r="CT6" s="36">
        <f t="shared" si="10"/>
        <v>51.54</v>
      </c>
      <c r="CU6" s="36">
        <f t="shared" si="10"/>
        <v>44.84</v>
      </c>
      <c r="CV6" s="36">
        <f t="shared" si="10"/>
        <v>41.51</v>
      </c>
      <c r="CW6" s="35" t="str">
        <f>IF(CW7="","",IF(CW7="-","【-】","【"&amp;SUBSTITUTE(TEXT(CW7,"#,##0.00"),"-","△")&amp;"】"))</f>
        <v>【122.90】</v>
      </c>
      <c r="CX6" s="36" t="str">
        <f>IF(CX7="",NA(),CX7)</f>
        <v>-</v>
      </c>
      <c r="CY6" s="36">
        <f t="shared" ref="CY6:DG6" si="11">IF(CY7="",NA(),CY7)</f>
        <v>100</v>
      </c>
      <c r="CZ6" s="36">
        <f t="shared" si="11"/>
        <v>100</v>
      </c>
      <c r="DA6" s="36">
        <f t="shared" si="11"/>
        <v>100</v>
      </c>
      <c r="DB6" s="36">
        <f t="shared" si="11"/>
        <v>100</v>
      </c>
      <c r="DC6" s="36" t="str">
        <f t="shared" si="11"/>
        <v>-</v>
      </c>
      <c r="DD6" s="36">
        <f t="shared" si="11"/>
        <v>71.760000000000005</v>
      </c>
      <c r="DE6" s="36">
        <f t="shared" si="11"/>
        <v>71.599999999999994</v>
      </c>
      <c r="DF6" s="36">
        <f t="shared" si="11"/>
        <v>67.86</v>
      </c>
      <c r="DG6" s="36">
        <f t="shared" si="11"/>
        <v>68.72</v>
      </c>
      <c r="DH6" s="35" t="str">
        <f>IF(DH7="","",IF(DH7="-","【-】","【"&amp;SUBSTITUTE(TEXT(DH7,"#,##0.00"),"-","△")&amp;"】"))</f>
        <v>【81.31】</v>
      </c>
      <c r="DI6" s="36" t="str">
        <f>IF(DI7="",NA(),DI7)</f>
        <v>-</v>
      </c>
      <c r="DJ6" s="36">
        <f t="shared" ref="DJ6:DR6" si="12">IF(DJ7="",NA(),DJ7)</f>
        <v>4.5</v>
      </c>
      <c r="DK6" s="36">
        <f t="shared" si="12"/>
        <v>9.4499999999999993</v>
      </c>
      <c r="DL6" s="36">
        <f t="shared" si="12"/>
        <v>14.4</v>
      </c>
      <c r="DM6" s="36">
        <f t="shared" si="12"/>
        <v>19.34</v>
      </c>
      <c r="DN6" s="36" t="str">
        <f t="shared" si="12"/>
        <v>-</v>
      </c>
      <c r="DO6" s="36">
        <f t="shared" si="12"/>
        <v>18.399999999999999</v>
      </c>
      <c r="DP6" s="36">
        <f t="shared" si="12"/>
        <v>23.72</v>
      </c>
      <c r="DQ6" s="36">
        <f t="shared" si="12"/>
        <v>17.809999999999999</v>
      </c>
      <c r="DR6" s="36">
        <f t="shared" si="12"/>
        <v>18.600000000000001</v>
      </c>
      <c r="DS6" s="35" t="str">
        <f>IF(DS7="","",IF(DS7="-","【-】","【"&amp;SUBSTITUTE(TEXT(DS7,"#,##0.00"),"-","△")&amp;"】"))</f>
        <v>【37.57】</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c r="A7" s="29"/>
      <c r="B7" s="38">
        <v>2016</v>
      </c>
      <c r="C7" s="38">
        <v>322016</v>
      </c>
      <c r="D7" s="38">
        <v>46</v>
      </c>
      <c r="E7" s="38">
        <v>18</v>
      </c>
      <c r="F7" s="38">
        <v>1</v>
      </c>
      <c r="G7" s="38">
        <v>0</v>
      </c>
      <c r="H7" s="38" t="s">
        <v>108</v>
      </c>
      <c r="I7" s="38" t="s">
        <v>109</v>
      </c>
      <c r="J7" s="38" t="s">
        <v>110</v>
      </c>
      <c r="K7" s="38" t="s">
        <v>111</v>
      </c>
      <c r="L7" s="38" t="s">
        <v>112</v>
      </c>
      <c r="M7" s="38"/>
      <c r="N7" s="39" t="s">
        <v>113</v>
      </c>
      <c r="O7" s="39">
        <v>-14.63</v>
      </c>
      <c r="P7" s="39">
        <v>0.01</v>
      </c>
      <c r="Q7" s="39">
        <v>100</v>
      </c>
      <c r="R7" s="39">
        <v>3024</v>
      </c>
      <c r="S7" s="39">
        <v>204403</v>
      </c>
      <c r="T7" s="39">
        <v>572.99</v>
      </c>
      <c r="U7" s="39">
        <v>356.73</v>
      </c>
      <c r="V7" s="39">
        <v>15</v>
      </c>
      <c r="W7" s="39">
        <v>0.24</v>
      </c>
      <c r="X7" s="39">
        <v>62.5</v>
      </c>
      <c r="Y7" s="39" t="s">
        <v>113</v>
      </c>
      <c r="Z7" s="39">
        <v>70.209999999999994</v>
      </c>
      <c r="AA7" s="39">
        <v>77.14</v>
      </c>
      <c r="AB7" s="39">
        <v>74.290000000000006</v>
      </c>
      <c r="AC7" s="39">
        <v>70.849999999999994</v>
      </c>
      <c r="AD7" s="39" t="s">
        <v>113</v>
      </c>
      <c r="AE7" s="39">
        <v>95.22</v>
      </c>
      <c r="AF7" s="39">
        <v>99.54</v>
      </c>
      <c r="AG7" s="39">
        <v>105.63</v>
      </c>
      <c r="AH7" s="39">
        <v>100.37</v>
      </c>
      <c r="AI7" s="39">
        <v>92.43</v>
      </c>
      <c r="AJ7" s="39" t="s">
        <v>113</v>
      </c>
      <c r="AK7" s="39">
        <v>808.3</v>
      </c>
      <c r="AL7" s="39">
        <v>856.51</v>
      </c>
      <c r="AM7" s="39">
        <v>806.74</v>
      </c>
      <c r="AN7" s="39">
        <v>905.84</v>
      </c>
      <c r="AO7" s="39" t="s">
        <v>113</v>
      </c>
      <c r="AP7" s="39">
        <v>189</v>
      </c>
      <c r="AQ7" s="39">
        <v>59.52</v>
      </c>
      <c r="AR7" s="39">
        <v>102.8</v>
      </c>
      <c r="AS7" s="39">
        <v>55.24</v>
      </c>
      <c r="AT7" s="39">
        <v>175.1</v>
      </c>
      <c r="AU7" s="39" t="s">
        <v>113</v>
      </c>
      <c r="AV7" s="39">
        <v>117.37</v>
      </c>
      <c r="AW7" s="39">
        <v>27.48</v>
      </c>
      <c r="AX7" s="39">
        <v>30.19</v>
      </c>
      <c r="AY7" s="39">
        <v>8.99</v>
      </c>
      <c r="AZ7" s="39" t="s">
        <v>113</v>
      </c>
      <c r="BA7" s="39">
        <v>295.92</v>
      </c>
      <c r="BB7" s="39">
        <v>322.33999999999997</v>
      </c>
      <c r="BC7" s="39">
        <v>366.75</v>
      </c>
      <c r="BD7" s="39">
        <v>291.2</v>
      </c>
      <c r="BE7" s="39">
        <v>359.96</v>
      </c>
      <c r="BF7" s="39" t="s">
        <v>113</v>
      </c>
      <c r="BG7" s="39">
        <v>354.34</v>
      </c>
      <c r="BH7" s="39">
        <v>333.09</v>
      </c>
      <c r="BI7" s="39">
        <v>287.23</v>
      </c>
      <c r="BJ7" s="39">
        <v>291.97000000000003</v>
      </c>
      <c r="BK7" s="39" t="s">
        <v>113</v>
      </c>
      <c r="BL7" s="39">
        <v>803.29</v>
      </c>
      <c r="BM7" s="39">
        <v>760.12</v>
      </c>
      <c r="BN7" s="39">
        <v>492.59</v>
      </c>
      <c r="BO7" s="39">
        <v>503.8</v>
      </c>
      <c r="BP7" s="39">
        <v>559.52</v>
      </c>
      <c r="BQ7" s="39" t="s">
        <v>113</v>
      </c>
      <c r="BR7" s="39">
        <v>54.19</v>
      </c>
      <c r="BS7" s="39">
        <v>55.93</v>
      </c>
      <c r="BT7" s="39">
        <v>60.13</v>
      </c>
      <c r="BU7" s="39">
        <v>56.96</v>
      </c>
      <c r="BV7" s="39" t="s">
        <v>113</v>
      </c>
      <c r="BW7" s="39">
        <v>56.63</v>
      </c>
      <c r="BX7" s="39">
        <v>50.17</v>
      </c>
      <c r="BY7" s="39">
        <v>46.53</v>
      </c>
      <c r="BZ7" s="39">
        <v>51.58</v>
      </c>
      <c r="CA7" s="39">
        <v>52.2</v>
      </c>
      <c r="CB7" s="39" t="s">
        <v>113</v>
      </c>
      <c r="CC7" s="39">
        <v>279.58999999999997</v>
      </c>
      <c r="CD7" s="39">
        <v>272.99</v>
      </c>
      <c r="CE7" s="39">
        <v>255.73</v>
      </c>
      <c r="CF7" s="39">
        <v>268.57</v>
      </c>
      <c r="CG7" s="39" t="s">
        <v>113</v>
      </c>
      <c r="CH7" s="39">
        <v>272.66000000000003</v>
      </c>
      <c r="CI7" s="39">
        <v>329.08</v>
      </c>
      <c r="CJ7" s="39">
        <v>373.71</v>
      </c>
      <c r="CK7" s="39">
        <v>333.58</v>
      </c>
      <c r="CL7" s="39">
        <v>295.2</v>
      </c>
      <c r="CM7" s="39" t="s">
        <v>113</v>
      </c>
      <c r="CN7" s="39">
        <v>62.5</v>
      </c>
      <c r="CO7" s="39">
        <v>62.5</v>
      </c>
      <c r="CP7" s="39">
        <v>62.5</v>
      </c>
      <c r="CQ7" s="39">
        <v>62.5</v>
      </c>
      <c r="CR7" s="39" t="s">
        <v>113</v>
      </c>
      <c r="CS7" s="39">
        <v>58.82</v>
      </c>
      <c r="CT7" s="39">
        <v>51.54</v>
      </c>
      <c r="CU7" s="39">
        <v>44.84</v>
      </c>
      <c r="CV7" s="39">
        <v>41.51</v>
      </c>
      <c r="CW7" s="39">
        <v>122.9</v>
      </c>
      <c r="CX7" s="39" t="s">
        <v>113</v>
      </c>
      <c r="CY7" s="39">
        <v>100</v>
      </c>
      <c r="CZ7" s="39">
        <v>100</v>
      </c>
      <c r="DA7" s="39">
        <v>100</v>
      </c>
      <c r="DB7" s="39">
        <v>100</v>
      </c>
      <c r="DC7" s="39" t="s">
        <v>113</v>
      </c>
      <c r="DD7" s="39">
        <v>71.760000000000005</v>
      </c>
      <c r="DE7" s="39">
        <v>71.599999999999994</v>
      </c>
      <c r="DF7" s="39">
        <v>67.86</v>
      </c>
      <c r="DG7" s="39">
        <v>68.72</v>
      </c>
      <c r="DH7" s="39">
        <v>81.31</v>
      </c>
      <c r="DI7" s="39" t="s">
        <v>113</v>
      </c>
      <c r="DJ7" s="39">
        <v>4.5</v>
      </c>
      <c r="DK7" s="39">
        <v>9.4499999999999993</v>
      </c>
      <c r="DL7" s="39">
        <v>14.4</v>
      </c>
      <c r="DM7" s="39">
        <v>19.34</v>
      </c>
      <c r="DN7" s="39" t="s">
        <v>113</v>
      </c>
      <c r="DO7" s="39">
        <v>18.399999999999999</v>
      </c>
      <c r="DP7" s="39">
        <v>23.72</v>
      </c>
      <c r="DQ7" s="39">
        <v>17.809999999999999</v>
      </c>
      <c r="DR7" s="39">
        <v>18.600000000000001</v>
      </c>
      <c r="DS7" s="39">
        <v>37.57</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