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fsv.sg.local\財務第2係\H29事業\調査・照会\2.1経営比較分析表\提出\"/>
    </mc:Choice>
  </mc:AlternateContent>
  <workbookProtection workbookPassword="B319" lockStructure="1"/>
  <bookViews>
    <workbookView xWindow="0" yWindow="0" windowWidth="20490" windowHeight="808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AT8" i="4"/>
  <c r="W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<sst xmlns="http://schemas.openxmlformats.org/spreadsheetml/2006/main" count="257" uniqueCount="123">
  <si>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</si>
  <si>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</si>
  <si>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</si>
  <si>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</si>
  <si>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</si>
  <si>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</si>
  <si>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</si>
  <si>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</si>
  <si>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</si>
  <si>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</si>
  <si>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</si>
  <si>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</si>
  <si>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</si>
  <si>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</si>
  <si>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</si>
  <si>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</si>
  <si>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</si>
  <si>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</si>
  <si>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</si>
  <si>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</si>
  <si>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</si>
  <si>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</si>
  <si>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</si>
  <si>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</si>
  <si>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</si>
  <si>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</si>
  <si>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</si>
  <si>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</si>
  <si>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</si>
  <si>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</si>
  <si>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</si>
  <si>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</si>
  <si>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</si>
  <si>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</si>
  <si>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</si>
  <si>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</si>
  <si>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</si>
  <si>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</si>
  <si>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</si>
  <si>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</si>
  <si>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</si>
  <si>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</si>
  <si>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</si>
  <si>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</si>
  <si>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</si>
  <si>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</si>
  <si>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</si>
  <si>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</si>
  <si>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</si>
  <si>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</si>
  <si>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</si>
  <si>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</si>
  <si>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</si>
  <si>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</si>
  <si>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</si>
  <si>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</si>
  <si>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</si>
  <si>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</si>
  <si>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</si>
  <si>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</si>
  <si>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</si>
  <si>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</si>
  <si>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</si>
  <si>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</si>
  <si>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</si>
  <si>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</si>
  <si>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</si>
  <si>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</si>
  <si>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</si>
  <si>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</si>
  <si>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</si>
  <si>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</si>
  <si>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</si>
  <si>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</si>
  <si>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</si>
  <si>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</si>
  <si>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</si>
  <si>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</si>
  <si>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</si>
  <si>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</si>
  <si>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</si>
  <si>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</si>
  <si>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</si>
  <si>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</si>
  <si>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</si>
  <si>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</si>
  <si>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</si>
  <si>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</si>
  <si>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</si>
  <si>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</si>
  <si>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</si>
  <si>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</si>
  <si>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</si>
  <si>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</si>
  <si>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</si>
  <si>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</si>
  <si>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</si>
  <si>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</si>
  <si>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</si>
  <si>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</si>
  <si>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</si>
  <si>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</si>
  <si>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</si>
  <si>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</si>
  <si>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</si>
  <si>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</si>
  <si>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</si>
  <si>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</si>
  <si>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松江市</t>
  </si>
  <si>
    <t>法適用</t>
  </si>
  <si>
    <t>下水道事業</t>
  </si>
  <si>
    <t>漁業集落排水</t>
  </si>
  <si>
    <t>H1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</si>
  <si>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</si>
  <si>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</si>
  <si>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</si>
  <si>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</si>
  <si>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</si>
  <si>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</si>
  <si>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</si>
  <si>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t>
    </r>
    <r>
      <rPr>
        <sz val="10"/>
        <color theme="1"/>
        <rFont val="ＭＳ ゴシック"/>
        <family val="3"/>
        <charset val="128"/>
      </rPr>
      <t>年々上昇している。また、今後も上昇するものと見込んでいる。
　②管渠老朽化率は、法定耐用年数に達したものがないことから0%となっている。</t>
    </r>
    <phoneticPr fontId="4"/>
  </si>
  <si>
    <t>　当市の下水道は、有収水量が減少する見込みの中、これまで整備してきた多くの施設や設備の老朽化が進行し、多額の更新費用が必要となるなど経営環境は厳しさを増していく状況にある。収益の確保と費用の削減に努め、将来にわたって効率的な経営を行っていくことが喫緊の課題である。効率的な経営のための施策を盛り込んだ今後10年間の経営計画を策定することとし、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ポンプ場施設等の設備・機器の更新期が近づいており、今後の更新を効率的に実施するため、機器等の劣化状況等を調査するとともに、施設ごとの更新計画を策定する。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rPh sb="9" eb="11">
      <t>ユウシュウ</t>
    </rPh>
    <rPh sb="11" eb="13">
      <t>スイリョウ</t>
    </rPh>
    <rPh sb="14" eb="16">
      <t>ゲンショウ</t>
    </rPh>
    <rPh sb="18" eb="20">
      <t>ミコ</t>
    </rPh>
    <rPh sb="22" eb="23">
      <t>ナカ</t>
    </rPh>
    <rPh sb="28" eb="30">
      <t>セイビ</t>
    </rPh>
    <rPh sb="34" eb="35">
      <t>オオ</t>
    </rPh>
    <rPh sb="37" eb="39">
      <t>シセツ</t>
    </rPh>
    <rPh sb="40" eb="42">
      <t>セツビ</t>
    </rPh>
    <rPh sb="43" eb="46">
      <t>ロウキュウカ</t>
    </rPh>
    <rPh sb="47" eb="49">
      <t>シンコウ</t>
    </rPh>
    <rPh sb="51" eb="53">
      <t>タガク</t>
    </rPh>
    <rPh sb="54" eb="56">
      <t>コウシン</t>
    </rPh>
    <rPh sb="56" eb="58">
      <t>ヒヨウ</t>
    </rPh>
    <rPh sb="59" eb="61">
      <t>ヒツヨウ</t>
    </rPh>
    <rPh sb="66" eb="68">
      <t>ケイエイ</t>
    </rPh>
    <rPh sb="68" eb="70">
      <t>カンキョウ</t>
    </rPh>
    <rPh sb="71" eb="72">
      <t>キビ</t>
    </rPh>
    <rPh sb="75" eb="76">
      <t>マ</t>
    </rPh>
    <rPh sb="80" eb="82">
      <t>ジョウキョウ</t>
    </rPh>
    <rPh sb="86" eb="88">
      <t>シュウエキ</t>
    </rPh>
    <rPh sb="89" eb="91">
      <t>カクホ</t>
    </rPh>
    <rPh sb="92" eb="94">
      <t>ヒヨウ</t>
    </rPh>
    <rPh sb="95" eb="97">
      <t>サクゲン</t>
    </rPh>
    <rPh sb="98" eb="99">
      <t>ツト</t>
    </rPh>
    <rPh sb="101" eb="103">
      <t>ショウライ</t>
    </rPh>
    <rPh sb="108" eb="111">
      <t>コウリツテキ</t>
    </rPh>
    <rPh sb="112" eb="114">
      <t>ケイエイ</t>
    </rPh>
    <rPh sb="115" eb="116">
      <t>オコナ</t>
    </rPh>
    <rPh sb="123" eb="125">
      <t>キッキン</t>
    </rPh>
    <rPh sb="126" eb="128">
      <t>カダイ</t>
    </rPh>
    <rPh sb="132" eb="135">
      <t>コウリツテキ</t>
    </rPh>
    <rPh sb="136" eb="138">
      <t>ケイエイ</t>
    </rPh>
    <rPh sb="142" eb="143">
      <t>セ</t>
    </rPh>
    <rPh sb="143" eb="144">
      <t>サク</t>
    </rPh>
    <rPh sb="145" eb="146">
      <t>モ</t>
    </rPh>
    <rPh sb="147" eb="148">
      <t>コ</t>
    </rPh>
    <rPh sb="150" eb="151">
      <t>イマ</t>
    </rPh>
    <rPh sb="154" eb="156">
      <t>ネンカン</t>
    </rPh>
    <rPh sb="157" eb="159">
      <t>ケイエイ</t>
    </rPh>
    <rPh sb="159" eb="161">
      <t>ケイカク</t>
    </rPh>
    <rPh sb="162" eb="164">
      <t>サクテイ</t>
    </rPh>
    <phoneticPr fontId="4"/>
  </si>
  <si>
    <t>　当事業は、一般会計からの繰入れや長期前受金戻入など、使用料以外の収入を前提とし、さらに、公共下水道等他の事業と一体で経営しなければ、健全性が保てない状況である。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23%であり、一般会計からの繰入金など使用料以外の収入を含めても費用が賄えない状況で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⑦施設利用率が低い要因として、施設規模が過大である可能性があるため、施設の更新時にダウンサイジングの検討や、水洗化率の向上も必要である。
　⑧水洗化率は、類似団体と比較してやや高い水準となっている。今後、大幅な上昇は見込めない状況であるが、近年供用開始した区域も含めた接続勧奨等で未接続世帯の接続促進を図る必要がある。</t>
    <rPh sb="193" eb="195">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</si>
</sst>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20507096"/>
        <c:axId val="2205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0.05</c:v>
                </c:pt>
                <c:pt idx="3">
                  <c:v>0.18</c:v>
                </c:pt>
                <c:pt idx="4">
                  <c:v>0.12</c:v>
                </c:pt>
              </c:numCache>
            </c:numRef>
          </c:val>
          <c:smooth val="0"/>
        </c:ser>
        <c:dLbls>
          <c:showLegendKey val="0"/>
          <c:showVal val="0"/>
          <c:showCatName val="0"/>
          <c:showSerName val="0"/>
          <c:showPercent val="0"/>
          <c:showBubbleSize val="0"/>
        </c:dLbls>
        <c:marker val="1"/>
        <c:smooth val="0"/>
        <c:axId val="220507096"/>
        <c:axId val="220507488"/>
      </c:lineChart>
      <c:dateAx>
        <c:axId val="220507096"/>
        <c:scaling>
          <c:orientation val="minMax"/>
        </c:scaling>
        <c:delete val="1"/>
        <c:axPos val="b"/>
        <c:numFmt formatCode="ge" sourceLinked="1"/>
        <c:majorTickMark val="none"/>
        <c:minorTickMark val="none"/>
        <c:tickLblPos val="none"/>
        <c:crossAx val="220507488"/>
        <c:crosses val="autoZero"/>
        <c:auto val="1"/>
        <c:lblOffset val="100"/>
        <c:baseTimeUnit val="years"/>
      </c:dateAx>
      <c:valAx>
        <c:axId val="2205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0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42.72</c:v>
                </c:pt>
                <c:pt idx="2">
                  <c:v>41.93</c:v>
                </c:pt>
                <c:pt idx="3">
                  <c:v>39.869999999999997</c:v>
                </c:pt>
                <c:pt idx="4">
                  <c:v>38.950000000000003</c:v>
                </c:pt>
              </c:numCache>
            </c:numRef>
          </c:val>
        </c:ser>
        <c:dLbls>
          <c:showLegendKey val="0"/>
          <c:showVal val="0"/>
          <c:showCatName val="0"/>
          <c:showSerName val="0"/>
          <c:showPercent val="0"/>
          <c:showBubbleSize val="0"/>
        </c:dLbls>
        <c:gapWidth val="150"/>
        <c:axId val="488141688"/>
        <c:axId val="488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39.42</c:v>
                </c:pt>
                <c:pt idx="2">
                  <c:v>39.68</c:v>
                </c:pt>
                <c:pt idx="3">
                  <c:v>35.64</c:v>
                </c:pt>
                <c:pt idx="4">
                  <c:v>39.9</c:v>
                </c:pt>
              </c:numCache>
            </c:numRef>
          </c:val>
          <c:smooth val="0"/>
        </c:ser>
        <c:dLbls>
          <c:showLegendKey val="0"/>
          <c:showVal val="0"/>
          <c:showCatName val="0"/>
          <c:showSerName val="0"/>
          <c:showPercent val="0"/>
          <c:showBubbleSize val="0"/>
        </c:dLbls>
        <c:marker val="1"/>
        <c:smooth val="0"/>
        <c:axId val="488141688"/>
        <c:axId val="488142080"/>
      </c:lineChart>
      <c:dateAx>
        <c:axId val="488141688"/>
        <c:scaling>
          <c:orientation val="minMax"/>
        </c:scaling>
        <c:delete val="1"/>
        <c:axPos val="b"/>
        <c:numFmt formatCode="ge" sourceLinked="1"/>
        <c:majorTickMark val="none"/>
        <c:minorTickMark val="none"/>
        <c:tickLblPos val="none"/>
        <c:crossAx val="488142080"/>
        <c:crosses val="autoZero"/>
        <c:auto val="1"/>
        <c:lblOffset val="100"/>
        <c:baseTimeUnit val="years"/>
      </c:dateAx>
      <c:valAx>
        <c:axId val="488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4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91.88</c:v>
                </c:pt>
                <c:pt idx="2">
                  <c:v>92.36</c:v>
                </c:pt>
                <c:pt idx="3">
                  <c:v>92.9</c:v>
                </c:pt>
                <c:pt idx="4">
                  <c:v>92.96</c:v>
                </c:pt>
              </c:numCache>
            </c:numRef>
          </c:val>
        </c:ser>
        <c:dLbls>
          <c:showLegendKey val="0"/>
          <c:showVal val="0"/>
          <c:showCatName val="0"/>
          <c:showSerName val="0"/>
          <c:showPercent val="0"/>
          <c:showBubbleSize val="0"/>
        </c:dLbls>
        <c:gapWidth val="150"/>
        <c:axId val="429783384"/>
        <c:axId val="4297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82.97</c:v>
                </c:pt>
                <c:pt idx="2">
                  <c:v>83.95</c:v>
                </c:pt>
                <c:pt idx="3">
                  <c:v>82.92</c:v>
                </c:pt>
                <c:pt idx="4">
                  <c:v>85.72</c:v>
                </c:pt>
              </c:numCache>
            </c:numRef>
          </c:val>
          <c:smooth val="0"/>
        </c:ser>
        <c:dLbls>
          <c:showLegendKey val="0"/>
          <c:showVal val="0"/>
          <c:showCatName val="0"/>
          <c:showSerName val="0"/>
          <c:showPercent val="0"/>
          <c:showBubbleSize val="0"/>
        </c:dLbls>
        <c:marker val="1"/>
        <c:smooth val="0"/>
        <c:axId val="429783384"/>
        <c:axId val="429783776"/>
      </c:lineChart>
      <c:dateAx>
        <c:axId val="429783384"/>
        <c:scaling>
          <c:orientation val="minMax"/>
        </c:scaling>
        <c:delete val="1"/>
        <c:axPos val="b"/>
        <c:numFmt formatCode="ge" sourceLinked="1"/>
        <c:majorTickMark val="none"/>
        <c:minorTickMark val="none"/>
        <c:tickLblPos val="none"/>
        <c:crossAx val="429783776"/>
        <c:crosses val="autoZero"/>
        <c:auto val="1"/>
        <c:lblOffset val="100"/>
        <c:baseTimeUnit val="years"/>
      </c:dateAx>
      <c:valAx>
        <c:axId val="4297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107.78</c:v>
                </c:pt>
                <c:pt idx="2">
                  <c:v>102.05</c:v>
                </c:pt>
                <c:pt idx="3">
                  <c:v>95.21</c:v>
                </c:pt>
                <c:pt idx="4">
                  <c:v>95.05</c:v>
                </c:pt>
              </c:numCache>
            </c:numRef>
          </c:val>
        </c:ser>
        <c:dLbls>
          <c:showLegendKey val="0"/>
          <c:showVal val="0"/>
          <c:showCatName val="0"/>
          <c:showSerName val="0"/>
          <c:showPercent val="0"/>
          <c:showBubbleSize val="0"/>
        </c:dLbls>
        <c:gapWidth val="150"/>
        <c:axId val="220338016"/>
        <c:axId val="22033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99.06</c:v>
                </c:pt>
                <c:pt idx="2">
                  <c:v>99.08</c:v>
                </c:pt>
                <c:pt idx="3">
                  <c:v>97.28</c:v>
                </c:pt>
                <c:pt idx="4">
                  <c:v>102.25</c:v>
                </c:pt>
              </c:numCache>
            </c:numRef>
          </c:val>
          <c:smooth val="0"/>
        </c:ser>
        <c:dLbls>
          <c:showLegendKey val="0"/>
          <c:showVal val="0"/>
          <c:showCatName val="0"/>
          <c:showSerName val="0"/>
          <c:showPercent val="0"/>
          <c:showBubbleSize val="0"/>
        </c:dLbls>
        <c:marker val="1"/>
        <c:smooth val="0"/>
        <c:axId val="220338016"/>
        <c:axId val="220338408"/>
      </c:lineChart>
      <c:dateAx>
        <c:axId val="220338016"/>
        <c:scaling>
          <c:orientation val="minMax"/>
        </c:scaling>
        <c:delete val="1"/>
        <c:axPos val="b"/>
        <c:numFmt formatCode="ge" sourceLinked="1"/>
        <c:majorTickMark val="none"/>
        <c:minorTickMark val="none"/>
        <c:tickLblPos val="none"/>
        <c:crossAx val="220338408"/>
        <c:crosses val="autoZero"/>
        <c:auto val="1"/>
        <c:lblOffset val="100"/>
        <c:baseTimeUnit val="years"/>
      </c:dateAx>
      <c:valAx>
        <c:axId val="22033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3.97</c:v>
                </c:pt>
                <c:pt idx="2">
                  <c:v>7.95</c:v>
                </c:pt>
                <c:pt idx="3">
                  <c:v>11.71</c:v>
                </c:pt>
                <c:pt idx="4">
                  <c:v>15.13</c:v>
                </c:pt>
              </c:numCache>
            </c:numRef>
          </c:val>
        </c:ser>
        <c:dLbls>
          <c:showLegendKey val="0"/>
          <c:showVal val="0"/>
          <c:showCatName val="0"/>
          <c:showSerName val="0"/>
          <c:showPercent val="0"/>
          <c:showBubbleSize val="0"/>
        </c:dLbls>
        <c:gapWidth val="150"/>
        <c:axId val="194550576"/>
        <c:axId val="19455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10.75</c:v>
                </c:pt>
                <c:pt idx="2">
                  <c:v>23.85</c:v>
                </c:pt>
                <c:pt idx="3">
                  <c:v>27.17</c:v>
                </c:pt>
                <c:pt idx="4">
                  <c:v>13.77</c:v>
                </c:pt>
              </c:numCache>
            </c:numRef>
          </c:val>
          <c:smooth val="0"/>
        </c:ser>
        <c:dLbls>
          <c:showLegendKey val="0"/>
          <c:showVal val="0"/>
          <c:showCatName val="0"/>
          <c:showSerName val="0"/>
          <c:showPercent val="0"/>
          <c:showBubbleSize val="0"/>
        </c:dLbls>
        <c:marker val="1"/>
        <c:smooth val="0"/>
        <c:axId val="194550576"/>
        <c:axId val="194550968"/>
      </c:lineChart>
      <c:dateAx>
        <c:axId val="194550576"/>
        <c:scaling>
          <c:orientation val="minMax"/>
        </c:scaling>
        <c:delete val="1"/>
        <c:axPos val="b"/>
        <c:numFmt formatCode="ge" sourceLinked="1"/>
        <c:majorTickMark val="none"/>
        <c:minorTickMark val="none"/>
        <c:tickLblPos val="none"/>
        <c:crossAx val="194550968"/>
        <c:crosses val="autoZero"/>
        <c:auto val="1"/>
        <c:lblOffset val="100"/>
        <c:baseTimeUnit val="years"/>
      </c:dateAx>
      <c:valAx>
        <c:axId val="19455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94552144"/>
        <c:axId val="4900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4552144"/>
        <c:axId val="490083200"/>
      </c:lineChart>
      <c:dateAx>
        <c:axId val="194552144"/>
        <c:scaling>
          <c:orientation val="minMax"/>
        </c:scaling>
        <c:delete val="1"/>
        <c:axPos val="b"/>
        <c:numFmt formatCode="ge" sourceLinked="1"/>
        <c:majorTickMark val="none"/>
        <c:minorTickMark val="none"/>
        <c:tickLblPos val="none"/>
        <c:crossAx val="490083200"/>
        <c:crosses val="autoZero"/>
        <c:auto val="1"/>
        <c:lblOffset val="100"/>
        <c:baseTimeUnit val="years"/>
      </c:dateAx>
      <c:valAx>
        <c:axId val="4900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5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90084376"/>
        <c:axId val="4900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233.19</c:v>
                </c:pt>
                <c:pt idx="2">
                  <c:v>221.59</c:v>
                </c:pt>
                <c:pt idx="3">
                  <c:v>244.06</c:v>
                </c:pt>
                <c:pt idx="4">
                  <c:v>12.96</c:v>
                </c:pt>
              </c:numCache>
            </c:numRef>
          </c:val>
          <c:smooth val="0"/>
        </c:ser>
        <c:dLbls>
          <c:showLegendKey val="0"/>
          <c:showVal val="0"/>
          <c:showCatName val="0"/>
          <c:showSerName val="0"/>
          <c:showPercent val="0"/>
          <c:showBubbleSize val="0"/>
        </c:dLbls>
        <c:marker val="1"/>
        <c:smooth val="0"/>
        <c:axId val="490084376"/>
        <c:axId val="490084768"/>
      </c:lineChart>
      <c:dateAx>
        <c:axId val="490084376"/>
        <c:scaling>
          <c:orientation val="minMax"/>
        </c:scaling>
        <c:delete val="1"/>
        <c:axPos val="b"/>
        <c:numFmt formatCode="ge" sourceLinked="1"/>
        <c:majorTickMark val="none"/>
        <c:minorTickMark val="none"/>
        <c:tickLblPos val="none"/>
        <c:crossAx val="490084768"/>
        <c:crosses val="autoZero"/>
        <c:auto val="1"/>
        <c:lblOffset val="100"/>
        <c:baseTimeUnit val="years"/>
      </c:dateAx>
      <c:valAx>
        <c:axId val="4900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0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27.89</c:v>
                </c:pt>
                <c:pt idx="2">
                  <c:v>18.079999999999998</c:v>
                </c:pt>
                <c:pt idx="3">
                  <c:v>17.3</c:v>
                </c:pt>
                <c:pt idx="4">
                  <c:v>4.1100000000000003</c:v>
                </c:pt>
              </c:numCache>
            </c:numRef>
          </c:val>
        </c:ser>
        <c:dLbls>
          <c:showLegendKey val="0"/>
          <c:showVal val="0"/>
          <c:showCatName val="0"/>
          <c:showSerName val="0"/>
          <c:showPercent val="0"/>
          <c:showBubbleSize val="0"/>
        </c:dLbls>
        <c:gapWidth val="150"/>
        <c:axId val="219206432"/>
        <c:axId val="2192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71.86</c:v>
                </c:pt>
                <c:pt idx="2">
                  <c:v>56.86</c:v>
                </c:pt>
                <c:pt idx="3">
                  <c:v>57.91</c:v>
                </c:pt>
                <c:pt idx="4">
                  <c:v>11.03</c:v>
                </c:pt>
              </c:numCache>
            </c:numRef>
          </c:val>
          <c:smooth val="0"/>
        </c:ser>
        <c:dLbls>
          <c:showLegendKey val="0"/>
          <c:showVal val="0"/>
          <c:showCatName val="0"/>
          <c:showSerName val="0"/>
          <c:showPercent val="0"/>
          <c:showBubbleSize val="0"/>
        </c:dLbls>
        <c:marker val="1"/>
        <c:smooth val="0"/>
        <c:axId val="219206432"/>
        <c:axId val="219206824"/>
      </c:lineChart>
      <c:dateAx>
        <c:axId val="219206432"/>
        <c:scaling>
          <c:orientation val="minMax"/>
        </c:scaling>
        <c:delete val="1"/>
        <c:axPos val="b"/>
        <c:numFmt formatCode="ge" sourceLinked="1"/>
        <c:majorTickMark val="none"/>
        <c:minorTickMark val="none"/>
        <c:tickLblPos val="none"/>
        <c:crossAx val="219206824"/>
        <c:crosses val="autoZero"/>
        <c:auto val="1"/>
        <c:lblOffset val="100"/>
        <c:baseTimeUnit val="years"/>
      </c:dateAx>
      <c:valAx>
        <c:axId val="2192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160.91999999999999</c:v>
                </c:pt>
                <c:pt idx="2">
                  <c:v>172.94</c:v>
                </c:pt>
                <c:pt idx="3">
                  <c:v>148.74</c:v>
                </c:pt>
                <c:pt idx="4">
                  <c:v>143.84</c:v>
                </c:pt>
              </c:numCache>
            </c:numRef>
          </c:val>
        </c:ser>
        <c:dLbls>
          <c:showLegendKey val="0"/>
          <c:showVal val="0"/>
          <c:showCatName val="0"/>
          <c:showSerName val="0"/>
          <c:showPercent val="0"/>
          <c:showBubbleSize val="0"/>
        </c:dLbls>
        <c:gapWidth val="150"/>
        <c:axId val="439274472"/>
        <c:axId val="43927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817.63</c:v>
                </c:pt>
                <c:pt idx="2">
                  <c:v>830.5</c:v>
                </c:pt>
                <c:pt idx="3">
                  <c:v>1029.24</c:v>
                </c:pt>
                <c:pt idx="4">
                  <c:v>238.95</c:v>
                </c:pt>
              </c:numCache>
            </c:numRef>
          </c:val>
          <c:smooth val="0"/>
        </c:ser>
        <c:dLbls>
          <c:showLegendKey val="0"/>
          <c:showVal val="0"/>
          <c:showCatName val="0"/>
          <c:showSerName val="0"/>
          <c:showPercent val="0"/>
          <c:showBubbleSize val="0"/>
        </c:dLbls>
        <c:marker val="1"/>
        <c:smooth val="0"/>
        <c:axId val="439274472"/>
        <c:axId val="439274864"/>
      </c:lineChart>
      <c:dateAx>
        <c:axId val="439274472"/>
        <c:scaling>
          <c:orientation val="minMax"/>
        </c:scaling>
        <c:delete val="1"/>
        <c:axPos val="b"/>
        <c:numFmt formatCode="ge" sourceLinked="1"/>
        <c:majorTickMark val="none"/>
        <c:minorTickMark val="none"/>
        <c:tickLblPos val="none"/>
        <c:crossAx val="439274864"/>
        <c:crosses val="autoZero"/>
        <c:auto val="1"/>
        <c:lblOffset val="100"/>
        <c:baseTimeUnit val="years"/>
      </c:dateAx>
      <c:valAx>
        <c:axId val="4392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78.959999999999994</c:v>
                </c:pt>
                <c:pt idx="2">
                  <c:v>78.94</c:v>
                </c:pt>
                <c:pt idx="3">
                  <c:v>81.150000000000006</c:v>
                </c:pt>
                <c:pt idx="4">
                  <c:v>81.28</c:v>
                </c:pt>
              </c:numCache>
            </c:numRef>
          </c:val>
        </c:ser>
        <c:dLbls>
          <c:showLegendKey val="0"/>
          <c:showVal val="0"/>
          <c:showCatName val="0"/>
          <c:showSerName val="0"/>
          <c:showPercent val="0"/>
          <c:showBubbleSize val="0"/>
        </c:dLbls>
        <c:gapWidth val="150"/>
        <c:axId val="194494832"/>
        <c:axId val="19449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46.31</c:v>
                </c:pt>
                <c:pt idx="2">
                  <c:v>43.66</c:v>
                </c:pt>
                <c:pt idx="3">
                  <c:v>43.13</c:v>
                </c:pt>
                <c:pt idx="4">
                  <c:v>53.57</c:v>
                </c:pt>
              </c:numCache>
            </c:numRef>
          </c:val>
          <c:smooth val="0"/>
        </c:ser>
        <c:dLbls>
          <c:showLegendKey val="0"/>
          <c:showVal val="0"/>
          <c:showCatName val="0"/>
          <c:showSerName val="0"/>
          <c:showPercent val="0"/>
          <c:showBubbleSize val="0"/>
        </c:dLbls>
        <c:marker val="1"/>
        <c:smooth val="0"/>
        <c:axId val="194494832"/>
        <c:axId val="194495224"/>
      </c:lineChart>
      <c:dateAx>
        <c:axId val="194494832"/>
        <c:scaling>
          <c:orientation val="minMax"/>
        </c:scaling>
        <c:delete val="1"/>
        <c:axPos val="b"/>
        <c:numFmt formatCode="ge" sourceLinked="1"/>
        <c:majorTickMark val="none"/>
        <c:minorTickMark val="none"/>
        <c:tickLblPos val="none"/>
        <c:crossAx val="194495224"/>
        <c:crosses val="autoZero"/>
        <c:auto val="1"/>
        <c:lblOffset val="100"/>
        <c:baseTimeUnit val="years"/>
      </c:dateAx>
      <c:valAx>
        <c:axId val="19449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207.11</c:v>
                </c:pt>
                <c:pt idx="2">
                  <c:v>207.39</c:v>
                </c:pt>
                <c:pt idx="3">
                  <c:v>202</c:v>
                </c:pt>
                <c:pt idx="4">
                  <c:v>201.93</c:v>
                </c:pt>
              </c:numCache>
            </c:numRef>
          </c:val>
        </c:ser>
        <c:dLbls>
          <c:showLegendKey val="0"/>
          <c:showVal val="0"/>
          <c:showCatName val="0"/>
          <c:showSerName val="0"/>
          <c:showPercent val="0"/>
          <c:showBubbleSize val="0"/>
        </c:dLbls>
        <c:gapWidth val="150"/>
        <c:axId val="194496400"/>
        <c:axId val="4881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349.08</c:v>
                </c:pt>
                <c:pt idx="2">
                  <c:v>382.09</c:v>
                </c:pt>
                <c:pt idx="3">
                  <c:v>392.03</c:v>
                </c:pt>
                <c:pt idx="4">
                  <c:v>310.41000000000003</c:v>
                </c:pt>
              </c:numCache>
            </c:numRef>
          </c:val>
          <c:smooth val="0"/>
        </c:ser>
        <c:dLbls>
          <c:showLegendKey val="0"/>
          <c:showVal val="0"/>
          <c:showCatName val="0"/>
          <c:showSerName val="0"/>
          <c:showPercent val="0"/>
          <c:showBubbleSize val="0"/>
        </c:dLbls>
        <c:marker val="1"/>
        <c:smooth val="0"/>
        <c:axId val="194496400"/>
        <c:axId val="488140512"/>
      </c:lineChart>
      <c:dateAx>
        <c:axId val="194496400"/>
        <c:scaling>
          <c:orientation val="minMax"/>
        </c:scaling>
        <c:delete val="1"/>
        <c:axPos val="b"/>
        <c:numFmt formatCode="ge" sourceLinked="1"/>
        <c:majorTickMark val="none"/>
        <c:minorTickMark val="none"/>
        <c:tickLblPos val="none"/>
        <c:crossAx val="488140512"/>
        <c:crosses val="autoZero"/>
        <c:auto val="1"/>
        <c:lblOffset val="100"/>
        <c:baseTimeUnit val="years"/>
      </c:dateAx>
      <c:valAx>
        <c:axId val="4881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9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
        <v>119</v>
      </c>
      <c r="AE8" s="50"/>
      <c r="AF8" s="50"/>
      <c r="AG8" s="50"/>
      <c r="AH8" s="50"/>
      <c r="AI8" s="50"/>
      <c r="AJ8" s="50"/>
      <c r="AK8" s="4"/>
      <c r="AL8" s="51">
        <f>データ!S6</f>
        <v>204403</v>
      </c>
      <c r="AM8" s="51"/>
      <c r="AN8" s="51"/>
      <c r="AO8" s="51"/>
      <c r="AP8" s="51"/>
      <c r="AQ8" s="51"/>
      <c r="AR8" s="51"/>
      <c r="AS8" s="51"/>
      <c r="AT8" s="46">
        <f>データ!T6</f>
        <v>572.99</v>
      </c>
      <c r="AU8" s="46"/>
      <c r="AV8" s="46"/>
      <c r="AW8" s="46"/>
      <c r="AX8" s="46"/>
      <c r="AY8" s="46"/>
      <c r="AZ8" s="46"/>
      <c r="BA8" s="46"/>
      <c r="BB8" s="46">
        <f>データ!U6</f>
        <v>356.73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67.819999999999993</v>
      </c>
      <c r="J10" s="46"/>
      <c r="K10" s="46"/>
      <c r="L10" s="46"/>
      <c r="M10" s="46"/>
      <c r="N10" s="46"/>
      <c r="O10" s="46"/>
      <c r="P10" s="46">
        <f>データ!P6</f>
        <v>3.07</v>
      </c>
      <c r="Q10" s="46"/>
      <c r="R10" s="46"/>
      <c r="S10" s="46"/>
      <c r="T10" s="46"/>
      <c r="U10" s="46"/>
      <c r="V10" s="46"/>
      <c r="W10" s="46">
        <f>データ!Q6</f>
        <v>96</v>
      </c>
      <c r="X10" s="46"/>
      <c r="Y10" s="46"/>
      <c r="Z10" s="46"/>
      <c r="AA10" s="46"/>
      <c r="AB10" s="46"/>
      <c r="AC10" s="46"/>
      <c r="AD10" s="51">
        <f>データ!R6</f>
        <v>3024</v>
      </c>
      <c r="AE10" s="51"/>
      <c r="AF10" s="51"/>
      <c r="AG10" s="51"/>
      <c r="AH10" s="51"/>
      <c r="AI10" s="51"/>
      <c r="AJ10" s="51"/>
      <c r="AK10" s="2"/>
      <c r="AL10" s="51">
        <f>データ!V6</f>
        <v>6261</v>
      </c>
      <c r="AM10" s="51"/>
      <c r="AN10" s="51"/>
      <c r="AO10" s="51"/>
      <c r="AP10" s="51"/>
      <c r="AQ10" s="51"/>
      <c r="AR10" s="51"/>
      <c r="AS10" s="51"/>
      <c r="AT10" s="46">
        <f>データ!W6</f>
        <v>2.33</v>
      </c>
      <c r="AU10" s="46"/>
      <c r="AV10" s="46"/>
      <c r="AW10" s="46"/>
      <c r="AX10" s="46"/>
      <c r="AY10" s="46"/>
      <c r="AZ10" s="46"/>
      <c r="BA10" s="46"/>
      <c r="BB10" s="46">
        <f>データ!X6</f>
        <v>2687.12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121</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83"/>
      <c r="BM79" s="84"/>
      <c r="BN79" s="84"/>
      <c r="BO79" s="84"/>
      <c r="BP79" s="84"/>
      <c r="BQ79" s="84"/>
      <c r="BR79" s="84"/>
      <c r="BS79" s="84"/>
      <c r="BT79" s="84"/>
      <c r="BU79" s="84"/>
      <c r="BV79" s="84"/>
      <c r="BW79" s="84"/>
      <c r="BX79" s="84"/>
      <c r="BY79" s="84"/>
      <c r="BZ79" s="85"/>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3"/>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322016</v>
      </c>
      <c r="D6" s="34">
        <f t="shared" si="3"/>
        <v>46</v>
      </c>
      <c r="E6" s="34">
        <f t="shared" si="3"/>
        <v>17</v>
      </c>
      <c r="F6" s="34">
        <f t="shared" si="3"/>
        <v>6</v>
      </c>
      <c r="G6" s="34">
        <f t="shared" si="3"/>
        <v>0</v>
      </c>
      <c r="H6" s="34" t="str">
        <f t="shared" si="3"/>
        <v>島根県　松江市</v>
      </c>
      <c r="I6" s="34" t="str">
        <f t="shared" si="3"/>
        <v>法適用</v>
      </c>
      <c r="J6" s="34" t="str">
        <f t="shared" si="3"/>
        <v>下水道事業</v>
      </c>
      <c r="K6" s="34" t="str">
        <f t="shared" si="3"/>
        <v>漁業集落排水</v>
      </c>
      <c r="L6" s="34" t="str">
        <f t="shared" si="3"/>
        <v>H1</v>
      </c>
      <c r="M6" s="34">
        <f t="shared" si="3"/>
        <v>0</v>
      </c>
      <c r="N6" s="35" t="str">
        <f t="shared" si="3"/>
        <v>-</v>
      </c>
      <c r="O6" s="35">
        <f t="shared" si="3"/>
        <v>67.819999999999993</v>
      </c>
      <c r="P6" s="35">
        <f t="shared" si="3"/>
        <v>3.07</v>
      </c>
      <c r="Q6" s="35">
        <f t="shared" si="3"/>
        <v>96</v>
      </c>
      <c r="R6" s="35">
        <f t="shared" si="3"/>
        <v>3024</v>
      </c>
      <c r="S6" s="35">
        <f t="shared" si="3"/>
        <v>204403</v>
      </c>
      <c r="T6" s="35">
        <f t="shared" si="3"/>
        <v>572.99</v>
      </c>
      <c r="U6" s="35">
        <f t="shared" si="3"/>
        <v>356.73</v>
      </c>
      <c r="V6" s="35">
        <f t="shared" si="3"/>
        <v>6261</v>
      </c>
      <c r="W6" s="35">
        <f t="shared" si="3"/>
        <v>2.33</v>
      </c>
      <c r="X6" s="35">
        <f t="shared" si="3"/>
        <v>2687.12</v>
      </c>
      <c r="Y6" s="36" t="str">
        <f>IF(Y7="",NA(),Y7)</f>
        <v>-</v>
      </c>
      <c r="Z6" s="36">
        <f t="shared" ref="Z6:AH6" si="4">IF(Z7="",NA(),Z7)</f>
        <v>107.78</v>
      </c>
      <c r="AA6" s="36">
        <f t="shared" si="4"/>
        <v>102.05</v>
      </c>
      <c r="AB6" s="36">
        <f t="shared" si="4"/>
        <v>95.21</v>
      </c>
      <c r="AC6" s="36">
        <f t="shared" si="4"/>
        <v>95.05</v>
      </c>
      <c r="AD6" s="36" t="str">
        <f t="shared" si="4"/>
        <v>-</v>
      </c>
      <c r="AE6" s="36">
        <f t="shared" si="4"/>
        <v>99.06</v>
      </c>
      <c r="AF6" s="36">
        <f t="shared" si="4"/>
        <v>99.08</v>
      </c>
      <c r="AG6" s="36">
        <f t="shared" si="4"/>
        <v>97.28</v>
      </c>
      <c r="AH6" s="36">
        <f t="shared" si="4"/>
        <v>102.25</v>
      </c>
      <c r="AI6" s="35" t="str">
        <f>IF(AI7="","",IF(AI7="-","【-】","【"&amp;SUBSTITUTE(TEXT(AI7,"#,##0.00"),"-","△")&amp;"】"))</f>
        <v>【99.45】</v>
      </c>
      <c r="AJ6" s="36" t="str">
        <f>IF(AJ7="",NA(),AJ7)</f>
        <v>-</v>
      </c>
      <c r="AK6" s="35">
        <f t="shared" ref="AK6:AS6" si="5">IF(AK7="",NA(),AK7)</f>
        <v>0</v>
      </c>
      <c r="AL6" s="35">
        <f t="shared" si="5"/>
        <v>0</v>
      </c>
      <c r="AM6" s="35">
        <f t="shared" si="5"/>
        <v>0</v>
      </c>
      <c r="AN6" s="35">
        <f t="shared" si="5"/>
        <v>0</v>
      </c>
      <c r="AO6" s="36" t="str">
        <f t="shared" si="5"/>
        <v>-</v>
      </c>
      <c r="AP6" s="36">
        <f t="shared" si="5"/>
        <v>233.19</v>
      </c>
      <c r="AQ6" s="36">
        <f t="shared" si="5"/>
        <v>221.59</v>
      </c>
      <c r="AR6" s="36">
        <f t="shared" si="5"/>
        <v>244.06</v>
      </c>
      <c r="AS6" s="36">
        <f t="shared" si="5"/>
        <v>12.96</v>
      </c>
      <c r="AT6" s="35" t="str">
        <f>IF(AT7="","",IF(AT7="-","【-】","【"&amp;SUBSTITUTE(TEXT(AT7,"#,##0.00"),"-","△")&amp;"】"))</f>
        <v>【136.52】</v>
      </c>
      <c r="AU6" s="36" t="str">
        <f>IF(AU7="",NA(),AU7)</f>
        <v>-</v>
      </c>
      <c r="AV6" s="36">
        <f t="shared" ref="AV6:BD6" si="6">IF(AV7="",NA(),AV7)</f>
        <v>27.89</v>
      </c>
      <c r="AW6" s="36">
        <f t="shared" si="6"/>
        <v>18.079999999999998</v>
      </c>
      <c r="AX6" s="36">
        <f t="shared" si="6"/>
        <v>17.3</v>
      </c>
      <c r="AY6" s="36">
        <f t="shared" si="6"/>
        <v>4.1100000000000003</v>
      </c>
      <c r="AZ6" s="36" t="str">
        <f t="shared" si="6"/>
        <v>-</v>
      </c>
      <c r="BA6" s="36">
        <f t="shared" si="6"/>
        <v>71.86</v>
      </c>
      <c r="BB6" s="36">
        <f t="shared" si="6"/>
        <v>56.86</v>
      </c>
      <c r="BC6" s="36">
        <f t="shared" si="6"/>
        <v>57.91</v>
      </c>
      <c r="BD6" s="36">
        <f t="shared" si="6"/>
        <v>11.03</v>
      </c>
      <c r="BE6" s="35" t="str">
        <f>IF(BE7="","",IF(BE7="-","【-】","【"&amp;SUBSTITUTE(TEXT(BE7,"#,##0.00"),"-","△")&amp;"】"))</f>
        <v>【68.37】</v>
      </c>
      <c r="BF6" s="36" t="str">
        <f>IF(BF7="",NA(),BF7)</f>
        <v>-</v>
      </c>
      <c r="BG6" s="36">
        <f t="shared" ref="BG6:BO6" si="7">IF(BG7="",NA(),BG7)</f>
        <v>160.91999999999999</v>
      </c>
      <c r="BH6" s="36">
        <f t="shared" si="7"/>
        <v>172.94</v>
      </c>
      <c r="BI6" s="36">
        <f t="shared" si="7"/>
        <v>148.74</v>
      </c>
      <c r="BJ6" s="36">
        <f t="shared" si="7"/>
        <v>143.84</v>
      </c>
      <c r="BK6" s="36" t="str">
        <f t="shared" si="7"/>
        <v>-</v>
      </c>
      <c r="BL6" s="36">
        <f t="shared" si="7"/>
        <v>817.63</v>
      </c>
      <c r="BM6" s="36">
        <f t="shared" si="7"/>
        <v>830.5</v>
      </c>
      <c r="BN6" s="36">
        <f t="shared" si="7"/>
        <v>1029.24</v>
      </c>
      <c r="BO6" s="36">
        <f t="shared" si="7"/>
        <v>238.95</v>
      </c>
      <c r="BP6" s="35" t="str">
        <f>IF(BP7="","",IF(BP7="-","【-】","【"&amp;SUBSTITUTE(TEXT(BP7,"#,##0.00"),"-","△")&amp;"】"))</f>
        <v>【985.48】</v>
      </c>
      <c r="BQ6" s="36" t="str">
        <f>IF(BQ7="",NA(),BQ7)</f>
        <v>-</v>
      </c>
      <c r="BR6" s="36">
        <f t="shared" ref="BR6:BZ6" si="8">IF(BR7="",NA(),BR7)</f>
        <v>78.959999999999994</v>
      </c>
      <c r="BS6" s="36">
        <f t="shared" si="8"/>
        <v>78.94</v>
      </c>
      <c r="BT6" s="36">
        <f t="shared" si="8"/>
        <v>81.150000000000006</v>
      </c>
      <c r="BU6" s="36">
        <f t="shared" si="8"/>
        <v>81.28</v>
      </c>
      <c r="BV6" s="36" t="str">
        <f t="shared" si="8"/>
        <v>-</v>
      </c>
      <c r="BW6" s="36">
        <f t="shared" si="8"/>
        <v>46.31</v>
      </c>
      <c r="BX6" s="36">
        <f t="shared" si="8"/>
        <v>43.66</v>
      </c>
      <c r="BY6" s="36">
        <f t="shared" si="8"/>
        <v>43.13</v>
      </c>
      <c r="BZ6" s="36">
        <f t="shared" si="8"/>
        <v>53.57</v>
      </c>
      <c r="CA6" s="35" t="str">
        <f>IF(CA7="","",IF(CA7="-","【-】","【"&amp;SUBSTITUTE(TEXT(CA7,"#,##0.00"),"-","△")&amp;"】"))</f>
        <v>【45.38】</v>
      </c>
      <c r="CB6" s="36" t="str">
        <f>IF(CB7="",NA(),CB7)</f>
        <v>-</v>
      </c>
      <c r="CC6" s="36">
        <f t="shared" ref="CC6:CK6" si="9">IF(CC7="",NA(),CC7)</f>
        <v>207.11</v>
      </c>
      <c r="CD6" s="36">
        <f t="shared" si="9"/>
        <v>207.39</v>
      </c>
      <c r="CE6" s="36">
        <f t="shared" si="9"/>
        <v>202</v>
      </c>
      <c r="CF6" s="36">
        <f t="shared" si="9"/>
        <v>201.93</v>
      </c>
      <c r="CG6" s="36" t="str">
        <f t="shared" si="9"/>
        <v>-</v>
      </c>
      <c r="CH6" s="36">
        <f t="shared" si="9"/>
        <v>349.08</v>
      </c>
      <c r="CI6" s="36">
        <f t="shared" si="9"/>
        <v>382.09</v>
      </c>
      <c r="CJ6" s="36">
        <f t="shared" si="9"/>
        <v>392.03</v>
      </c>
      <c r="CK6" s="36">
        <f t="shared" si="9"/>
        <v>310.41000000000003</v>
      </c>
      <c r="CL6" s="35" t="str">
        <f>IF(CL7="","",IF(CL7="-","【-】","【"&amp;SUBSTITUTE(TEXT(CL7,"#,##0.00"),"-","△")&amp;"】"))</f>
        <v>【377.04】</v>
      </c>
      <c r="CM6" s="36" t="str">
        <f>IF(CM7="",NA(),CM7)</f>
        <v>-</v>
      </c>
      <c r="CN6" s="36">
        <f t="shared" ref="CN6:CV6" si="10">IF(CN7="",NA(),CN7)</f>
        <v>42.72</v>
      </c>
      <c r="CO6" s="36">
        <f t="shared" si="10"/>
        <v>41.93</v>
      </c>
      <c r="CP6" s="36">
        <f t="shared" si="10"/>
        <v>39.869999999999997</v>
      </c>
      <c r="CQ6" s="36">
        <f t="shared" si="10"/>
        <v>38.950000000000003</v>
      </c>
      <c r="CR6" s="36" t="str">
        <f t="shared" si="10"/>
        <v>-</v>
      </c>
      <c r="CS6" s="36">
        <f t="shared" si="10"/>
        <v>39.42</v>
      </c>
      <c r="CT6" s="36">
        <f t="shared" si="10"/>
        <v>39.68</v>
      </c>
      <c r="CU6" s="36">
        <f t="shared" si="10"/>
        <v>35.64</v>
      </c>
      <c r="CV6" s="36">
        <f t="shared" si="10"/>
        <v>39.9</v>
      </c>
      <c r="CW6" s="35" t="str">
        <f>IF(CW7="","",IF(CW7="-","【-】","【"&amp;SUBSTITUTE(TEXT(CW7,"#,##0.00"),"-","△")&amp;"】"))</f>
        <v>【34.15】</v>
      </c>
      <c r="CX6" s="36" t="str">
        <f>IF(CX7="",NA(),CX7)</f>
        <v>-</v>
      </c>
      <c r="CY6" s="36">
        <f t="shared" ref="CY6:DG6" si="11">IF(CY7="",NA(),CY7)</f>
        <v>91.88</v>
      </c>
      <c r="CZ6" s="36">
        <f t="shared" si="11"/>
        <v>92.36</v>
      </c>
      <c r="DA6" s="36">
        <f t="shared" si="11"/>
        <v>92.9</v>
      </c>
      <c r="DB6" s="36">
        <f t="shared" si="11"/>
        <v>92.96</v>
      </c>
      <c r="DC6" s="36" t="str">
        <f t="shared" si="11"/>
        <v>-</v>
      </c>
      <c r="DD6" s="36">
        <f t="shared" si="11"/>
        <v>82.97</v>
      </c>
      <c r="DE6" s="36">
        <f t="shared" si="11"/>
        <v>83.95</v>
      </c>
      <c r="DF6" s="36">
        <f t="shared" si="11"/>
        <v>82.92</v>
      </c>
      <c r="DG6" s="36">
        <f t="shared" si="11"/>
        <v>85.72</v>
      </c>
      <c r="DH6" s="35" t="str">
        <f>IF(DH7="","",IF(DH7="-","【-】","【"&amp;SUBSTITUTE(TEXT(DH7,"#,##0.00"),"-","△")&amp;"】"))</f>
        <v>【78.22】</v>
      </c>
      <c r="DI6" s="36" t="str">
        <f>IF(DI7="",NA(),DI7)</f>
        <v>-</v>
      </c>
      <c r="DJ6" s="36">
        <f t="shared" ref="DJ6:DR6" si="12">IF(DJ7="",NA(),DJ7)</f>
        <v>3.97</v>
      </c>
      <c r="DK6" s="36">
        <f t="shared" si="12"/>
        <v>7.95</v>
      </c>
      <c r="DL6" s="36">
        <f t="shared" si="12"/>
        <v>11.71</v>
      </c>
      <c r="DM6" s="36">
        <f t="shared" si="12"/>
        <v>15.13</v>
      </c>
      <c r="DN6" s="36" t="str">
        <f t="shared" si="12"/>
        <v>-</v>
      </c>
      <c r="DO6" s="36">
        <f t="shared" si="12"/>
        <v>10.75</v>
      </c>
      <c r="DP6" s="36">
        <f t="shared" si="12"/>
        <v>23.85</v>
      </c>
      <c r="DQ6" s="36">
        <f t="shared" si="12"/>
        <v>27.17</v>
      </c>
      <c r="DR6" s="36">
        <f t="shared" si="12"/>
        <v>13.77</v>
      </c>
      <c r="DS6" s="35" t="str">
        <f>IF(DS7="","",IF(DS7="-","【-】","【"&amp;SUBSTITUTE(TEXT(DS7,"#,##0.00"),"-","△")&amp;"】"))</f>
        <v>【21.93】</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0.14000000000000001</v>
      </c>
      <c r="EL6" s="36">
        <f t="shared" si="14"/>
        <v>0.05</v>
      </c>
      <c r="EM6" s="36">
        <f t="shared" si="14"/>
        <v>0.18</v>
      </c>
      <c r="EN6" s="36">
        <f t="shared" si="14"/>
        <v>0.12</v>
      </c>
      <c r="EO6" s="35" t="str">
        <f>IF(EO7="","",IF(EO7="-","【-】","【"&amp;SUBSTITUTE(TEXT(EO7,"#,##0.00"),"-","△")&amp;"】"))</f>
        <v>【0.01】</v>
      </c>
    </row>
    <row r="7" spans="1:148" s="37" customFormat="1">
      <c r="A7" s="29"/>
      <c r="B7" s="38">
        <v>2016</v>
      </c>
      <c r="C7" s="38">
        <v>322016</v>
      </c>
      <c r="D7" s="38">
        <v>46</v>
      </c>
      <c r="E7" s="38">
        <v>17</v>
      </c>
      <c r="F7" s="38">
        <v>6</v>
      </c>
      <c r="G7" s="38">
        <v>0</v>
      </c>
      <c r="H7" s="38" t="s">
        <v>108</v>
      </c>
      <c r="I7" s="38" t="s">
        <v>109</v>
      </c>
      <c r="J7" s="38" t="s">
        <v>110</v>
      </c>
      <c r="K7" s="38" t="s">
        <v>111</v>
      </c>
      <c r="L7" s="38" t="s">
        <v>112</v>
      </c>
      <c r="M7" s="38"/>
      <c r="N7" s="39" t="s">
        <v>113</v>
      </c>
      <c r="O7" s="39">
        <v>67.819999999999993</v>
      </c>
      <c r="P7" s="39">
        <v>3.07</v>
      </c>
      <c r="Q7" s="39">
        <v>96</v>
      </c>
      <c r="R7" s="39">
        <v>3024</v>
      </c>
      <c r="S7" s="39">
        <v>204403</v>
      </c>
      <c r="T7" s="39">
        <v>572.99</v>
      </c>
      <c r="U7" s="39">
        <v>356.73</v>
      </c>
      <c r="V7" s="39">
        <v>6261</v>
      </c>
      <c r="W7" s="39">
        <v>2.33</v>
      </c>
      <c r="X7" s="39">
        <v>2687.12</v>
      </c>
      <c r="Y7" s="39" t="s">
        <v>113</v>
      </c>
      <c r="Z7" s="39">
        <v>107.78</v>
      </c>
      <c r="AA7" s="39">
        <v>102.05</v>
      </c>
      <c r="AB7" s="39">
        <v>95.21</v>
      </c>
      <c r="AC7" s="39">
        <v>95.05</v>
      </c>
      <c r="AD7" s="39" t="s">
        <v>113</v>
      </c>
      <c r="AE7" s="39">
        <v>99.06</v>
      </c>
      <c r="AF7" s="39">
        <v>99.08</v>
      </c>
      <c r="AG7" s="39">
        <v>97.28</v>
      </c>
      <c r="AH7" s="39">
        <v>102.25</v>
      </c>
      <c r="AI7" s="39">
        <v>99.45</v>
      </c>
      <c r="AJ7" s="39" t="s">
        <v>113</v>
      </c>
      <c r="AK7" s="39">
        <v>0</v>
      </c>
      <c r="AL7" s="39">
        <v>0</v>
      </c>
      <c r="AM7" s="39">
        <v>0</v>
      </c>
      <c r="AN7" s="39">
        <v>0</v>
      </c>
      <c r="AO7" s="39" t="s">
        <v>113</v>
      </c>
      <c r="AP7" s="39">
        <v>233.19</v>
      </c>
      <c r="AQ7" s="39">
        <v>221.59</v>
      </c>
      <c r="AR7" s="39">
        <v>244.06</v>
      </c>
      <c r="AS7" s="39">
        <v>12.96</v>
      </c>
      <c r="AT7" s="39">
        <v>136.52000000000001</v>
      </c>
      <c r="AU7" s="39" t="s">
        <v>113</v>
      </c>
      <c r="AV7" s="39">
        <v>27.89</v>
      </c>
      <c r="AW7" s="39">
        <v>18.079999999999998</v>
      </c>
      <c r="AX7" s="39">
        <v>17.3</v>
      </c>
      <c r="AY7" s="39">
        <v>4.1100000000000003</v>
      </c>
      <c r="AZ7" s="39" t="s">
        <v>113</v>
      </c>
      <c r="BA7" s="39">
        <v>71.86</v>
      </c>
      <c r="BB7" s="39">
        <v>56.86</v>
      </c>
      <c r="BC7" s="39">
        <v>57.91</v>
      </c>
      <c r="BD7" s="39">
        <v>11.03</v>
      </c>
      <c r="BE7" s="39">
        <v>68.37</v>
      </c>
      <c r="BF7" s="39" t="s">
        <v>113</v>
      </c>
      <c r="BG7" s="39">
        <v>160.91999999999999</v>
      </c>
      <c r="BH7" s="39">
        <v>172.94</v>
      </c>
      <c r="BI7" s="39">
        <v>148.74</v>
      </c>
      <c r="BJ7" s="39">
        <v>143.84</v>
      </c>
      <c r="BK7" s="39" t="s">
        <v>113</v>
      </c>
      <c r="BL7" s="39">
        <v>817.63</v>
      </c>
      <c r="BM7" s="39">
        <v>830.5</v>
      </c>
      <c r="BN7" s="39">
        <v>1029.24</v>
      </c>
      <c r="BO7" s="39">
        <v>238.95</v>
      </c>
      <c r="BP7" s="39">
        <v>985.48</v>
      </c>
      <c r="BQ7" s="39" t="s">
        <v>113</v>
      </c>
      <c r="BR7" s="39">
        <v>78.959999999999994</v>
      </c>
      <c r="BS7" s="39">
        <v>78.94</v>
      </c>
      <c r="BT7" s="39">
        <v>81.150000000000006</v>
      </c>
      <c r="BU7" s="39">
        <v>81.28</v>
      </c>
      <c r="BV7" s="39" t="s">
        <v>113</v>
      </c>
      <c r="BW7" s="39">
        <v>46.31</v>
      </c>
      <c r="BX7" s="39">
        <v>43.66</v>
      </c>
      <c r="BY7" s="39">
        <v>43.13</v>
      </c>
      <c r="BZ7" s="39">
        <v>53.57</v>
      </c>
      <c r="CA7" s="39">
        <v>45.38</v>
      </c>
      <c r="CB7" s="39" t="s">
        <v>113</v>
      </c>
      <c r="CC7" s="39">
        <v>207.11</v>
      </c>
      <c r="CD7" s="39">
        <v>207.39</v>
      </c>
      <c r="CE7" s="39">
        <v>202</v>
      </c>
      <c r="CF7" s="39">
        <v>201.93</v>
      </c>
      <c r="CG7" s="39" t="s">
        <v>113</v>
      </c>
      <c r="CH7" s="39">
        <v>349.08</v>
      </c>
      <c r="CI7" s="39">
        <v>382.09</v>
      </c>
      <c r="CJ7" s="39">
        <v>392.03</v>
      </c>
      <c r="CK7" s="39">
        <v>310.41000000000003</v>
      </c>
      <c r="CL7" s="39">
        <v>377.04</v>
      </c>
      <c r="CM7" s="39" t="s">
        <v>113</v>
      </c>
      <c r="CN7" s="39">
        <v>42.72</v>
      </c>
      <c r="CO7" s="39">
        <v>41.93</v>
      </c>
      <c r="CP7" s="39">
        <v>39.869999999999997</v>
      </c>
      <c r="CQ7" s="39">
        <v>38.950000000000003</v>
      </c>
      <c r="CR7" s="39" t="s">
        <v>113</v>
      </c>
      <c r="CS7" s="39">
        <v>39.42</v>
      </c>
      <c r="CT7" s="39">
        <v>39.68</v>
      </c>
      <c r="CU7" s="39">
        <v>35.64</v>
      </c>
      <c r="CV7" s="39">
        <v>39.9</v>
      </c>
      <c r="CW7" s="39">
        <v>34.15</v>
      </c>
      <c r="CX7" s="39" t="s">
        <v>113</v>
      </c>
      <c r="CY7" s="39">
        <v>91.88</v>
      </c>
      <c r="CZ7" s="39">
        <v>92.36</v>
      </c>
      <c r="DA7" s="39">
        <v>92.9</v>
      </c>
      <c r="DB7" s="39">
        <v>92.96</v>
      </c>
      <c r="DC7" s="39" t="s">
        <v>113</v>
      </c>
      <c r="DD7" s="39">
        <v>82.97</v>
      </c>
      <c r="DE7" s="39">
        <v>83.95</v>
      </c>
      <c r="DF7" s="39">
        <v>82.92</v>
      </c>
      <c r="DG7" s="39">
        <v>85.72</v>
      </c>
      <c r="DH7" s="39">
        <v>78.22</v>
      </c>
      <c r="DI7" s="39" t="s">
        <v>113</v>
      </c>
      <c r="DJ7" s="39">
        <v>3.97</v>
      </c>
      <c r="DK7" s="39">
        <v>7.95</v>
      </c>
      <c r="DL7" s="39">
        <v>11.71</v>
      </c>
      <c r="DM7" s="39">
        <v>15.13</v>
      </c>
      <c r="DN7" s="39" t="s">
        <v>113</v>
      </c>
      <c r="DO7" s="39">
        <v>10.75</v>
      </c>
      <c r="DP7" s="39">
        <v>23.85</v>
      </c>
      <c r="DQ7" s="39">
        <v>27.17</v>
      </c>
      <c r="DR7" s="39">
        <v>13.77</v>
      </c>
      <c r="DS7" s="39">
        <v>21.93</v>
      </c>
      <c r="DT7" s="39" t="s">
        <v>113</v>
      </c>
      <c r="DU7" s="39">
        <v>0</v>
      </c>
      <c r="DV7" s="39">
        <v>0</v>
      </c>
      <c r="DW7" s="39">
        <v>0</v>
      </c>
      <c r="DX7" s="39">
        <v>0</v>
      </c>
      <c r="DY7" s="39" t="s">
        <v>113</v>
      </c>
      <c r="DZ7" s="39">
        <v>0</v>
      </c>
      <c r="EA7" s="39">
        <v>0</v>
      </c>
      <c r="EB7" s="39">
        <v>0</v>
      </c>
      <c r="EC7" s="39">
        <v>0</v>
      </c>
      <c r="ED7" s="39">
        <v>0</v>
      </c>
      <c r="EE7" s="39" t="s">
        <v>113</v>
      </c>
      <c r="EF7" s="39">
        <v>0</v>
      </c>
      <c r="EG7" s="39">
        <v>0</v>
      </c>
      <c r="EH7" s="39">
        <v>0</v>
      </c>
      <c r="EI7" s="39">
        <v>0</v>
      </c>
      <c r="EJ7" s="39" t="s">
        <v>113</v>
      </c>
      <c r="EK7" s="39">
        <v>0.14000000000000001</v>
      </c>
      <c r="EL7" s="39">
        <v>0.05</v>
      </c>
      <c r="EM7" s="39">
        <v>0.18</v>
      </c>
      <c r="EN7" s="39">
        <v>0.12</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