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1 松江市\"/>
    </mc:Choice>
  </mc:AlternateContent>
  <workbookProtection workbookPassword="B319" lockStructure="1"/>
  <bookViews>
    <workbookView xWindow="0" yWindow="0" windowWidth="20490" windowHeight="808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G86" i="4"/>
  <c r="AD10" i="4"/>
  <c r="W10" i="4"/>
  <c r="I8" i="4"/>
  <c r="B8" i="4"/>
  <c r="D10" i="5" l="1"/>
  <c r="C10" i="5"/>
  <c r="E10" i="5"/>
  <c r="B10" i="5"/>
</calcChain>
</file>

<file path=xl/sharedStrings.xml><?xml version="1.0" encoding="utf-8"?>
<sst xmlns="http://schemas.openxmlformats.org/spreadsheetml/2006/main" count="261" uniqueCount="123">
  <si>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</si>
  <si>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</si>
  <si>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</si>
  <si>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</si>
  <si>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</si>
  <si>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</si>
  <si>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</si>
  <si>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</si>
  <si>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</si>
  <si>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</si>
  <si>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</si>
  <si>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</si>
  <si>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</si>
  <si>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</si>
  <si>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</si>
  <si>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</si>
  <si>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</si>
  <si>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</si>
  <si>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</si>
  <si>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</si>
  <si>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</si>
  <si>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</si>
  <si>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</si>
  <si>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</si>
  <si>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</si>
  <si>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</si>
  <si>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</si>
  <si>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</si>
  <si>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</si>
  <si>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</si>
  <si>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</si>
  <si>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</si>
  <si>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</si>
  <si>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</si>
  <si>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</si>
  <si>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</si>
  <si>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</si>
  <si>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</si>
  <si>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</si>
  <si>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</si>
  <si>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</si>
  <si>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</si>
  <si>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</si>
  <si>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</si>
  <si>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</si>
  <si>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</si>
  <si>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</si>
  <si>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</si>
  <si>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</si>
  <si>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</si>
  <si>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</si>
  <si>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</si>
  <si>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</si>
  <si>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</si>
  <si>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</si>
  <si>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</si>
  <si>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</si>
  <si>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</si>
  <si>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</si>
  <si>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</si>
  <si>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</si>
  <si>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</si>
  <si>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</si>
  <si>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</si>
  <si>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</si>
  <si>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</si>
  <si>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</si>
  <si>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</si>
  <si>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</si>
  <si>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</si>
  <si>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</si>
  <si>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</si>
  <si>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</si>
  <si>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</si>
  <si>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</si>
  <si>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</si>
  <si>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</si>
  <si>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</si>
  <si>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</si>
  <si>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</si>
  <si>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</si>
  <si>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</si>
  <si>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</si>
  <si>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</si>
  <si>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</si>
  <si>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</si>
  <si>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</si>
  <si>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</si>
  <si>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</si>
  <si>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</si>
  <si>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</si>
  <si>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</si>
  <si>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</si>
  <si>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</si>
  <si>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</si>
  <si>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</si>
  <si>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</si>
  <si>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</si>
  <si>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</si>
  <si>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</si>
  <si>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</si>
  <si>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</si>
  <si>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</si>
  <si>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</si>
  <si>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</si>
  <si>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</si>
  <si>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</si>
  <si>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</si>
  <si>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</si>
  <si>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</si>
  <si>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</si>
  <si>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</si>
  <si>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</si>
  <si>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</si>
  <si>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</si>
  <si>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</si>
  <si>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</si>
  <si>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</si>
  <si>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</si>
  <si>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</si>
  <si>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当事業は、一般会計からの繰入れや長期前受金戻入など、使用料以外の収入を前提としたうえで、経営の健全性・効率性が保たれている状況である。
　①経常収支比率が100%以上で、②累積欠損金も発生していないが、総収益のうち下水道使用料の占める割合は49%であり、一般会計からの繰入金など使用料以外の収入を含めて費用を賄っている状況である。
　③流動比率は、20%台と低い値で推移しているが、これは流動負債に建設改良等に充てた企業債を含んでいるためであり、その財源は次年度の使用料や一般会計からの繰入金による収入を予定している。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今後は、更なる経費削減とともに一般会計への依存度を徐々に下げることも検討する必要がある。
　⑦施設利用率については、処理場を有していないため算定できない。
　⑧水洗化率は、類似団体と比較してほぼ同水準となっている。今後、大幅な上昇は見込めない状況であるが、近年供用開始した区域も含めた接続勧奨等で未接続世帯の接続促進を図る必要がある。</t>
    <phoneticPr fontId="4"/>
  </si>
  <si>
    <t>　当市の下水道は、有収水量が減少する見込みの中、これまで整備してきた多くの施設や設備の老朽化が進行し、多額の更新費用が必要となるなど経営環境は厳しさを増していく状況にある。収益の確保と費用の削減に努め、将来にわたって効率的な経営を行っていくことが喫緊の課題である。効率的な経営のための施策を盛り込んだ今後10年間の経営計画を策定することとし、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9" eb="11">
      <t>ユウシュウ</t>
    </rPh>
    <rPh sb="11" eb="13">
      <t>スイリョウ</t>
    </rPh>
    <rPh sb="14" eb="16">
      <t>ゲンショウ</t>
    </rPh>
    <rPh sb="18" eb="20">
      <t>ミコ</t>
    </rPh>
    <rPh sb="22" eb="23">
      <t>ナカ</t>
    </rPh>
    <rPh sb="28" eb="30">
      <t>セイビ</t>
    </rPh>
    <rPh sb="34" eb="35">
      <t>オオ</t>
    </rPh>
    <rPh sb="37" eb="39">
      <t>シセツ</t>
    </rPh>
    <rPh sb="40" eb="42">
      <t>セツビ</t>
    </rPh>
    <rPh sb="43" eb="46">
      <t>ロウキュウカ</t>
    </rPh>
    <rPh sb="47" eb="49">
      <t>シンコウ</t>
    </rPh>
    <rPh sb="51" eb="53">
      <t>タガク</t>
    </rPh>
    <rPh sb="54" eb="56">
      <t>コウシン</t>
    </rPh>
    <rPh sb="56" eb="58">
      <t>ヒヨウ</t>
    </rPh>
    <rPh sb="59" eb="61">
      <t>ヒツヨウ</t>
    </rPh>
    <rPh sb="66" eb="68">
      <t>ケイエイ</t>
    </rPh>
    <rPh sb="68" eb="70">
      <t>カンキョウ</t>
    </rPh>
    <rPh sb="71" eb="72">
      <t>キビ</t>
    </rPh>
    <rPh sb="75" eb="76">
      <t>マ</t>
    </rPh>
    <rPh sb="80" eb="82">
      <t>ジョウキョウ</t>
    </rPh>
    <rPh sb="86" eb="88">
      <t>シュウエキ</t>
    </rPh>
    <rPh sb="89" eb="91">
      <t>カクホ</t>
    </rPh>
    <rPh sb="92" eb="94">
      <t>ヒヨウ</t>
    </rPh>
    <rPh sb="95" eb="97">
      <t>サクゲン</t>
    </rPh>
    <rPh sb="98" eb="99">
      <t>ツト</t>
    </rPh>
    <rPh sb="101" eb="103">
      <t>ショウライ</t>
    </rPh>
    <rPh sb="108" eb="111">
      <t>コウリツテキ</t>
    </rPh>
    <rPh sb="112" eb="114">
      <t>ケイエイ</t>
    </rPh>
    <rPh sb="115" eb="116">
      <t>オコナ</t>
    </rPh>
    <rPh sb="123" eb="125">
      <t>キッキン</t>
    </rPh>
    <rPh sb="126" eb="128">
      <t>カダイ</t>
    </rPh>
    <rPh sb="132" eb="135">
      <t>コウリツテキ</t>
    </rPh>
    <rPh sb="136" eb="138">
      <t>ケイエイ</t>
    </rPh>
    <rPh sb="142" eb="143">
      <t>セ</t>
    </rPh>
    <rPh sb="143" eb="144">
      <t>サク</t>
    </rPh>
    <rPh sb="145" eb="146">
      <t>モ</t>
    </rPh>
    <rPh sb="147" eb="148">
      <t>コ</t>
    </rPh>
    <rPh sb="150" eb="151">
      <t>イマ</t>
    </rPh>
    <rPh sb="154" eb="156">
      <t>ネンカン</t>
    </rPh>
    <rPh sb="157" eb="159">
      <t>ケイエイ</t>
    </rPh>
    <rPh sb="159" eb="161">
      <t>ケイカク</t>
    </rPh>
    <rPh sb="162" eb="164">
      <t>サクテイ</t>
    </rPh>
    <phoneticPr fontId="4"/>
  </si>
  <si>
    <t>　当事業は、平成26年度に面整備事業が完了している。
　償却資産の大半を占める管渠は現時点で老朽化の度合は低いが、ポンプ場の機器等については、法定耐用年数を超えるものもある。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一部の管渠において改修を実施したことによるが、これは土質条件等で局所的に破損した管渠を改修したものである。現時点では計画的な改修の予定はない。
　なお、当事業の汚水は、すべて島根県管理の流域下水道に接続して処理しており、処理場は有していない。</t>
    <rPh sb="282" eb="284">
      <t>イチブ</t>
    </rPh>
    <rPh sb="285" eb="287">
      <t>カンキョ</t>
    </rPh>
    <rPh sb="291" eb="293">
      <t>カイシュウ</t>
    </rPh>
    <rPh sb="294" eb="296">
      <t>ジッシ</t>
    </rPh>
    <rPh sb="308" eb="310">
      <t>ドシツ</t>
    </rPh>
    <rPh sb="310" eb="312">
      <t>ジョウケン</t>
    </rPh>
    <rPh sb="312" eb="313">
      <t>トウ</t>
    </rPh>
    <rPh sb="314" eb="317">
      <t>キョクショテキ</t>
    </rPh>
    <rPh sb="318" eb="320">
      <t>ハソン</t>
    </rPh>
    <rPh sb="322" eb="324">
      <t>カンキョ</t>
    </rPh>
    <rPh sb="325" eb="327">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</si>
</sst>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formatCode="#,##0.00;&quot;△&quot;#,##0.00;&quot;-&quot;">
                  <c:v>0.05</c:v>
                </c:pt>
                <c:pt idx="4" formatCode="#,##0.00;&quot;△&quot;#,##0.00;&quot;-&quot;">
                  <c:v>0.02</c:v>
                </c:pt>
              </c:numCache>
            </c:numRef>
          </c:val>
          <c:extLst>
            <c:ext xmlns:c16="http://schemas.microsoft.com/office/drawing/2014/chart" uri="{C3380CC4-5D6E-409C-BE32-E72D297353CC}">
              <c16:uniqueId val="{00000000-D85D-4F77-A32E-D369CDB03728}"/>
            </c:ext>
          </c:extLst>
        </c:ser>
        <c:dLbls>
          <c:showLegendKey val="0"/>
          <c:showVal val="0"/>
          <c:showCatName val="0"/>
          <c:showSerName val="0"/>
          <c:showPercent val="0"/>
          <c:showBubbleSize val="0"/>
        </c:dLbls>
        <c:gapWidth val="150"/>
        <c:axId val="193498544"/>
        <c:axId val="19349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0.08</c:v>
                </c:pt>
                <c:pt idx="3">
                  <c:v>0.22</c:v>
                </c:pt>
                <c:pt idx="4">
                  <c:v>0.28000000000000003</c:v>
                </c:pt>
              </c:numCache>
            </c:numRef>
          </c:val>
          <c:smooth val="0"/>
          <c:extLst>
            <c:ext xmlns:c16="http://schemas.microsoft.com/office/drawing/2014/chart" uri="{C3380CC4-5D6E-409C-BE32-E72D297353CC}">
              <c16:uniqueId val="{00000001-D85D-4F77-A32E-D369CDB03728}"/>
            </c:ext>
          </c:extLst>
        </c:ser>
        <c:dLbls>
          <c:showLegendKey val="0"/>
          <c:showVal val="0"/>
          <c:showCatName val="0"/>
          <c:showSerName val="0"/>
          <c:showPercent val="0"/>
          <c:showBubbleSize val="0"/>
        </c:dLbls>
        <c:marker val="1"/>
        <c:smooth val="0"/>
        <c:axId val="193498544"/>
        <c:axId val="193498928"/>
      </c:lineChart>
      <c:dateAx>
        <c:axId val="193498544"/>
        <c:scaling>
          <c:orientation val="minMax"/>
        </c:scaling>
        <c:delete val="1"/>
        <c:axPos val="b"/>
        <c:numFmt formatCode="ge" sourceLinked="1"/>
        <c:majorTickMark val="none"/>
        <c:minorTickMark val="none"/>
        <c:tickLblPos val="none"/>
        <c:crossAx val="193498928"/>
        <c:crosses val="autoZero"/>
        <c:auto val="1"/>
        <c:lblOffset val="100"/>
        <c:baseTimeUnit val="years"/>
      </c:dateAx>
      <c:valAx>
        <c:axId val="19349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9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125.43</c:v>
                </c:pt>
                <c:pt idx="2">
                  <c:v>124.07</c:v>
                </c:pt>
                <c:pt idx="3">
                  <c:v>116.63</c:v>
                </c:pt>
                <c:pt idx="4">
                  <c:v>116.5</c:v>
                </c:pt>
              </c:numCache>
            </c:numRef>
          </c:val>
          <c:extLst>
            <c:ext xmlns:c16="http://schemas.microsoft.com/office/drawing/2014/chart" uri="{C3380CC4-5D6E-409C-BE32-E72D297353CC}">
              <c16:uniqueId val="{00000000-43E7-4333-8DAD-E8ADADB7FA59}"/>
            </c:ext>
          </c:extLst>
        </c:ser>
        <c:dLbls>
          <c:showLegendKey val="0"/>
          <c:showVal val="0"/>
          <c:showCatName val="0"/>
          <c:showSerName val="0"/>
          <c:showPercent val="0"/>
          <c:showBubbleSize val="0"/>
        </c:dLbls>
        <c:gapWidth val="150"/>
        <c:axId val="193109440"/>
        <c:axId val="1931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105.07</c:v>
                </c:pt>
                <c:pt idx="2">
                  <c:v>108.53</c:v>
                </c:pt>
                <c:pt idx="3">
                  <c:v>108.52</c:v>
                </c:pt>
                <c:pt idx="4">
                  <c:v>109.12</c:v>
                </c:pt>
              </c:numCache>
            </c:numRef>
          </c:val>
          <c:smooth val="0"/>
          <c:extLst>
            <c:ext xmlns:c16="http://schemas.microsoft.com/office/drawing/2014/chart" uri="{C3380CC4-5D6E-409C-BE32-E72D297353CC}">
              <c16:uniqueId val="{00000001-43E7-4333-8DAD-E8ADADB7FA59}"/>
            </c:ext>
          </c:extLst>
        </c:ser>
        <c:dLbls>
          <c:showLegendKey val="0"/>
          <c:showVal val="0"/>
          <c:showCatName val="0"/>
          <c:showSerName val="0"/>
          <c:showPercent val="0"/>
          <c:showBubbleSize val="0"/>
        </c:dLbls>
        <c:marker val="1"/>
        <c:smooth val="0"/>
        <c:axId val="193109440"/>
        <c:axId val="193109824"/>
      </c:lineChart>
      <c:dateAx>
        <c:axId val="193109440"/>
        <c:scaling>
          <c:orientation val="minMax"/>
        </c:scaling>
        <c:delete val="1"/>
        <c:axPos val="b"/>
        <c:numFmt formatCode="ge" sourceLinked="1"/>
        <c:majorTickMark val="none"/>
        <c:minorTickMark val="none"/>
        <c:tickLblPos val="none"/>
        <c:crossAx val="193109824"/>
        <c:crosses val="autoZero"/>
        <c:auto val="1"/>
        <c:lblOffset val="100"/>
        <c:baseTimeUnit val="years"/>
      </c:dateAx>
      <c:valAx>
        <c:axId val="1931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2.96</c:v>
                </c:pt>
                <c:pt idx="2">
                  <c:v>5.89</c:v>
                </c:pt>
                <c:pt idx="3">
                  <c:v>8.7799999999999994</c:v>
                </c:pt>
                <c:pt idx="4">
                  <c:v>11.65</c:v>
                </c:pt>
              </c:numCache>
            </c:numRef>
          </c:val>
          <c:extLst>
            <c:ext xmlns:c16="http://schemas.microsoft.com/office/drawing/2014/chart" uri="{C3380CC4-5D6E-409C-BE32-E72D297353CC}">
              <c16:uniqueId val="{00000000-75EC-4EE5-8BA4-347DFF8DA44C}"/>
            </c:ext>
          </c:extLst>
        </c:ser>
        <c:dLbls>
          <c:showLegendKey val="0"/>
          <c:showVal val="0"/>
          <c:showCatName val="0"/>
          <c:showSerName val="0"/>
          <c:showPercent val="0"/>
          <c:showBubbleSize val="0"/>
        </c:dLbls>
        <c:gapWidth val="150"/>
        <c:axId val="193613648"/>
        <c:axId val="19361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16.559999999999999</c:v>
                </c:pt>
                <c:pt idx="2">
                  <c:v>28.35</c:v>
                </c:pt>
                <c:pt idx="3">
                  <c:v>27.96</c:v>
                </c:pt>
                <c:pt idx="4">
                  <c:v>28.81</c:v>
                </c:pt>
              </c:numCache>
            </c:numRef>
          </c:val>
          <c:smooth val="0"/>
          <c:extLst>
            <c:ext xmlns:c16="http://schemas.microsoft.com/office/drawing/2014/chart" uri="{C3380CC4-5D6E-409C-BE32-E72D297353CC}">
              <c16:uniqueId val="{00000001-75EC-4EE5-8BA4-347DFF8DA44C}"/>
            </c:ext>
          </c:extLst>
        </c:ser>
        <c:dLbls>
          <c:showLegendKey val="0"/>
          <c:showVal val="0"/>
          <c:showCatName val="0"/>
          <c:showSerName val="0"/>
          <c:showPercent val="0"/>
          <c:showBubbleSize val="0"/>
        </c:dLbls>
        <c:marker val="1"/>
        <c:smooth val="0"/>
        <c:axId val="193613648"/>
        <c:axId val="193614032"/>
      </c:lineChart>
      <c:dateAx>
        <c:axId val="193613648"/>
        <c:scaling>
          <c:orientation val="minMax"/>
        </c:scaling>
        <c:delete val="1"/>
        <c:axPos val="b"/>
        <c:numFmt formatCode="ge" sourceLinked="1"/>
        <c:majorTickMark val="none"/>
        <c:minorTickMark val="none"/>
        <c:tickLblPos val="none"/>
        <c:crossAx val="193614032"/>
        <c:crosses val="autoZero"/>
        <c:auto val="1"/>
        <c:lblOffset val="100"/>
        <c:baseTimeUnit val="years"/>
      </c:dateAx>
      <c:valAx>
        <c:axId val="19361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1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30-4922-B361-A31A2956C80D}"/>
            </c:ext>
          </c:extLst>
        </c:ser>
        <c:dLbls>
          <c:showLegendKey val="0"/>
          <c:showVal val="0"/>
          <c:showCatName val="0"/>
          <c:showSerName val="0"/>
          <c:showPercent val="0"/>
          <c:showBubbleSize val="0"/>
        </c:dLbls>
        <c:gapWidth val="150"/>
        <c:axId val="193656896"/>
        <c:axId val="1918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2.82</c:v>
                </c:pt>
                <c:pt idx="2">
                  <c:v>3.05</c:v>
                </c:pt>
                <c:pt idx="3">
                  <c:v>3.4</c:v>
                </c:pt>
                <c:pt idx="4">
                  <c:v>3.84</c:v>
                </c:pt>
              </c:numCache>
            </c:numRef>
          </c:val>
          <c:smooth val="0"/>
          <c:extLst>
            <c:ext xmlns:c16="http://schemas.microsoft.com/office/drawing/2014/chart" uri="{C3380CC4-5D6E-409C-BE32-E72D297353CC}">
              <c16:uniqueId val="{00000001-A530-4922-B361-A31A2956C80D}"/>
            </c:ext>
          </c:extLst>
        </c:ser>
        <c:dLbls>
          <c:showLegendKey val="0"/>
          <c:showVal val="0"/>
          <c:showCatName val="0"/>
          <c:showSerName val="0"/>
          <c:showPercent val="0"/>
          <c:showBubbleSize val="0"/>
        </c:dLbls>
        <c:marker val="1"/>
        <c:smooth val="0"/>
        <c:axId val="193656896"/>
        <c:axId val="191833600"/>
      </c:lineChart>
      <c:dateAx>
        <c:axId val="193656896"/>
        <c:scaling>
          <c:orientation val="minMax"/>
        </c:scaling>
        <c:delete val="1"/>
        <c:axPos val="b"/>
        <c:numFmt formatCode="ge" sourceLinked="1"/>
        <c:majorTickMark val="none"/>
        <c:minorTickMark val="none"/>
        <c:tickLblPos val="none"/>
        <c:crossAx val="191833600"/>
        <c:crosses val="autoZero"/>
        <c:auto val="1"/>
        <c:lblOffset val="100"/>
        <c:baseTimeUnit val="years"/>
      </c:dateAx>
      <c:valAx>
        <c:axId val="1918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B84-45AB-A47F-B48B89D83A20}"/>
            </c:ext>
          </c:extLst>
        </c:ser>
        <c:dLbls>
          <c:showLegendKey val="0"/>
          <c:showVal val="0"/>
          <c:showCatName val="0"/>
          <c:showSerName val="0"/>
          <c:showPercent val="0"/>
          <c:showBubbleSize val="0"/>
        </c:dLbls>
        <c:gapWidth val="150"/>
        <c:axId val="192490776"/>
        <c:axId val="1924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23.32</c:v>
                </c:pt>
                <c:pt idx="2">
                  <c:v>4.72</c:v>
                </c:pt>
                <c:pt idx="3">
                  <c:v>4.87</c:v>
                </c:pt>
                <c:pt idx="4">
                  <c:v>3.8</c:v>
                </c:pt>
              </c:numCache>
            </c:numRef>
          </c:val>
          <c:smooth val="0"/>
          <c:extLst>
            <c:ext xmlns:c16="http://schemas.microsoft.com/office/drawing/2014/chart" uri="{C3380CC4-5D6E-409C-BE32-E72D297353CC}">
              <c16:uniqueId val="{00000001-CB84-45AB-A47F-B48B89D83A20}"/>
            </c:ext>
          </c:extLst>
        </c:ser>
        <c:dLbls>
          <c:showLegendKey val="0"/>
          <c:showVal val="0"/>
          <c:showCatName val="0"/>
          <c:showSerName val="0"/>
          <c:showPercent val="0"/>
          <c:showBubbleSize val="0"/>
        </c:dLbls>
        <c:marker val="1"/>
        <c:smooth val="0"/>
        <c:axId val="192490776"/>
        <c:axId val="192491168"/>
      </c:lineChart>
      <c:dateAx>
        <c:axId val="192490776"/>
        <c:scaling>
          <c:orientation val="minMax"/>
        </c:scaling>
        <c:delete val="1"/>
        <c:axPos val="b"/>
        <c:numFmt formatCode="ge" sourceLinked="1"/>
        <c:majorTickMark val="none"/>
        <c:minorTickMark val="none"/>
        <c:tickLblPos val="none"/>
        <c:crossAx val="192491168"/>
        <c:crosses val="autoZero"/>
        <c:auto val="1"/>
        <c:lblOffset val="100"/>
        <c:baseTimeUnit val="years"/>
      </c:dateAx>
      <c:valAx>
        <c:axId val="1924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9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22.56</c:v>
                </c:pt>
                <c:pt idx="2">
                  <c:v>23.4</c:v>
                </c:pt>
                <c:pt idx="3">
                  <c:v>24.93</c:v>
                </c:pt>
                <c:pt idx="4">
                  <c:v>26.45</c:v>
                </c:pt>
              </c:numCache>
            </c:numRef>
          </c:val>
          <c:extLst>
            <c:ext xmlns:c16="http://schemas.microsoft.com/office/drawing/2014/chart" uri="{C3380CC4-5D6E-409C-BE32-E72D297353CC}">
              <c16:uniqueId val="{00000000-BCEF-4D7A-84CE-A4A98B6C0F9A}"/>
            </c:ext>
          </c:extLst>
        </c:ser>
        <c:dLbls>
          <c:showLegendKey val="0"/>
          <c:showVal val="0"/>
          <c:showCatName val="0"/>
          <c:showSerName val="0"/>
          <c:showPercent val="0"/>
          <c:showBubbleSize val="0"/>
        </c:dLbls>
        <c:gapWidth val="150"/>
        <c:axId val="192493128"/>
        <c:axId val="1924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179.3</c:v>
                </c:pt>
                <c:pt idx="2">
                  <c:v>45.99</c:v>
                </c:pt>
                <c:pt idx="3">
                  <c:v>47.32</c:v>
                </c:pt>
                <c:pt idx="4">
                  <c:v>49.96</c:v>
                </c:pt>
              </c:numCache>
            </c:numRef>
          </c:val>
          <c:smooth val="0"/>
          <c:extLst>
            <c:ext xmlns:c16="http://schemas.microsoft.com/office/drawing/2014/chart" uri="{C3380CC4-5D6E-409C-BE32-E72D297353CC}">
              <c16:uniqueId val="{00000001-BCEF-4D7A-84CE-A4A98B6C0F9A}"/>
            </c:ext>
          </c:extLst>
        </c:ser>
        <c:dLbls>
          <c:showLegendKey val="0"/>
          <c:showVal val="0"/>
          <c:showCatName val="0"/>
          <c:showSerName val="0"/>
          <c:showPercent val="0"/>
          <c:showBubbleSize val="0"/>
        </c:dLbls>
        <c:marker val="1"/>
        <c:smooth val="0"/>
        <c:axId val="192493128"/>
        <c:axId val="192492736"/>
      </c:lineChart>
      <c:dateAx>
        <c:axId val="192493128"/>
        <c:scaling>
          <c:orientation val="minMax"/>
        </c:scaling>
        <c:delete val="1"/>
        <c:axPos val="b"/>
        <c:numFmt formatCode="ge" sourceLinked="1"/>
        <c:majorTickMark val="none"/>
        <c:minorTickMark val="none"/>
        <c:tickLblPos val="none"/>
        <c:crossAx val="192492736"/>
        <c:crosses val="autoZero"/>
        <c:auto val="1"/>
        <c:lblOffset val="100"/>
        <c:baseTimeUnit val="years"/>
      </c:dateAx>
      <c:valAx>
        <c:axId val="1924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9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582.83000000000004</c:v>
                </c:pt>
                <c:pt idx="2">
                  <c:v>554.82000000000005</c:v>
                </c:pt>
                <c:pt idx="3">
                  <c:v>486.96</c:v>
                </c:pt>
                <c:pt idx="4">
                  <c:v>447.5</c:v>
                </c:pt>
              </c:numCache>
            </c:numRef>
          </c:val>
          <c:extLst>
            <c:ext xmlns:c16="http://schemas.microsoft.com/office/drawing/2014/chart" uri="{C3380CC4-5D6E-409C-BE32-E72D297353CC}">
              <c16:uniqueId val="{00000000-8609-4381-A3CD-934374A6BAA5}"/>
            </c:ext>
          </c:extLst>
        </c:ser>
        <c:dLbls>
          <c:showLegendKey val="0"/>
          <c:showVal val="0"/>
          <c:showCatName val="0"/>
          <c:showSerName val="0"/>
          <c:showPercent val="0"/>
          <c:showBubbleSize val="0"/>
        </c:dLbls>
        <c:gapWidth val="150"/>
        <c:axId val="193734816"/>
        <c:axId val="19373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924.44</c:v>
                </c:pt>
                <c:pt idx="2">
                  <c:v>963.16</c:v>
                </c:pt>
                <c:pt idx="3">
                  <c:v>1017.47</c:v>
                </c:pt>
                <c:pt idx="4">
                  <c:v>970.35</c:v>
                </c:pt>
              </c:numCache>
            </c:numRef>
          </c:val>
          <c:smooth val="0"/>
          <c:extLst>
            <c:ext xmlns:c16="http://schemas.microsoft.com/office/drawing/2014/chart" uri="{C3380CC4-5D6E-409C-BE32-E72D297353CC}">
              <c16:uniqueId val="{00000001-8609-4381-A3CD-934374A6BAA5}"/>
            </c:ext>
          </c:extLst>
        </c:ser>
        <c:dLbls>
          <c:showLegendKey val="0"/>
          <c:showVal val="0"/>
          <c:showCatName val="0"/>
          <c:showSerName val="0"/>
          <c:showPercent val="0"/>
          <c:showBubbleSize val="0"/>
        </c:dLbls>
        <c:marker val="1"/>
        <c:smooth val="0"/>
        <c:axId val="193734816"/>
        <c:axId val="193735208"/>
      </c:lineChart>
      <c:dateAx>
        <c:axId val="193734816"/>
        <c:scaling>
          <c:orientation val="minMax"/>
        </c:scaling>
        <c:delete val="1"/>
        <c:axPos val="b"/>
        <c:numFmt formatCode="ge" sourceLinked="1"/>
        <c:majorTickMark val="none"/>
        <c:minorTickMark val="none"/>
        <c:tickLblPos val="none"/>
        <c:crossAx val="193735208"/>
        <c:crosses val="autoZero"/>
        <c:auto val="1"/>
        <c:lblOffset val="100"/>
        <c:baseTimeUnit val="years"/>
      </c:dateAx>
      <c:valAx>
        <c:axId val="19373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133.27000000000001</c:v>
                </c:pt>
                <c:pt idx="2">
                  <c:v>140.82</c:v>
                </c:pt>
                <c:pt idx="3">
                  <c:v>141.99</c:v>
                </c:pt>
                <c:pt idx="4">
                  <c:v>140.79</c:v>
                </c:pt>
              </c:numCache>
            </c:numRef>
          </c:val>
          <c:extLst>
            <c:ext xmlns:c16="http://schemas.microsoft.com/office/drawing/2014/chart" uri="{C3380CC4-5D6E-409C-BE32-E72D297353CC}">
              <c16:uniqueId val="{00000000-9EDA-42BA-8E8F-7A0F2366821A}"/>
            </c:ext>
          </c:extLst>
        </c:ser>
        <c:dLbls>
          <c:showLegendKey val="0"/>
          <c:showVal val="0"/>
          <c:showCatName val="0"/>
          <c:showSerName val="0"/>
          <c:showPercent val="0"/>
          <c:showBubbleSize val="0"/>
        </c:dLbls>
        <c:gapWidth val="150"/>
        <c:axId val="193736384"/>
        <c:axId val="19373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90.24</c:v>
                </c:pt>
                <c:pt idx="2">
                  <c:v>94.82</c:v>
                </c:pt>
                <c:pt idx="3">
                  <c:v>96.37</c:v>
                </c:pt>
                <c:pt idx="4">
                  <c:v>99.26</c:v>
                </c:pt>
              </c:numCache>
            </c:numRef>
          </c:val>
          <c:smooth val="0"/>
          <c:extLst>
            <c:ext xmlns:c16="http://schemas.microsoft.com/office/drawing/2014/chart" uri="{C3380CC4-5D6E-409C-BE32-E72D297353CC}">
              <c16:uniqueId val="{00000001-9EDA-42BA-8E8F-7A0F2366821A}"/>
            </c:ext>
          </c:extLst>
        </c:ser>
        <c:dLbls>
          <c:showLegendKey val="0"/>
          <c:showVal val="0"/>
          <c:showCatName val="0"/>
          <c:showSerName val="0"/>
          <c:showPercent val="0"/>
          <c:showBubbleSize val="0"/>
        </c:dLbls>
        <c:marker val="1"/>
        <c:smooth val="0"/>
        <c:axId val="193736384"/>
        <c:axId val="193736776"/>
      </c:lineChart>
      <c:dateAx>
        <c:axId val="193736384"/>
        <c:scaling>
          <c:orientation val="minMax"/>
        </c:scaling>
        <c:delete val="1"/>
        <c:axPos val="b"/>
        <c:numFmt formatCode="ge" sourceLinked="1"/>
        <c:majorTickMark val="none"/>
        <c:minorTickMark val="none"/>
        <c:tickLblPos val="none"/>
        <c:crossAx val="193736776"/>
        <c:crosses val="autoZero"/>
        <c:auto val="1"/>
        <c:lblOffset val="100"/>
        <c:baseTimeUnit val="years"/>
      </c:dateAx>
      <c:valAx>
        <c:axId val="19373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135.72999999999999</c:v>
                </c:pt>
                <c:pt idx="2">
                  <c:v>128.25</c:v>
                </c:pt>
                <c:pt idx="3">
                  <c:v>127.15</c:v>
                </c:pt>
                <c:pt idx="4">
                  <c:v>128.19999999999999</c:v>
                </c:pt>
              </c:numCache>
            </c:numRef>
          </c:val>
          <c:extLst>
            <c:ext xmlns:c16="http://schemas.microsoft.com/office/drawing/2014/chart" uri="{C3380CC4-5D6E-409C-BE32-E72D297353CC}">
              <c16:uniqueId val="{00000000-48C0-44A0-B556-D299480244C4}"/>
            </c:ext>
          </c:extLst>
        </c:ser>
        <c:dLbls>
          <c:showLegendKey val="0"/>
          <c:showVal val="0"/>
          <c:showCatName val="0"/>
          <c:showSerName val="0"/>
          <c:showPercent val="0"/>
          <c:showBubbleSize val="0"/>
        </c:dLbls>
        <c:gapWidth val="150"/>
        <c:axId val="193737952"/>
        <c:axId val="19392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170.22</c:v>
                </c:pt>
                <c:pt idx="2">
                  <c:v>162.88</c:v>
                </c:pt>
                <c:pt idx="3">
                  <c:v>162.65</c:v>
                </c:pt>
                <c:pt idx="4">
                  <c:v>159.53</c:v>
                </c:pt>
              </c:numCache>
            </c:numRef>
          </c:val>
          <c:smooth val="0"/>
          <c:extLst>
            <c:ext xmlns:c16="http://schemas.microsoft.com/office/drawing/2014/chart" uri="{C3380CC4-5D6E-409C-BE32-E72D297353CC}">
              <c16:uniqueId val="{00000001-48C0-44A0-B556-D299480244C4}"/>
            </c:ext>
          </c:extLst>
        </c:ser>
        <c:dLbls>
          <c:showLegendKey val="0"/>
          <c:showVal val="0"/>
          <c:showCatName val="0"/>
          <c:showSerName val="0"/>
          <c:showPercent val="0"/>
          <c:showBubbleSize val="0"/>
        </c:dLbls>
        <c:marker val="1"/>
        <c:smooth val="0"/>
        <c:axId val="193737952"/>
        <c:axId val="193927856"/>
      </c:lineChart>
      <c:dateAx>
        <c:axId val="193737952"/>
        <c:scaling>
          <c:orientation val="minMax"/>
        </c:scaling>
        <c:delete val="1"/>
        <c:axPos val="b"/>
        <c:numFmt formatCode="ge" sourceLinked="1"/>
        <c:majorTickMark val="none"/>
        <c:minorTickMark val="none"/>
        <c:tickLblPos val="none"/>
        <c:crossAx val="193927856"/>
        <c:crosses val="autoZero"/>
        <c:auto val="1"/>
        <c:lblOffset val="100"/>
        <c:baseTimeUnit val="years"/>
      </c:dateAx>
      <c:valAx>
        <c:axId val="19392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4F-4542-9EB0-8D9CBE436151}"/>
            </c:ext>
          </c:extLst>
        </c:ser>
        <c:dLbls>
          <c:showLegendKey val="0"/>
          <c:showVal val="0"/>
          <c:showCatName val="0"/>
          <c:showSerName val="0"/>
          <c:showPercent val="0"/>
          <c:showBubbleSize val="0"/>
        </c:dLbls>
        <c:gapWidth val="150"/>
        <c:axId val="193929032"/>
        <c:axId val="19392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67.099999999999994</c:v>
                </c:pt>
                <c:pt idx="2">
                  <c:v>67.95</c:v>
                </c:pt>
                <c:pt idx="3">
                  <c:v>66.63</c:v>
                </c:pt>
                <c:pt idx="4">
                  <c:v>67.040000000000006</c:v>
                </c:pt>
              </c:numCache>
            </c:numRef>
          </c:val>
          <c:smooth val="0"/>
          <c:extLst>
            <c:ext xmlns:c16="http://schemas.microsoft.com/office/drawing/2014/chart" uri="{C3380CC4-5D6E-409C-BE32-E72D297353CC}">
              <c16:uniqueId val="{00000001-FF4F-4542-9EB0-8D9CBE436151}"/>
            </c:ext>
          </c:extLst>
        </c:ser>
        <c:dLbls>
          <c:showLegendKey val="0"/>
          <c:showVal val="0"/>
          <c:showCatName val="0"/>
          <c:showSerName val="0"/>
          <c:showPercent val="0"/>
          <c:showBubbleSize val="0"/>
        </c:dLbls>
        <c:marker val="1"/>
        <c:smooth val="0"/>
        <c:axId val="193929032"/>
        <c:axId val="193929424"/>
      </c:lineChart>
      <c:dateAx>
        <c:axId val="193929032"/>
        <c:scaling>
          <c:orientation val="minMax"/>
        </c:scaling>
        <c:delete val="1"/>
        <c:axPos val="b"/>
        <c:numFmt formatCode="ge" sourceLinked="1"/>
        <c:majorTickMark val="none"/>
        <c:minorTickMark val="none"/>
        <c:tickLblPos val="none"/>
        <c:crossAx val="193929424"/>
        <c:crosses val="autoZero"/>
        <c:auto val="1"/>
        <c:lblOffset val="100"/>
        <c:baseTimeUnit val="years"/>
      </c:dateAx>
      <c:valAx>
        <c:axId val="19392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2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93.57</c:v>
                </c:pt>
                <c:pt idx="2">
                  <c:v>93.99</c:v>
                </c:pt>
                <c:pt idx="3">
                  <c:v>94.22</c:v>
                </c:pt>
                <c:pt idx="4">
                  <c:v>94.62</c:v>
                </c:pt>
              </c:numCache>
            </c:numRef>
          </c:val>
          <c:extLst>
            <c:ext xmlns:c16="http://schemas.microsoft.com/office/drawing/2014/chart" uri="{C3380CC4-5D6E-409C-BE32-E72D297353CC}">
              <c16:uniqueId val="{00000000-B248-473D-9A00-AFDA5219A97E}"/>
            </c:ext>
          </c:extLst>
        </c:ser>
        <c:dLbls>
          <c:showLegendKey val="0"/>
          <c:showVal val="0"/>
          <c:showCatName val="0"/>
          <c:showSerName val="0"/>
          <c:showPercent val="0"/>
          <c:showBubbleSize val="0"/>
        </c:dLbls>
        <c:gapWidth val="150"/>
        <c:axId val="193930600"/>
        <c:axId val="19393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93.01</c:v>
                </c:pt>
                <c:pt idx="2">
                  <c:v>93.12</c:v>
                </c:pt>
                <c:pt idx="3">
                  <c:v>93.38</c:v>
                </c:pt>
                <c:pt idx="4">
                  <c:v>93.5</c:v>
                </c:pt>
              </c:numCache>
            </c:numRef>
          </c:val>
          <c:smooth val="0"/>
          <c:extLst>
            <c:ext xmlns:c16="http://schemas.microsoft.com/office/drawing/2014/chart" uri="{C3380CC4-5D6E-409C-BE32-E72D297353CC}">
              <c16:uniqueId val="{00000001-B248-473D-9A00-AFDA5219A97E}"/>
            </c:ext>
          </c:extLst>
        </c:ser>
        <c:dLbls>
          <c:showLegendKey val="0"/>
          <c:showVal val="0"/>
          <c:showCatName val="0"/>
          <c:showSerName val="0"/>
          <c:showPercent val="0"/>
          <c:showBubbleSize val="0"/>
        </c:dLbls>
        <c:marker val="1"/>
        <c:smooth val="0"/>
        <c:axId val="193930600"/>
        <c:axId val="193930992"/>
      </c:lineChart>
      <c:dateAx>
        <c:axId val="193930600"/>
        <c:scaling>
          <c:orientation val="minMax"/>
        </c:scaling>
        <c:delete val="1"/>
        <c:axPos val="b"/>
        <c:numFmt formatCode="ge" sourceLinked="1"/>
        <c:majorTickMark val="none"/>
        <c:minorTickMark val="none"/>
        <c:tickLblPos val="none"/>
        <c:crossAx val="193930992"/>
        <c:crosses val="autoZero"/>
        <c:auto val="1"/>
        <c:lblOffset val="100"/>
        <c:baseTimeUnit val="years"/>
      </c:dateAx>
      <c:valAx>
        <c:axId val="19393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3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8" t="str">
        <f>データ!H6</f>
        <v>島根県　松江市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4"/>
      <c r="BK7" s="4"/>
      <c r="BL7" s="5" t="s">
        <v>9</v>
      </c>
      <c r="BM7" s="6"/>
      <c r="BN7" s="6"/>
      <c r="BO7" s="6"/>
      <c r="BP7" s="6"/>
      <c r="BQ7" s="6"/>
      <c r="BR7" s="6"/>
      <c r="BS7" s="6"/>
      <c r="BT7" s="6"/>
      <c r="BU7" s="6"/>
      <c r="BV7" s="6"/>
      <c r="BW7" s="6"/>
      <c r="BX7" s="6"/>
      <c r="BY7" s="7"/>
    </row>
    <row r="8" spans="1:78" ht="18.75" customHeight="1" x14ac:dyDescent="0.15">
      <c r="A8" s="2"/>
      <c r="B8" s="85" t="str">
        <f>データ!I6</f>
        <v>法適用</v>
      </c>
      <c r="C8" s="85"/>
      <c r="D8" s="85"/>
      <c r="E8" s="85"/>
      <c r="F8" s="85"/>
      <c r="G8" s="85"/>
      <c r="H8" s="85"/>
      <c r="I8" s="85" t="str">
        <f>データ!J6</f>
        <v>下水道事業</v>
      </c>
      <c r="J8" s="85"/>
      <c r="K8" s="85"/>
      <c r="L8" s="85"/>
      <c r="M8" s="85"/>
      <c r="N8" s="85"/>
      <c r="O8" s="85"/>
      <c r="P8" s="85" t="str">
        <f>データ!K6</f>
        <v>公共下水道</v>
      </c>
      <c r="Q8" s="85"/>
      <c r="R8" s="85"/>
      <c r="S8" s="85"/>
      <c r="T8" s="85"/>
      <c r="U8" s="85"/>
      <c r="V8" s="85"/>
      <c r="W8" s="85" t="str">
        <f>データ!L6</f>
        <v>Ad</v>
      </c>
      <c r="X8" s="85"/>
      <c r="Y8" s="85"/>
      <c r="Z8" s="85"/>
      <c r="AA8" s="85"/>
      <c r="AB8" s="85"/>
      <c r="AC8" s="85"/>
      <c r="AD8" s="86" t="s">
        <v>119</v>
      </c>
      <c r="AE8" s="86"/>
      <c r="AF8" s="86"/>
      <c r="AG8" s="86"/>
      <c r="AH8" s="86"/>
      <c r="AI8" s="86"/>
      <c r="AJ8" s="86"/>
      <c r="AK8" s="4"/>
      <c r="AL8" s="80">
        <f>データ!S6</f>
        <v>204403</v>
      </c>
      <c r="AM8" s="80"/>
      <c r="AN8" s="80"/>
      <c r="AO8" s="80"/>
      <c r="AP8" s="80"/>
      <c r="AQ8" s="80"/>
      <c r="AR8" s="80"/>
      <c r="AS8" s="80"/>
      <c r="AT8" s="79">
        <f>データ!T6</f>
        <v>572.99</v>
      </c>
      <c r="AU8" s="79"/>
      <c r="AV8" s="79"/>
      <c r="AW8" s="79"/>
      <c r="AX8" s="79"/>
      <c r="AY8" s="79"/>
      <c r="AZ8" s="79"/>
      <c r="BA8" s="79"/>
      <c r="BB8" s="79">
        <f>データ!U6</f>
        <v>356.73</v>
      </c>
      <c r="BC8" s="79"/>
      <c r="BD8" s="79"/>
      <c r="BE8" s="79"/>
      <c r="BF8" s="79"/>
      <c r="BG8" s="79"/>
      <c r="BH8" s="79"/>
      <c r="BI8" s="79"/>
      <c r="BJ8" s="4"/>
      <c r="BK8" s="4"/>
      <c r="BL8" s="83" t="s">
        <v>10</v>
      </c>
      <c r="BM8" s="84"/>
      <c r="BN8" s="8" t="s">
        <v>11</v>
      </c>
      <c r="BO8" s="9"/>
      <c r="BP8" s="9"/>
      <c r="BQ8" s="9"/>
      <c r="BR8" s="9"/>
      <c r="BS8" s="9"/>
      <c r="BT8" s="9"/>
      <c r="BU8" s="9"/>
      <c r="BV8" s="9"/>
      <c r="BW8" s="9"/>
      <c r="BX8" s="9"/>
      <c r="BY8" s="10"/>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4"/>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4"/>
      <c r="BK9" s="4"/>
      <c r="BL9" s="77" t="s">
        <v>20</v>
      </c>
      <c r="BM9" s="78"/>
      <c r="BN9" s="11" t="s">
        <v>21</v>
      </c>
      <c r="BO9" s="12"/>
      <c r="BP9" s="12"/>
      <c r="BQ9" s="12"/>
      <c r="BR9" s="12"/>
      <c r="BS9" s="12"/>
      <c r="BT9" s="12"/>
      <c r="BU9" s="12"/>
      <c r="BV9" s="12"/>
      <c r="BW9" s="12"/>
      <c r="BX9" s="12"/>
      <c r="BY9" s="13"/>
    </row>
    <row r="10" spans="1:78" ht="18.75" customHeight="1" x14ac:dyDescent="0.15">
      <c r="A10" s="2"/>
      <c r="B10" s="79" t="str">
        <f>データ!N6</f>
        <v>-</v>
      </c>
      <c r="C10" s="79"/>
      <c r="D10" s="79"/>
      <c r="E10" s="79"/>
      <c r="F10" s="79"/>
      <c r="G10" s="79"/>
      <c r="H10" s="79"/>
      <c r="I10" s="79">
        <f>データ!O6</f>
        <v>52.89</v>
      </c>
      <c r="J10" s="79"/>
      <c r="K10" s="79"/>
      <c r="L10" s="79"/>
      <c r="M10" s="79"/>
      <c r="N10" s="79"/>
      <c r="O10" s="79"/>
      <c r="P10" s="79">
        <f>データ!P6</f>
        <v>75.28</v>
      </c>
      <c r="Q10" s="79"/>
      <c r="R10" s="79"/>
      <c r="S10" s="79"/>
      <c r="T10" s="79"/>
      <c r="U10" s="79"/>
      <c r="V10" s="79"/>
      <c r="W10" s="79">
        <f>データ!Q6</f>
        <v>91.97</v>
      </c>
      <c r="X10" s="79"/>
      <c r="Y10" s="79"/>
      <c r="Z10" s="79"/>
      <c r="AA10" s="79"/>
      <c r="AB10" s="79"/>
      <c r="AC10" s="79"/>
      <c r="AD10" s="80">
        <f>データ!R6</f>
        <v>3024</v>
      </c>
      <c r="AE10" s="80"/>
      <c r="AF10" s="80"/>
      <c r="AG10" s="80"/>
      <c r="AH10" s="80"/>
      <c r="AI10" s="80"/>
      <c r="AJ10" s="80"/>
      <c r="AK10" s="2"/>
      <c r="AL10" s="80">
        <f>データ!V6</f>
        <v>153349</v>
      </c>
      <c r="AM10" s="80"/>
      <c r="AN10" s="80"/>
      <c r="AO10" s="80"/>
      <c r="AP10" s="80"/>
      <c r="AQ10" s="80"/>
      <c r="AR10" s="80"/>
      <c r="AS10" s="80"/>
      <c r="AT10" s="79">
        <f>データ!W6</f>
        <v>43.01</v>
      </c>
      <c r="AU10" s="79"/>
      <c r="AV10" s="79"/>
      <c r="AW10" s="79"/>
      <c r="AX10" s="79"/>
      <c r="AY10" s="79"/>
      <c r="AZ10" s="79"/>
      <c r="BA10" s="79"/>
      <c r="BB10" s="79">
        <f>データ!X6</f>
        <v>3565.43</v>
      </c>
      <c r="BC10" s="79"/>
      <c r="BD10" s="79"/>
      <c r="BE10" s="79"/>
      <c r="BF10" s="79"/>
      <c r="BG10" s="79"/>
      <c r="BH10" s="79"/>
      <c r="BI10" s="79"/>
      <c r="BJ10" s="2"/>
      <c r="BK10" s="2"/>
      <c r="BL10" s="81" t="s">
        <v>22</v>
      </c>
      <c r="BM10" s="82"/>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122</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322016</v>
      </c>
      <c r="D6" s="34">
        <f t="shared" si="3"/>
        <v>46</v>
      </c>
      <c r="E6" s="34">
        <f t="shared" si="3"/>
        <v>17</v>
      </c>
      <c r="F6" s="34">
        <f t="shared" si="3"/>
        <v>1</v>
      </c>
      <c r="G6" s="34">
        <f t="shared" si="3"/>
        <v>0</v>
      </c>
      <c r="H6" s="34" t="str">
        <f t="shared" si="3"/>
        <v>島根県　松江市</v>
      </c>
      <c r="I6" s="34" t="str">
        <f t="shared" si="3"/>
        <v>法適用</v>
      </c>
      <c r="J6" s="34" t="str">
        <f t="shared" si="3"/>
        <v>下水道事業</v>
      </c>
      <c r="K6" s="34" t="str">
        <f t="shared" si="3"/>
        <v>公共下水道</v>
      </c>
      <c r="L6" s="34" t="str">
        <f t="shared" si="3"/>
        <v>Ad</v>
      </c>
      <c r="M6" s="34">
        <f t="shared" si="3"/>
        <v>0</v>
      </c>
      <c r="N6" s="35" t="str">
        <f t="shared" si="3"/>
        <v>-</v>
      </c>
      <c r="O6" s="35">
        <f t="shared" si="3"/>
        <v>52.89</v>
      </c>
      <c r="P6" s="35">
        <f t="shared" si="3"/>
        <v>75.28</v>
      </c>
      <c r="Q6" s="35">
        <f t="shared" si="3"/>
        <v>91.97</v>
      </c>
      <c r="R6" s="35">
        <f t="shared" si="3"/>
        <v>3024</v>
      </c>
      <c r="S6" s="35">
        <f t="shared" si="3"/>
        <v>204403</v>
      </c>
      <c r="T6" s="35">
        <f t="shared" si="3"/>
        <v>572.99</v>
      </c>
      <c r="U6" s="35">
        <f t="shared" si="3"/>
        <v>356.73</v>
      </c>
      <c r="V6" s="35">
        <f t="shared" si="3"/>
        <v>153349</v>
      </c>
      <c r="W6" s="35">
        <f t="shared" si="3"/>
        <v>43.01</v>
      </c>
      <c r="X6" s="35">
        <f t="shared" si="3"/>
        <v>3565.43</v>
      </c>
      <c r="Y6" s="36" t="str">
        <f>IF(Y7="",NA(),Y7)</f>
        <v>-</v>
      </c>
      <c r="Z6" s="36">
        <f t="shared" ref="Z6:AH6" si="4">IF(Z7="",NA(),Z7)</f>
        <v>125.43</v>
      </c>
      <c r="AA6" s="36">
        <f t="shared" si="4"/>
        <v>124.07</v>
      </c>
      <c r="AB6" s="36">
        <f t="shared" si="4"/>
        <v>116.63</v>
      </c>
      <c r="AC6" s="36">
        <f t="shared" si="4"/>
        <v>116.5</v>
      </c>
      <c r="AD6" s="36" t="str">
        <f t="shared" si="4"/>
        <v>-</v>
      </c>
      <c r="AE6" s="36">
        <f t="shared" si="4"/>
        <v>105.07</v>
      </c>
      <c r="AF6" s="36">
        <f t="shared" si="4"/>
        <v>108.53</v>
      </c>
      <c r="AG6" s="36">
        <f t="shared" si="4"/>
        <v>108.52</v>
      </c>
      <c r="AH6" s="36">
        <f t="shared" si="4"/>
        <v>109.12</v>
      </c>
      <c r="AI6" s="35" t="str">
        <f>IF(AI7="","",IF(AI7="-","【-】","【"&amp;SUBSTITUTE(TEXT(AI7,"#,##0.00"),"-","△")&amp;"】"))</f>
        <v>【108.57】</v>
      </c>
      <c r="AJ6" s="36" t="str">
        <f>IF(AJ7="",NA(),AJ7)</f>
        <v>-</v>
      </c>
      <c r="AK6" s="35">
        <f t="shared" ref="AK6:AS6" si="5">IF(AK7="",NA(),AK7)</f>
        <v>0</v>
      </c>
      <c r="AL6" s="35">
        <f t="shared" si="5"/>
        <v>0</v>
      </c>
      <c r="AM6" s="35">
        <f t="shared" si="5"/>
        <v>0</v>
      </c>
      <c r="AN6" s="35">
        <f t="shared" si="5"/>
        <v>0</v>
      </c>
      <c r="AO6" s="36" t="str">
        <f t="shared" si="5"/>
        <v>-</v>
      </c>
      <c r="AP6" s="36">
        <f t="shared" si="5"/>
        <v>23.32</v>
      </c>
      <c r="AQ6" s="36">
        <f t="shared" si="5"/>
        <v>4.72</v>
      </c>
      <c r="AR6" s="36">
        <f t="shared" si="5"/>
        <v>4.87</v>
      </c>
      <c r="AS6" s="36">
        <f t="shared" si="5"/>
        <v>3.8</v>
      </c>
      <c r="AT6" s="35" t="str">
        <f>IF(AT7="","",IF(AT7="-","【-】","【"&amp;SUBSTITUTE(TEXT(AT7,"#,##0.00"),"-","△")&amp;"】"))</f>
        <v>【4.38】</v>
      </c>
      <c r="AU6" s="36" t="str">
        <f>IF(AU7="",NA(),AU7)</f>
        <v>-</v>
      </c>
      <c r="AV6" s="36">
        <f t="shared" ref="AV6:BD6" si="6">IF(AV7="",NA(),AV7)</f>
        <v>22.56</v>
      </c>
      <c r="AW6" s="36">
        <f t="shared" si="6"/>
        <v>23.4</v>
      </c>
      <c r="AX6" s="36">
        <f t="shared" si="6"/>
        <v>24.93</v>
      </c>
      <c r="AY6" s="36">
        <f t="shared" si="6"/>
        <v>26.45</v>
      </c>
      <c r="AZ6" s="36" t="str">
        <f t="shared" si="6"/>
        <v>-</v>
      </c>
      <c r="BA6" s="36">
        <f t="shared" si="6"/>
        <v>179.3</v>
      </c>
      <c r="BB6" s="36">
        <f t="shared" si="6"/>
        <v>45.99</v>
      </c>
      <c r="BC6" s="36">
        <f t="shared" si="6"/>
        <v>47.32</v>
      </c>
      <c r="BD6" s="36">
        <f t="shared" si="6"/>
        <v>49.96</v>
      </c>
      <c r="BE6" s="35" t="str">
        <f>IF(BE7="","",IF(BE7="-","【-】","【"&amp;SUBSTITUTE(TEXT(BE7,"#,##0.00"),"-","△")&amp;"】"))</f>
        <v>【59.95】</v>
      </c>
      <c r="BF6" s="36" t="str">
        <f>IF(BF7="",NA(),BF7)</f>
        <v>-</v>
      </c>
      <c r="BG6" s="36">
        <f t="shared" ref="BG6:BO6" si="7">IF(BG7="",NA(),BG7)</f>
        <v>582.83000000000004</v>
      </c>
      <c r="BH6" s="36">
        <f t="shared" si="7"/>
        <v>554.82000000000005</v>
      </c>
      <c r="BI6" s="36">
        <f t="shared" si="7"/>
        <v>486.96</v>
      </c>
      <c r="BJ6" s="36">
        <f t="shared" si="7"/>
        <v>447.5</v>
      </c>
      <c r="BK6" s="36" t="str">
        <f t="shared" si="7"/>
        <v>-</v>
      </c>
      <c r="BL6" s="36">
        <f t="shared" si="7"/>
        <v>924.44</v>
      </c>
      <c r="BM6" s="36">
        <f t="shared" si="7"/>
        <v>963.16</v>
      </c>
      <c r="BN6" s="36">
        <f t="shared" si="7"/>
        <v>1017.47</v>
      </c>
      <c r="BO6" s="36">
        <f t="shared" si="7"/>
        <v>970.35</v>
      </c>
      <c r="BP6" s="35" t="str">
        <f>IF(BP7="","",IF(BP7="-","【-】","【"&amp;SUBSTITUTE(TEXT(BP7,"#,##0.00"),"-","△")&amp;"】"))</f>
        <v>【728.30】</v>
      </c>
      <c r="BQ6" s="36" t="str">
        <f>IF(BQ7="",NA(),BQ7)</f>
        <v>-</v>
      </c>
      <c r="BR6" s="36">
        <f t="shared" ref="BR6:BZ6" si="8">IF(BR7="",NA(),BR7)</f>
        <v>133.27000000000001</v>
      </c>
      <c r="BS6" s="36">
        <f t="shared" si="8"/>
        <v>140.82</v>
      </c>
      <c r="BT6" s="36">
        <f t="shared" si="8"/>
        <v>141.99</v>
      </c>
      <c r="BU6" s="36">
        <f t="shared" si="8"/>
        <v>140.79</v>
      </c>
      <c r="BV6" s="36" t="str">
        <f t="shared" si="8"/>
        <v>-</v>
      </c>
      <c r="BW6" s="36">
        <f t="shared" si="8"/>
        <v>90.24</v>
      </c>
      <c r="BX6" s="36">
        <f t="shared" si="8"/>
        <v>94.82</v>
      </c>
      <c r="BY6" s="36">
        <f t="shared" si="8"/>
        <v>96.37</v>
      </c>
      <c r="BZ6" s="36">
        <f t="shared" si="8"/>
        <v>99.26</v>
      </c>
      <c r="CA6" s="35" t="str">
        <f>IF(CA7="","",IF(CA7="-","【-】","【"&amp;SUBSTITUTE(TEXT(CA7,"#,##0.00"),"-","△")&amp;"】"))</f>
        <v>【100.04】</v>
      </c>
      <c r="CB6" s="36" t="str">
        <f>IF(CB7="",NA(),CB7)</f>
        <v>-</v>
      </c>
      <c r="CC6" s="36">
        <f t="shared" ref="CC6:CK6" si="9">IF(CC7="",NA(),CC7)</f>
        <v>135.72999999999999</v>
      </c>
      <c r="CD6" s="36">
        <f t="shared" si="9"/>
        <v>128.25</v>
      </c>
      <c r="CE6" s="36">
        <f t="shared" si="9"/>
        <v>127.15</v>
      </c>
      <c r="CF6" s="36">
        <f t="shared" si="9"/>
        <v>128.19999999999999</v>
      </c>
      <c r="CG6" s="36" t="str">
        <f t="shared" si="9"/>
        <v>-</v>
      </c>
      <c r="CH6" s="36">
        <f t="shared" si="9"/>
        <v>170.22</v>
      </c>
      <c r="CI6" s="36">
        <f t="shared" si="9"/>
        <v>162.88</v>
      </c>
      <c r="CJ6" s="36">
        <f t="shared" si="9"/>
        <v>162.65</v>
      </c>
      <c r="CK6" s="36">
        <f t="shared" si="9"/>
        <v>159.53</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f t="shared" si="10"/>
        <v>67.099999999999994</v>
      </c>
      <c r="CT6" s="36">
        <f t="shared" si="10"/>
        <v>67.95</v>
      </c>
      <c r="CU6" s="36">
        <f t="shared" si="10"/>
        <v>66.63</v>
      </c>
      <c r="CV6" s="36">
        <f t="shared" si="10"/>
        <v>67.040000000000006</v>
      </c>
      <c r="CW6" s="35" t="str">
        <f>IF(CW7="","",IF(CW7="-","【-】","【"&amp;SUBSTITUTE(TEXT(CW7,"#,##0.00"),"-","△")&amp;"】"))</f>
        <v>【60.09】</v>
      </c>
      <c r="CX6" s="36" t="str">
        <f>IF(CX7="",NA(),CX7)</f>
        <v>-</v>
      </c>
      <c r="CY6" s="36">
        <f t="shared" ref="CY6:DG6" si="11">IF(CY7="",NA(),CY7)</f>
        <v>93.57</v>
      </c>
      <c r="CZ6" s="36">
        <f t="shared" si="11"/>
        <v>93.99</v>
      </c>
      <c r="DA6" s="36">
        <f t="shared" si="11"/>
        <v>94.22</v>
      </c>
      <c r="DB6" s="36">
        <f t="shared" si="11"/>
        <v>94.62</v>
      </c>
      <c r="DC6" s="36" t="str">
        <f t="shared" si="11"/>
        <v>-</v>
      </c>
      <c r="DD6" s="36">
        <f t="shared" si="11"/>
        <v>93.01</v>
      </c>
      <c r="DE6" s="36">
        <f t="shared" si="11"/>
        <v>93.12</v>
      </c>
      <c r="DF6" s="36">
        <f t="shared" si="11"/>
        <v>93.38</v>
      </c>
      <c r="DG6" s="36">
        <f t="shared" si="11"/>
        <v>93.5</v>
      </c>
      <c r="DH6" s="35" t="str">
        <f>IF(DH7="","",IF(DH7="-","【-】","【"&amp;SUBSTITUTE(TEXT(DH7,"#,##0.00"),"-","△")&amp;"】"))</f>
        <v>【94.90】</v>
      </c>
      <c r="DI6" s="36" t="str">
        <f>IF(DI7="",NA(),DI7)</f>
        <v>-</v>
      </c>
      <c r="DJ6" s="36">
        <f t="shared" ref="DJ6:DR6" si="12">IF(DJ7="",NA(),DJ7)</f>
        <v>2.96</v>
      </c>
      <c r="DK6" s="36">
        <f t="shared" si="12"/>
        <v>5.89</v>
      </c>
      <c r="DL6" s="36">
        <f t="shared" si="12"/>
        <v>8.7799999999999994</v>
      </c>
      <c r="DM6" s="36">
        <f t="shared" si="12"/>
        <v>11.65</v>
      </c>
      <c r="DN6" s="36" t="str">
        <f t="shared" si="12"/>
        <v>-</v>
      </c>
      <c r="DO6" s="36">
        <f t="shared" si="12"/>
        <v>16.559999999999999</v>
      </c>
      <c r="DP6" s="36">
        <f t="shared" si="12"/>
        <v>28.35</v>
      </c>
      <c r="DQ6" s="36">
        <f t="shared" si="12"/>
        <v>27.96</v>
      </c>
      <c r="DR6" s="36">
        <f t="shared" si="12"/>
        <v>28.81</v>
      </c>
      <c r="DS6" s="35" t="str">
        <f>IF(DS7="","",IF(DS7="-","【-】","【"&amp;SUBSTITUTE(TEXT(DS7,"#,##0.00"),"-","△")&amp;"】"))</f>
        <v>【37.36】</v>
      </c>
      <c r="DT6" s="36" t="str">
        <f>IF(DT7="",NA(),DT7)</f>
        <v>-</v>
      </c>
      <c r="DU6" s="35">
        <f t="shared" ref="DU6:EC6" si="13">IF(DU7="",NA(),DU7)</f>
        <v>0</v>
      </c>
      <c r="DV6" s="35">
        <f t="shared" si="13"/>
        <v>0</v>
      </c>
      <c r="DW6" s="35">
        <f t="shared" si="13"/>
        <v>0</v>
      </c>
      <c r="DX6" s="35">
        <f t="shared" si="13"/>
        <v>0</v>
      </c>
      <c r="DY6" s="36" t="str">
        <f t="shared" si="13"/>
        <v>-</v>
      </c>
      <c r="DZ6" s="36">
        <f t="shared" si="13"/>
        <v>2.82</v>
      </c>
      <c r="EA6" s="36">
        <f t="shared" si="13"/>
        <v>3.05</v>
      </c>
      <c r="EB6" s="36">
        <f t="shared" si="13"/>
        <v>3.4</v>
      </c>
      <c r="EC6" s="36">
        <f t="shared" si="13"/>
        <v>3.84</v>
      </c>
      <c r="ED6" s="35" t="str">
        <f>IF(ED7="","",IF(ED7="-","【-】","【"&amp;SUBSTITUTE(TEXT(ED7,"#,##0.00"),"-","△")&amp;"】"))</f>
        <v>【4.96】</v>
      </c>
      <c r="EE6" s="36" t="str">
        <f>IF(EE7="",NA(),EE7)</f>
        <v>-</v>
      </c>
      <c r="EF6" s="35">
        <f t="shared" ref="EF6:EN6" si="14">IF(EF7="",NA(),EF7)</f>
        <v>0</v>
      </c>
      <c r="EG6" s="35">
        <f t="shared" si="14"/>
        <v>0</v>
      </c>
      <c r="EH6" s="36">
        <f t="shared" si="14"/>
        <v>0.05</v>
      </c>
      <c r="EI6" s="36">
        <f t="shared" si="14"/>
        <v>0.02</v>
      </c>
      <c r="EJ6" s="36" t="str">
        <f t="shared" si="14"/>
        <v>-</v>
      </c>
      <c r="EK6" s="36">
        <f t="shared" si="14"/>
        <v>0.11</v>
      </c>
      <c r="EL6" s="36">
        <f t="shared" si="14"/>
        <v>0.08</v>
      </c>
      <c r="EM6" s="36">
        <f t="shared" si="14"/>
        <v>0.22</v>
      </c>
      <c r="EN6" s="36">
        <f t="shared" si="14"/>
        <v>0.28000000000000003</v>
      </c>
      <c r="EO6" s="35" t="str">
        <f>IF(EO7="","",IF(EO7="-","【-】","【"&amp;SUBSTITUTE(TEXT(EO7,"#,##0.00"),"-","△")&amp;"】"))</f>
        <v>【0.27】</v>
      </c>
    </row>
    <row r="7" spans="1:148" s="37" customFormat="1" x14ac:dyDescent="0.15">
      <c r="A7" s="29"/>
      <c r="B7" s="38">
        <v>2016</v>
      </c>
      <c r="C7" s="38">
        <v>322016</v>
      </c>
      <c r="D7" s="38">
        <v>46</v>
      </c>
      <c r="E7" s="38">
        <v>17</v>
      </c>
      <c r="F7" s="38">
        <v>1</v>
      </c>
      <c r="G7" s="38">
        <v>0</v>
      </c>
      <c r="H7" s="38" t="s">
        <v>108</v>
      </c>
      <c r="I7" s="38" t="s">
        <v>109</v>
      </c>
      <c r="J7" s="38" t="s">
        <v>110</v>
      </c>
      <c r="K7" s="38" t="s">
        <v>111</v>
      </c>
      <c r="L7" s="38" t="s">
        <v>112</v>
      </c>
      <c r="M7" s="38"/>
      <c r="N7" s="39" t="s">
        <v>113</v>
      </c>
      <c r="O7" s="39">
        <v>52.89</v>
      </c>
      <c r="P7" s="39">
        <v>75.28</v>
      </c>
      <c r="Q7" s="39">
        <v>91.97</v>
      </c>
      <c r="R7" s="39">
        <v>3024</v>
      </c>
      <c r="S7" s="39">
        <v>204403</v>
      </c>
      <c r="T7" s="39">
        <v>572.99</v>
      </c>
      <c r="U7" s="39">
        <v>356.73</v>
      </c>
      <c r="V7" s="39">
        <v>153349</v>
      </c>
      <c r="W7" s="39">
        <v>43.01</v>
      </c>
      <c r="X7" s="39">
        <v>3565.43</v>
      </c>
      <c r="Y7" s="39" t="s">
        <v>113</v>
      </c>
      <c r="Z7" s="39">
        <v>125.43</v>
      </c>
      <c r="AA7" s="39">
        <v>124.07</v>
      </c>
      <c r="AB7" s="39">
        <v>116.63</v>
      </c>
      <c r="AC7" s="39">
        <v>116.5</v>
      </c>
      <c r="AD7" s="39" t="s">
        <v>113</v>
      </c>
      <c r="AE7" s="39">
        <v>105.07</v>
      </c>
      <c r="AF7" s="39">
        <v>108.53</v>
      </c>
      <c r="AG7" s="39">
        <v>108.52</v>
      </c>
      <c r="AH7" s="39">
        <v>109.12</v>
      </c>
      <c r="AI7" s="39">
        <v>108.57</v>
      </c>
      <c r="AJ7" s="39" t="s">
        <v>113</v>
      </c>
      <c r="AK7" s="39">
        <v>0</v>
      </c>
      <c r="AL7" s="39">
        <v>0</v>
      </c>
      <c r="AM7" s="39">
        <v>0</v>
      </c>
      <c r="AN7" s="39">
        <v>0</v>
      </c>
      <c r="AO7" s="39" t="s">
        <v>113</v>
      </c>
      <c r="AP7" s="39">
        <v>23.32</v>
      </c>
      <c r="AQ7" s="39">
        <v>4.72</v>
      </c>
      <c r="AR7" s="39">
        <v>4.87</v>
      </c>
      <c r="AS7" s="39">
        <v>3.8</v>
      </c>
      <c r="AT7" s="39">
        <v>4.38</v>
      </c>
      <c r="AU7" s="39" t="s">
        <v>113</v>
      </c>
      <c r="AV7" s="39">
        <v>22.56</v>
      </c>
      <c r="AW7" s="39">
        <v>23.4</v>
      </c>
      <c r="AX7" s="39">
        <v>24.93</v>
      </c>
      <c r="AY7" s="39">
        <v>26.45</v>
      </c>
      <c r="AZ7" s="39" t="s">
        <v>113</v>
      </c>
      <c r="BA7" s="39">
        <v>179.3</v>
      </c>
      <c r="BB7" s="39">
        <v>45.99</v>
      </c>
      <c r="BC7" s="39">
        <v>47.32</v>
      </c>
      <c r="BD7" s="39">
        <v>49.96</v>
      </c>
      <c r="BE7" s="39">
        <v>59.95</v>
      </c>
      <c r="BF7" s="39" t="s">
        <v>113</v>
      </c>
      <c r="BG7" s="39">
        <v>582.83000000000004</v>
      </c>
      <c r="BH7" s="39">
        <v>554.82000000000005</v>
      </c>
      <c r="BI7" s="39">
        <v>486.96</v>
      </c>
      <c r="BJ7" s="39">
        <v>447.5</v>
      </c>
      <c r="BK7" s="39" t="s">
        <v>113</v>
      </c>
      <c r="BL7" s="39">
        <v>924.44</v>
      </c>
      <c r="BM7" s="39">
        <v>963.16</v>
      </c>
      <c r="BN7" s="39">
        <v>1017.47</v>
      </c>
      <c r="BO7" s="39">
        <v>970.35</v>
      </c>
      <c r="BP7" s="39">
        <v>728.3</v>
      </c>
      <c r="BQ7" s="39" t="s">
        <v>113</v>
      </c>
      <c r="BR7" s="39">
        <v>133.27000000000001</v>
      </c>
      <c r="BS7" s="39">
        <v>140.82</v>
      </c>
      <c r="BT7" s="39">
        <v>141.99</v>
      </c>
      <c r="BU7" s="39">
        <v>140.79</v>
      </c>
      <c r="BV7" s="39" t="s">
        <v>113</v>
      </c>
      <c r="BW7" s="39">
        <v>90.24</v>
      </c>
      <c r="BX7" s="39">
        <v>94.82</v>
      </c>
      <c r="BY7" s="39">
        <v>96.37</v>
      </c>
      <c r="BZ7" s="39">
        <v>99.26</v>
      </c>
      <c r="CA7" s="39">
        <v>100.04</v>
      </c>
      <c r="CB7" s="39" t="s">
        <v>113</v>
      </c>
      <c r="CC7" s="39">
        <v>135.72999999999999</v>
      </c>
      <c r="CD7" s="39">
        <v>128.25</v>
      </c>
      <c r="CE7" s="39">
        <v>127.15</v>
      </c>
      <c r="CF7" s="39">
        <v>128.19999999999999</v>
      </c>
      <c r="CG7" s="39" t="s">
        <v>113</v>
      </c>
      <c r="CH7" s="39">
        <v>170.22</v>
      </c>
      <c r="CI7" s="39">
        <v>162.88</v>
      </c>
      <c r="CJ7" s="39">
        <v>162.65</v>
      </c>
      <c r="CK7" s="39">
        <v>159.53</v>
      </c>
      <c r="CL7" s="39">
        <v>137.82</v>
      </c>
      <c r="CM7" s="39" t="s">
        <v>113</v>
      </c>
      <c r="CN7" s="39" t="s">
        <v>113</v>
      </c>
      <c r="CO7" s="39" t="s">
        <v>113</v>
      </c>
      <c r="CP7" s="39" t="s">
        <v>113</v>
      </c>
      <c r="CQ7" s="39" t="s">
        <v>113</v>
      </c>
      <c r="CR7" s="39" t="s">
        <v>113</v>
      </c>
      <c r="CS7" s="39">
        <v>67.099999999999994</v>
      </c>
      <c r="CT7" s="39">
        <v>67.95</v>
      </c>
      <c r="CU7" s="39">
        <v>66.63</v>
      </c>
      <c r="CV7" s="39">
        <v>67.040000000000006</v>
      </c>
      <c r="CW7" s="39">
        <v>60.09</v>
      </c>
      <c r="CX7" s="39" t="s">
        <v>113</v>
      </c>
      <c r="CY7" s="39">
        <v>93.57</v>
      </c>
      <c r="CZ7" s="39">
        <v>93.99</v>
      </c>
      <c r="DA7" s="39">
        <v>94.22</v>
      </c>
      <c r="DB7" s="39">
        <v>94.62</v>
      </c>
      <c r="DC7" s="39" t="s">
        <v>113</v>
      </c>
      <c r="DD7" s="39">
        <v>93.01</v>
      </c>
      <c r="DE7" s="39">
        <v>93.12</v>
      </c>
      <c r="DF7" s="39">
        <v>93.38</v>
      </c>
      <c r="DG7" s="39">
        <v>93.5</v>
      </c>
      <c r="DH7" s="39">
        <v>94.9</v>
      </c>
      <c r="DI7" s="39" t="s">
        <v>113</v>
      </c>
      <c r="DJ7" s="39">
        <v>2.96</v>
      </c>
      <c r="DK7" s="39">
        <v>5.89</v>
      </c>
      <c r="DL7" s="39">
        <v>8.7799999999999994</v>
      </c>
      <c r="DM7" s="39">
        <v>11.65</v>
      </c>
      <c r="DN7" s="39" t="s">
        <v>113</v>
      </c>
      <c r="DO7" s="39">
        <v>16.559999999999999</v>
      </c>
      <c r="DP7" s="39">
        <v>28.35</v>
      </c>
      <c r="DQ7" s="39">
        <v>27.96</v>
      </c>
      <c r="DR7" s="39">
        <v>28.81</v>
      </c>
      <c r="DS7" s="39">
        <v>37.36</v>
      </c>
      <c r="DT7" s="39" t="s">
        <v>113</v>
      </c>
      <c r="DU7" s="39">
        <v>0</v>
      </c>
      <c r="DV7" s="39">
        <v>0</v>
      </c>
      <c r="DW7" s="39">
        <v>0</v>
      </c>
      <c r="DX7" s="39">
        <v>0</v>
      </c>
      <c r="DY7" s="39" t="s">
        <v>113</v>
      </c>
      <c r="DZ7" s="39">
        <v>2.82</v>
      </c>
      <c r="EA7" s="39">
        <v>3.05</v>
      </c>
      <c r="EB7" s="39">
        <v>3.4</v>
      </c>
      <c r="EC7" s="39">
        <v>3.84</v>
      </c>
      <c r="ED7" s="39">
        <v>4.96</v>
      </c>
      <c r="EE7" s="39" t="s">
        <v>113</v>
      </c>
      <c r="EF7" s="39">
        <v>0</v>
      </c>
      <c r="EG7" s="39">
        <v>0</v>
      </c>
      <c r="EH7" s="39">
        <v>0.05</v>
      </c>
      <c r="EI7" s="39">
        <v>0.02</v>
      </c>
      <c r="EJ7" s="39" t="s">
        <v>113</v>
      </c>
      <c r="EK7" s="39">
        <v>0.11</v>
      </c>
      <c r="EL7" s="39">
        <v>0.08</v>
      </c>
      <c r="EM7" s="39">
        <v>0.22</v>
      </c>
      <c r="EN7" s="39">
        <v>0.28000000000000003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2018-02-08T08:39:20Z</cp:lastPrinted>
  <dcterms:modified xsi:type="dcterms:W3CDTF">2018-02-08T08:39:23Z</dcterms:modified>
</cp:coreProperties>
</file>