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R10" i="4" s="1"/>
  <c r="N6" i="5"/>
  <c r="J10" i="4" s="1"/>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B10" i="4"/>
  <c r="Z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<sst xmlns="http://schemas.openxmlformats.org/spreadsheetml/2006/main" count="217" uniqueCount="107">
  <si>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</si>
  <si>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</si>
  <si>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</si>
  <si>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</si>
  <si>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</si>
  <si>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</si>
  <si>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</si>
  <si>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</si>
  <si>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</si>
  <si>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</si>
  <si>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</si>
  <si>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</si>
  <si>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</si>
  <si>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</si>
  <si>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</si>
  <si>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</si>
  <si>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</si>
  <si>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</si>
  <si>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</si>
  <si>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</si>
  <si>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</si>
  <si>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</si>
  <si>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</si>
  <si>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</si>
  <si>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</si>
  <si>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</si>
  <si>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</si>
  <si>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</si>
  <si>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</si>
  <si>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</si>
  <si>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</si>
  <si>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</si>
  <si>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</si>
  <si>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</si>
  <si>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</si>
  <si>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</si>
  <si>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</si>
  <si>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</si>
  <si>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</si>
  <si>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</si>
  <si>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</si>
  <si>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</si>
  <si>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</si>
  <si>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</si>
  <si>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</si>
  <si>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</si>
  <si>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</si>
  <si>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</si>
  <si>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</si>
  <si>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</si>
  <si>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</si>
  <si>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</si>
  <si>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</si>
  <si>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</si>
  <si>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</si>
  <si>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</si>
  <si>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</si>
  <si>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</si>
  <si>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</si>
  <si>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</si>
  <si>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</si>
  <si>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</si>
  <si>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</si>
  <si>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</si>
  <si>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</si>
  <si>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</si>
  <si>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</si>
  <si>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</si>
  <si>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</si>
  <si>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</si>
  <si>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</si>
  <si>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</si>
  <si>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</si>
  <si>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</si>
  <si>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</si>
  <si>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</si>
  <si>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</si>
  <si>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</si>
  <si>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</si>
  <si>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</si>
  <si>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</si>
  <si>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</si>
  <si>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</si>
  <si>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</si>
  <si>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</si>
  <si>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</si>
  <si>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</si>
  <si>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</si>
  <si>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</si>
  <si>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</si>
  <si>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</si>
  <si>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</si>
  <si>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</si>
  <si>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隠岐の島町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</si>
  <si>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</si>
  <si>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</si>
  <si>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</si>
  <si>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</si>
  <si>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</si>
  <si>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</si>
  <si>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</si>
  <si>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</si>
  <si>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</si>
  <si>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</si>
  <si>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①有形固定資産減価償却率については、同規模団体より高い傾向にあり、比率も50%を超えた。今後、計画的な老朽設備の更新が必要である。
②管路経年化率については横ばいの状態であるが、耐用年数の過ぎた管路については、計画的な更新を行う必要がある。
③管路更新率については同規模団体より低く、耐用年数に応じた計画的な更新を行う必要がある。</t>
    <rPh sb="1" eb="3">
      <t>ユウケイ</t>
    </rPh>
    <rPh sb="3" eb="5">
      <t>コテイ</t>
    </rPh>
    <rPh sb="5" eb="7">
      <t>シサン</t>
    </rPh>
    <rPh sb="7" eb="9">
      <t>ゲンカ</t>
    </rPh>
    <rPh sb="9" eb="11">
      <t>ショウキャク</t>
    </rPh>
    <rPh sb="11" eb="12">
      <t>リツ</t>
    </rPh>
    <rPh sb="18" eb="21">
      <t>ドウキボ</t>
    </rPh>
    <rPh sb="21" eb="23">
      <t>ダンタイ</t>
    </rPh>
    <rPh sb="25" eb="26">
      <t>タカ</t>
    </rPh>
    <rPh sb="27" eb="29">
      <t>ケイコウ</t>
    </rPh>
    <rPh sb="33" eb="35">
      <t>ヒリツ</t>
    </rPh>
    <rPh sb="40" eb="41">
      <t>コ</t>
    </rPh>
    <rPh sb="44" eb="46">
      <t>コンゴ</t>
    </rPh>
    <rPh sb="47" eb="50">
      <t>ケイカクテキ</t>
    </rPh>
    <rPh sb="51" eb="53">
      <t>ロウキュウ</t>
    </rPh>
    <rPh sb="53" eb="55">
      <t>セツビ</t>
    </rPh>
    <rPh sb="56" eb="58">
      <t>コウシン</t>
    </rPh>
    <rPh sb="59" eb="61">
      <t>ヒツヨウ</t>
    </rPh>
    <rPh sb="67" eb="69">
      <t>カンロ</t>
    </rPh>
    <rPh sb="69" eb="71">
      <t>ケイネン</t>
    </rPh>
    <rPh sb="71" eb="72">
      <t>カ</t>
    </rPh>
    <rPh sb="72" eb="73">
      <t>リツ</t>
    </rPh>
    <rPh sb="78" eb="79">
      <t>ヨコ</t>
    </rPh>
    <rPh sb="82" eb="84">
      <t>ジョウタイ</t>
    </rPh>
    <rPh sb="89" eb="91">
      <t>タイヨウ</t>
    </rPh>
    <rPh sb="91" eb="93">
      <t>ネンスウ</t>
    </rPh>
    <rPh sb="94" eb="95">
      <t>ス</t>
    </rPh>
    <rPh sb="97" eb="99">
      <t>カンロ</t>
    </rPh>
    <rPh sb="105" eb="107">
      <t>ケイカク</t>
    </rPh>
    <rPh sb="107" eb="108">
      <t>テキ</t>
    </rPh>
    <rPh sb="109" eb="111">
      <t>コウシン</t>
    </rPh>
    <rPh sb="112" eb="113">
      <t>オコナ</t>
    </rPh>
    <rPh sb="114" eb="116">
      <t>ヒツヨウ</t>
    </rPh>
    <rPh sb="122" eb="124">
      <t>カンロ</t>
    </rPh>
    <rPh sb="124" eb="126">
      <t>コウシン</t>
    </rPh>
    <rPh sb="126" eb="127">
      <t>リツ</t>
    </rPh>
    <rPh sb="132" eb="135">
      <t>ドウキボ</t>
    </rPh>
    <rPh sb="135" eb="137">
      <t>ダンタイ</t>
    </rPh>
    <rPh sb="139" eb="140">
      <t>ヒク</t>
    </rPh>
    <rPh sb="142" eb="144">
      <t>タイヨウ</t>
    </rPh>
    <rPh sb="144" eb="146">
      <t>ネンスウ</t>
    </rPh>
    <rPh sb="147" eb="148">
      <t>オウ</t>
    </rPh>
    <rPh sb="150" eb="152">
      <t>ケイカク</t>
    </rPh>
    <rPh sb="152" eb="153">
      <t>テキ</t>
    </rPh>
    <rPh sb="154" eb="156">
      <t>コウシン</t>
    </rPh>
    <rPh sb="157" eb="158">
      <t>オコナ</t>
    </rPh>
    <rPh sb="159" eb="161">
      <t>ヒツヨウ</t>
    </rPh>
    <phoneticPr fontId="4"/>
  </si>
  <si>
    <t>①企業債償還利息の減少等により黒字経営となってきている。
②累積欠損金については会計制度の改正等により解消された。
③流動比率については100%を上回っているものの同規模事業体よりも状況は悪く、将来の償還に備えるため、適切な料金水準にし、現金預金の確保を考える必要がある。
④減少傾向にあるものの同規模事業体平均より企業債残高割合が多く、債務が重い状況となっている。
⑤同規模団体とほぼ同程度であるものの、近年は100%を超える状況であり今後も回収に努める必要がある。
⑥給水原価は同規模事業体より高い状況が続いていたが、機械設備等の耐用年数経過により減価償却費が減少したため、大幅に改善された。
⑦施設利用率は同規模事業体より高い傾向にあるものの、施設規模の適正化等による改善が必要である。
⑧有収率は同規模事業体と同程度であるが、H27年は寒波による凍結により率が低下したものと考えられる。今後は老朽管の計画的更新等により、改善が必要である。</t>
    <rPh sb="1" eb="3">
      <t>キギョウ</t>
    </rPh>
    <rPh sb="3" eb="4">
      <t>サイ</t>
    </rPh>
    <rPh sb="4" eb="6">
      <t>ショウカン</t>
    </rPh>
    <rPh sb="6" eb="8">
      <t>リソク</t>
    </rPh>
    <rPh sb="9" eb="11">
      <t>ゲンショウ</t>
    </rPh>
    <rPh sb="11" eb="12">
      <t>ナド</t>
    </rPh>
    <rPh sb="15" eb="17">
      <t>クロジ</t>
    </rPh>
    <rPh sb="17" eb="19">
      <t>ケイエイ</t>
    </rPh>
    <rPh sb="30" eb="32">
      <t>ルイセキ</t>
    </rPh>
    <rPh sb="32" eb="35">
      <t>ケッソンキン</t>
    </rPh>
    <rPh sb="40" eb="42">
      <t>カイケイ</t>
    </rPh>
    <rPh sb="42" eb="44">
      <t>セイド</t>
    </rPh>
    <rPh sb="45" eb="47">
      <t>カイセイ</t>
    </rPh>
    <rPh sb="47" eb="48">
      <t>ナド</t>
    </rPh>
    <rPh sb="51" eb="53">
      <t>カイショウ</t>
    </rPh>
    <rPh sb="59" eb="61">
      <t>リュウドウ</t>
    </rPh>
    <rPh sb="61" eb="63">
      <t>ヒリツ</t>
    </rPh>
    <rPh sb="73" eb="75">
      <t>ウワマワ</t>
    </rPh>
    <rPh sb="82" eb="85">
      <t>ドウキボ</t>
    </rPh>
    <rPh sb="85" eb="88">
      <t>ジギョウタイ</t>
    </rPh>
    <rPh sb="91" eb="93">
      <t>ジョウキョウ</t>
    </rPh>
    <rPh sb="94" eb="95">
      <t>ワル</t>
    </rPh>
    <rPh sb="97" eb="99">
      <t>ショウライ</t>
    </rPh>
    <rPh sb="100" eb="102">
      <t>ショウカン</t>
    </rPh>
    <rPh sb="103" eb="104">
      <t>ソナ</t>
    </rPh>
    <rPh sb="109" eb="111">
      <t>テキセツ</t>
    </rPh>
    <rPh sb="112" eb="114">
      <t>リョウキン</t>
    </rPh>
    <rPh sb="114" eb="116">
      <t>スイジュン</t>
    </rPh>
    <rPh sb="119" eb="121">
      <t>ゲンキン</t>
    </rPh>
    <rPh sb="121" eb="123">
      <t>ヨキン</t>
    </rPh>
    <rPh sb="124" eb="126">
      <t>カクホ</t>
    </rPh>
    <rPh sb="127" eb="128">
      <t>カンガ</t>
    </rPh>
    <rPh sb="130" eb="132">
      <t>ヒツヨウ</t>
    </rPh>
    <rPh sb="138" eb="140">
      <t>ゲンショウ</t>
    </rPh>
    <rPh sb="140" eb="142">
      <t>ケイコウ</t>
    </rPh>
    <rPh sb="148" eb="151">
      <t>ドウキボ</t>
    </rPh>
    <rPh sb="151" eb="154">
      <t>ジギョウタイ</t>
    </rPh>
    <rPh sb="154" eb="156">
      <t>ヘイキン</t>
    </rPh>
    <rPh sb="158" eb="160">
      <t>キギョウ</t>
    </rPh>
    <rPh sb="160" eb="161">
      <t>サイ</t>
    </rPh>
    <rPh sb="161" eb="163">
      <t>ザンダカ</t>
    </rPh>
    <rPh sb="163" eb="165">
      <t>ワリアイ</t>
    </rPh>
    <rPh sb="166" eb="167">
      <t>オオ</t>
    </rPh>
    <rPh sb="169" eb="171">
      <t>サイム</t>
    </rPh>
    <rPh sb="172" eb="173">
      <t>オモ</t>
    </rPh>
    <rPh sb="174" eb="176">
      <t>ジョウキョウ</t>
    </rPh>
    <rPh sb="185" eb="188">
      <t>ドウキボ</t>
    </rPh>
    <rPh sb="188" eb="190">
      <t>ダンタイ</t>
    </rPh>
    <rPh sb="193" eb="196">
      <t>ドウテイド</t>
    </rPh>
    <rPh sb="214" eb="216">
      <t>ジョウキョウ</t>
    </rPh>
    <rPh sb="219" eb="221">
      <t>コンゴ</t>
    </rPh>
    <rPh sb="228" eb="230">
      <t>ヒツヨウ</t>
    </rPh>
    <rPh sb="236" eb="238">
      <t>キュウスイ</t>
    </rPh>
    <rPh sb="238" eb="240">
      <t>ゲンカ</t>
    </rPh>
    <rPh sb="241" eb="244">
      <t>ドウキボ</t>
    </rPh>
    <rPh sb="244" eb="247">
      <t>ジギョウタイ</t>
    </rPh>
    <rPh sb="249" eb="250">
      <t>タカ</t>
    </rPh>
    <rPh sb="251" eb="253">
      <t>ジョウキョウ</t>
    </rPh>
    <rPh sb="254" eb="255">
      <t>ツヅ</t>
    </rPh>
    <rPh sb="261" eb="263">
      <t>キカイ</t>
    </rPh>
    <rPh sb="263" eb="265">
      <t>セツビ</t>
    </rPh>
    <rPh sb="265" eb="266">
      <t>ナド</t>
    </rPh>
    <rPh sb="267" eb="269">
      <t>タイヨウ</t>
    </rPh>
    <rPh sb="269" eb="271">
      <t>ネンスウ</t>
    </rPh>
    <rPh sb="271" eb="273">
      <t>ケイカ</t>
    </rPh>
    <rPh sb="276" eb="278">
      <t>ゲンカ</t>
    </rPh>
    <rPh sb="278" eb="280">
      <t>ショウキャク</t>
    </rPh>
    <rPh sb="280" eb="281">
      <t>ヒ</t>
    </rPh>
    <rPh sb="282" eb="284">
      <t>ゲンショウ</t>
    </rPh>
    <rPh sb="289" eb="291">
      <t>オオハバ</t>
    </rPh>
    <rPh sb="292" eb="294">
      <t>カイゼン</t>
    </rPh>
    <rPh sb="300" eb="302">
      <t>シセツ</t>
    </rPh>
    <rPh sb="302" eb="305">
      <t>リヨウリツ</t>
    </rPh>
    <rPh sb="306" eb="309">
      <t>ドウキボ</t>
    </rPh>
    <rPh sb="309" eb="312">
      <t>ジギョウタイ</t>
    </rPh>
    <rPh sb="314" eb="315">
      <t>タカ</t>
    </rPh>
    <rPh sb="316" eb="318">
      <t>ケイコウ</t>
    </rPh>
    <rPh sb="325" eb="327">
      <t>シセツ</t>
    </rPh>
    <rPh sb="327" eb="329">
      <t>キボ</t>
    </rPh>
    <rPh sb="330" eb="332">
      <t>テキセイ</t>
    </rPh>
    <rPh sb="332" eb="333">
      <t>カ</t>
    </rPh>
    <rPh sb="333" eb="334">
      <t>ナド</t>
    </rPh>
    <rPh sb="337" eb="339">
      <t>カイゼン</t>
    </rPh>
    <rPh sb="340" eb="342">
      <t>ヒツヨウ</t>
    </rPh>
    <rPh sb="348" eb="350">
      <t>ユウシュウ</t>
    </rPh>
    <rPh sb="350" eb="351">
      <t>リツ</t>
    </rPh>
    <rPh sb="352" eb="355">
      <t>ドウキボ</t>
    </rPh>
    <rPh sb="355" eb="358">
      <t>ジギョウタイ</t>
    </rPh>
    <rPh sb="359" eb="362">
      <t>ドウテイド</t>
    </rPh>
    <rPh sb="370" eb="371">
      <t>ネン</t>
    </rPh>
    <rPh sb="372" eb="374">
      <t>カンパ</t>
    </rPh>
    <rPh sb="377" eb="379">
      <t>トウケツ</t>
    </rPh>
    <rPh sb="382" eb="383">
      <t>リツ</t>
    </rPh>
    <rPh sb="384" eb="386">
      <t>テイカ</t>
    </rPh>
    <rPh sb="391" eb="392">
      <t>カンガ</t>
    </rPh>
    <rPh sb="397" eb="399">
      <t>コンゴ</t>
    </rPh>
    <rPh sb="400" eb="402">
      <t>ロウキュウ</t>
    </rPh>
    <rPh sb="402" eb="403">
      <t>カン</t>
    </rPh>
    <rPh sb="404" eb="407">
      <t>ケイカクテキ</t>
    </rPh>
    <rPh sb="407" eb="409">
      <t>コウシン</t>
    </rPh>
    <rPh sb="409" eb="410">
      <t>ナド</t>
    </rPh>
    <rPh sb="414" eb="416">
      <t>カイゼン</t>
    </rPh>
    <rPh sb="417" eb="419">
      <t>ヒツヨウ</t>
    </rPh>
    <phoneticPr fontId="4"/>
  </si>
  <si>
    <t>　当町水道事業の経営は離島という地理的条件や給水人口の減少等による収益の減少により厳しい状況にある。
　各比率についても簡水統合等の影響により更なる悪化が見込まれる。また、耐用年数を経過した設備等の更新も必要となってきており、維持管理費の削減や、料金水準を適正化しながら、計画的な経営を行う必要がある。
　</t>
    <rPh sb="1" eb="3">
      <t>トウチョウ</t>
    </rPh>
    <rPh sb="3" eb="5">
      <t>スイドウ</t>
    </rPh>
    <rPh sb="5" eb="7">
      <t>ジギョウ</t>
    </rPh>
    <rPh sb="8" eb="10">
      <t>ケイエイ</t>
    </rPh>
    <rPh sb="11" eb="13">
      <t>リトウ</t>
    </rPh>
    <rPh sb="16" eb="19">
      <t>チリテキ</t>
    </rPh>
    <rPh sb="19" eb="21">
      <t>ジョウケン</t>
    </rPh>
    <rPh sb="22" eb="24">
      <t>キュウスイ</t>
    </rPh>
    <rPh sb="24" eb="26">
      <t>ジンコウ</t>
    </rPh>
    <rPh sb="27" eb="29">
      <t>ゲンショウ</t>
    </rPh>
    <rPh sb="29" eb="30">
      <t>ナド</t>
    </rPh>
    <rPh sb="33" eb="35">
      <t>シュウエキ</t>
    </rPh>
    <rPh sb="36" eb="38">
      <t>ゲンショウ</t>
    </rPh>
    <rPh sb="41" eb="42">
      <t>キビ</t>
    </rPh>
    <rPh sb="44" eb="46">
      <t>ジョウキョウ</t>
    </rPh>
    <rPh sb="52" eb="53">
      <t>カク</t>
    </rPh>
    <rPh sb="53" eb="55">
      <t>ヒリツ</t>
    </rPh>
    <rPh sb="60" eb="62">
      <t>カンスイ</t>
    </rPh>
    <rPh sb="62" eb="64">
      <t>トウゴウ</t>
    </rPh>
    <rPh sb="64" eb="65">
      <t>ナド</t>
    </rPh>
    <rPh sb="66" eb="68">
      <t>エイキョウ</t>
    </rPh>
    <rPh sb="71" eb="72">
      <t>サラ</t>
    </rPh>
    <rPh sb="74" eb="76">
      <t>アッカ</t>
    </rPh>
    <rPh sb="77" eb="79">
      <t>ミコ</t>
    </rPh>
    <rPh sb="86" eb="88">
      <t>タイヨウ</t>
    </rPh>
    <rPh sb="88" eb="90">
      <t>ネンスウ</t>
    </rPh>
    <rPh sb="91" eb="93">
      <t>ケイカ</t>
    </rPh>
    <rPh sb="95" eb="97">
      <t>セツビ</t>
    </rPh>
    <rPh sb="97" eb="98">
      <t>ナド</t>
    </rPh>
    <rPh sb="99" eb="101">
      <t>コウシン</t>
    </rPh>
    <rPh sb="102" eb="104">
      <t>ヒツヨウ</t>
    </rPh>
    <rPh sb="113" eb="115">
      <t>イジ</t>
    </rPh>
    <rPh sb="115" eb="117">
      <t>カンリ</t>
    </rPh>
    <rPh sb="117" eb="118">
      <t>ヒ</t>
    </rPh>
    <rPh sb="119" eb="121">
      <t>サクゲン</t>
    </rPh>
    <rPh sb="123" eb="125">
      <t>リョウキン</t>
    </rPh>
    <rPh sb="125" eb="127">
      <t>スイジュン</t>
    </rPh>
    <rPh sb="128" eb="131">
      <t>テキセイカ</t>
    </rPh>
    <rPh sb="136" eb="138">
      <t>ケイカク</t>
    </rPh>
    <rPh sb="138" eb="139">
      <t>テキ</t>
    </rPh>
    <rPh sb="140" eb="142">
      <t>ケイエイ</t>
    </rPh>
    <rPh sb="143" eb="144">
      <t>オコナ</t>
    </rPh>
    <rPh sb="145" eb="1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</si>
</sst>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0.03</c:v>
                </c:pt>
                <c:pt idx="1">
                  <c:v>0.25</c:v>
                </c:pt>
                <c:pt idx="2">
                  <c:v>0.67</c:v>
                </c:pt>
                <c:pt idx="3">
                  <c:v>0.24</c:v>
                </c:pt>
                <c:pt idx="4">
                  <c:v>0.38</c:v>
                </c:pt>
              </c:numCache>
            </c:numRef>
          </c:val>
        </c:ser>
        <c:dLbls>
          <c:showLegendKey val="0"/>
          <c:showVal val="0"/>
          <c:showCatName val="0"/>
          <c:showSerName val="0"/>
          <c:showPercent val="0"/>
          <c:showBubbleSize val="0"/>
        </c:dLbls>
        <c:gapWidth val="150"/>
        <c:axId val="115487488"/>
        <c:axId val="1154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115487488"/>
        <c:axId val="115489408"/>
      </c:lineChart>
      <c:dateAx>
        <c:axId val="115487488"/>
        <c:scaling>
          <c:orientation val="minMax"/>
        </c:scaling>
        <c:delete val="1"/>
        <c:axPos val="b"/>
        <c:numFmt formatCode="ge" sourceLinked="1"/>
        <c:majorTickMark val="none"/>
        <c:minorTickMark val="none"/>
        <c:tickLblPos val="none"/>
        <c:crossAx val="115489408"/>
        <c:crosses val="autoZero"/>
        <c:auto val="1"/>
        <c:lblOffset val="100"/>
        <c:baseTimeUnit val="years"/>
      </c:dateAx>
      <c:valAx>
        <c:axId val="1154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8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54.97</c:v>
                </c:pt>
                <c:pt idx="1">
                  <c:v>57.21</c:v>
                </c:pt>
                <c:pt idx="2">
                  <c:v>65.77</c:v>
                </c:pt>
                <c:pt idx="3">
                  <c:v>63.17</c:v>
                </c:pt>
                <c:pt idx="4">
                  <c:v>64.900000000000006</c:v>
                </c:pt>
              </c:numCache>
            </c:numRef>
          </c:val>
        </c:ser>
        <c:dLbls>
          <c:showLegendKey val="0"/>
          <c:showVal val="0"/>
          <c:showCatName val="0"/>
          <c:showSerName val="0"/>
          <c:showPercent val="0"/>
          <c:showBubbleSize val="0"/>
        </c:dLbls>
        <c:gapWidth val="150"/>
        <c:axId val="119903360"/>
        <c:axId val="11990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119903360"/>
        <c:axId val="119905280"/>
      </c:lineChart>
      <c:dateAx>
        <c:axId val="119903360"/>
        <c:scaling>
          <c:orientation val="minMax"/>
        </c:scaling>
        <c:delete val="1"/>
        <c:axPos val="b"/>
        <c:numFmt formatCode="ge" sourceLinked="1"/>
        <c:majorTickMark val="none"/>
        <c:minorTickMark val="none"/>
        <c:tickLblPos val="none"/>
        <c:crossAx val="119905280"/>
        <c:crosses val="autoZero"/>
        <c:auto val="1"/>
        <c:lblOffset val="100"/>
        <c:baseTimeUnit val="years"/>
      </c:dateAx>
      <c:valAx>
        <c:axId val="11990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0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83.92</c:v>
                </c:pt>
                <c:pt idx="1">
                  <c:v>79.599999999999994</c:v>
                </c:pt>
                <c:pt idx="2">
                  <c:v>81.260000000000005</c:v>
                </c:pt>
                <c:pt idx="3">
                  <c:v>82.41</c:v>
                </c:pt>
                <c:pt idx="4">
                  <c:v>78.13</c:v>
                </c:pt>
              </c:numCache>
            </c:numRef>
          </c:val>
        </c:ser>
        <c:dLbls>
          <c:showLegendKey val="0"/>
          <c:showVal val="0"/>
          <c:showCatName val="0"/>
          <c:showSerName val="0"/>
          <c:showPercent val="0"/>
          <c:showBubbleSize val="0"/>
        </c:dLbls>
        <c:gapWidth val="150"/>
        <c:axId val="119939840"/>
        <c:axId val="11994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119939840"/>
        <c:axId val="119941760"/>
      </c:lineChart>
      <c:dateAx>
        <c:axId val="119939840"/>
        <c:scaling>
          <c:orientation val="minMax"/>
        </c:scaling>
        <c:delete val="1"/>
        <c:axPos val="b"/>
        <c:numFmt formatCode="ge" sourceLinked="1"/>
        <c:majorTickMark val="none"/>
        <c:minorTickMark val="none"/>
        <c:tickLblPos val="none"/>
        <c:crossAx val="119941760"/>
        <c:crosses val="autoZero"/>
        <c:auto val="1"/>
        <c:lblOffset val="100"/>
        <c:baseTimeUnit val="years"/>
      </c:dateAx>
      <c:valAx>
        <c:axId val="11994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3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104.18</c:v>
                </c:pt>
                <c:pt idx="1">
                  <c:v>100.07</c:v>
                </c:pt>
                <c:pt idx="2">
                  <c:v>99.66</c:v>
                </c:pt>
                <c:pt idx="3">
                  <c:v>113.07</c:v>
                </c:pt>
                <c:pt idx="4">
                  <c:v>113.43</c:v>
                </c:pt>
              </c:numCache>
            </c:numRef>
          </c:val>
        </c:ser>
        <c:dLbls>
          <c:showLegendKey val="0"/>
          <c:showVal val="0"/>
          <c:showCatName val="0"/>
          <c:showSerName val="0"/>
          <c:showPercent val="0"/>
          <c:showBubbleSize val="0"/>
        </c:dLbls>
        <c:gapWidth val="150"/>
        <c:axId val="115523968"/>
        <c:axId val="1155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115523968"/>
        <c:axId val="115525888"/>
      </c:lineChart>
      <c:dateAx>
        <c:axId val="115523968"/>
        <c:scaling>
          <c:orientation val="minMax"/>
        </c:scaling>
        <c:delete val="1"/>
        <c:axPos val="b"/>
        <c:numFmt formatCode="ge" sourceLinked="1"/>
        <c:majorTickMark val="none"/>
        <c:minorTickMark val="none"/>
        <c:tickLblPos val="none"/>
        <c:crossAx val="115525888"/>
        <c:crosses val="autoZero"/>
        <c:auto val="1"/>
        <c:lblOffset val="100"/>
        <c:baseTimeUnit val="years"/>
      </c:dateAx>
      <c:valAx>
        <c:axId val="115525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52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45.16</c:v>
                </c:pt>
                <c:pt idx="1">
                  <c:v>42.25</c:v>
                </c:pt>
                <c:pt idx="2">
                  <c:v>43.52</c:v>
                </c:pt>
                <c:pt idx="3">
                  <c:v>49.7</c:v>
                </c:pt>
                <c:pt idx="4">
                  <c:v>51.2</c:v>
                </c:pt>
              </c:numCache>
            </c:numRef>
          </c:val>
        </c:ser>
        <c:dLbls>
          <c:showLegendKey val="0"/>
          <c:showVal val="0"/>
          <c:showCatName val="0"/>
          <c:showSerName val="0"/>
          <c:showPercent val="0"/>
          <c:showBubbleSize val="0"/>
        </c:dLbls>
        <c:gapWidth val="150"/>
        <c:axId val="119242752"/>
        <c:axId val="1192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119242752"/>
        <c:axId val="119244672"/>
      </c:lineChart>
      <c:dateAx>
        <c:axId val="119242752"/>
        <c:scaling>
          <c:orientation val="minMax"/>
        </c:scaling>
        <c:delete val="1"/>
        <c:axPos val="b"/>
        <c:numFmt formatCode="ge" sourceLinked="1"/>
        <c:majorTickMark val="none"/>
        <c:minorTickMark val="none"/>
        <c:tickLblPos val="none"/>
        <c:crossAx val="119244672"/>
        <c:crosses val="autoZero"/>
        <c:auto val="1"/>
        <c:lblOffset val="100"/>
        <c:baseTimeUnit val="years"/>
      </c:dateAx>
      <c:valAx>
        <c:axId val="1192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11.8</c:v>
                </c:pt>
                <c:pt idx="1">
                  <c:v>11.74</c:v>
                </c:pt>
                <c:pt idx="2">
                  <c:v>11.55</c:v>
                </c:pt>
                <c:pt idx="3">
                  <c:v>11.81</c:v>
                </c:pt>
                <c:pt idx="4">
                  <c:v>11.37</c:v>
                </c:pt>
              </c:numCache>
            </c:numRef>
          </c:val>
        </c:ser>
        <c:dLbls>
          <c:showLegendKey val="0"/>
          <c:showVal val="0"/>
          <c:showCatName val="0"/>
          <c:showSerName val="0"/>
          <c:showPercent val="0"/>
          <c:showBubbleSize val="0"/>
        </c:dLbls>
        <c:gapWidth val="150"/>
        <c:axId val="119262592"/>
        <c:axId val="11934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119262592"/>
        <c:axId val="119346688"/>
      </c:lineChart>
      <c:dateAx>
        <c:axId val="119262592"/>
        <c:scaling>
          <c:orientation val="minMax"/>
        </c:scaling>
        <c:delete val="1"/>
        <c:axPos val="b"/>
        <c:numFmt formatCode="ge" sourceLinked="1"/>
        <c:majorTickMark val="none"/>
        <c:minorTickMark val="none"/>
        <c:tickLblPos val="none"/>
        <c:crossAx val="119346688"/>
        <c:crosses val="autoZero"/>
        <c:auto val="1"/>
        <c:lblOffset val="100"/>
        <c:baseTimeUnit val="years"/>
      </c:dateAx>
      <c:valAx>
        <c:axId val="1193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11</c:v>
                </c:pt>
                <c:pt idx="1">
                  <c:v>11.09</c:v>
                </c:pt>
                <c:pt idx="2">
                  <c:v>11.31</c:v>
                </c:pt>
                <c:pt idx="3" formatCode="#,##0.00;&quot;△&quot;#,##0.00">
                  <c:v>0</c:v>
                </c:pt>
                <c:pt idx="4" formatCode="#,##0.00;&quot;△&quot;#,##0.00">
                  <c:v>0</c:v>
                </c:pt>
              </c:numCache>
            </c:numRef>
          </c:val>
        </c:ser>
        <c:dLbls>
          <c:showLegendKey val="0"/>
          <c:showVal val="0"/>
          <c:showCatName val="0"/>
          <c:showSerName val="0"/>
          <c:showPercent val="0"/>
          <c:showBubbleSize val="0"/>
        </c:dLbls>
        <c:gapWidth val="150"/>
        <c:axId val="119379072"/>
        <c:axId val="11938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119379072"/>
        <c:axId val="119380992"/>
      </c:lineChart>
      <c:dateAx>
        <c:axId val="119379072"/>
        <c:scaling>
          <c:orientation val="minMax"/>
        </c:scaling>
        <c:delete val="1"/>
        <c:axPos val="b"/>
        <c:numFmt formatCode="ge" sourceLinked="1"/>
        <c:majorTickMark val="none"/>
        <c:minorTickMark val="none"/>
        <c:tickLblPos val="none"/>
        <c:crossAx val="119380992"/>
        <c:crosses val="autoZero"/>
        <c:auto val="1"/>
        <c:lblOffset val="100"/>
        <c:baseTimeUnit val="years"/>
      </c:dateAx>
      <c:valAx>
        <c:axId val="119380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3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195.95</c:v>
                </c:pt>
                <c:pt idx="1">
                  <c:v>312.83</c:v>
                </c:pt>
                <c:pt idx="2">
                  <c:v>287.83999999999997</c:v>
                </c:pt>
                <c:pt idx="3">
                  <c:v>164.81</c:v>
                </c:pt>
                <c:pt idx="4">
                  <c:v>157.03</c:v>
                </c:pt>
              </c:numCache>
            </c:numRef>
          </c:val>
        </c:ser>
        <c:dLbls>
          <c:showLegendKey val="0"/>
          <c:showVal val="0"/>
          <c:showCatName val="0"/>
          <c:showSerName val="0"/>
          <c:showPercent val="0"/>
          <c:showBubbleSize val="0"/>
        </c:dLbls>
        <c:gapWidth val="150"/>
        <c:axId val="119420032"/>
        <c:axId val="11942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119420032"/>
        <c:axId val="119421952"/>
      </c:lineChart>
      <c:dateAx>
        <c:axId val="119420032"/>
        <c:scaling>
          <c:orientation val="minMax"/>
        </c:scaling>
        <c:delete val="1"/>
        <c:axPos val="b"/>
        <c:numFmt formatCode="ge" sourceLinked="1"/>
        <c:majorTickMark val="none"/>
        <c:minorTickMark val="none"/>
        <c:tickLblPos val="none"/>
        <c:crossAx val="119421952"/>
        <c:crosses val="autoZero"/>
        <c:auto val="1"/>
        <c:lblOffset val="100"/>
        <c:baseTimeUnit val="years"/>
      </c:dateAx>
      <c:valAx>
        <c:axId val="119421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4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740.08</c:v>
                </c:pt>
                <c:pt idx="1">
                  <c:v>739.93</c:v>
                </c:pt>
                <c:pt idx="2">
                  <c:v>694.02</c:v>
                </c:pt>
                <c:pt idx="3">
                  <c:v>685.17</c:v>
                </c:pt>
                <c:pt idx="4">
                  <c:v>675.53</c:v>
                </c:pt>
              </c:numCache>
            </c:numRef>
          </c:val>
        </c:ser>
        <c:dLbls>
          <c:showLegendKey val="0"/>
          <c:showVal val="0"/>
          <c:showCatName val="0"/>
          <c:showSerName val="0"/>
          <c:showPercent val="0"/>
          <c:showBubbleSize val="0"/>
        </c:dLbls>
        <c:gapWidth val="150"/>
        <c:axId val="119437952"/>
        <c:axId val="11973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119437952"/>
        <c:axId val="119739136"/>
      </c:lineChart>
      <c:dateAx>
        <c:axId val="119437952"/>
        <c:scaling>
          <c:orientation val="minMax"/>
        </c:scaling>
        <c:delete val="1"/>
        <c:axPos val="b"/>
        <c:numFmt formatCode="ge" sourceLinked="1"/>
        <c:majorTickMark val="none"/>
        <c:minorTickMark val="none"/>
        <c:tickLblPos val="none"/>
        <c:crossAx val="119739136"/>
        <c:crosses val="autoZero"/>
        <c:auto val="1"/>
        <c:lblOffset val="100"/>
        <c:baseTimeUnit val="years"/>
      </c:dateAx>
      <c:valAx>
        <c:axId val="119739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4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99.84</c:v>
                </c:pt>
                <c:pt idx="1">
                  <c:v>96.05</c:v>
                </c:pt>
                <c:pt idx="2">
                  <c:v>95.32</c:v>
                </c:pt>
                <c:pt idx="3">
                  <c:v>112.2</c:v>
                </c:pt>
                <c:pt idx="4">
                  <c:v>112.32</c:v>
                </c:pt>
              </c:numCache>
            </c:numRef>
          </c:val>
        </c:ser>
        <c:dLbls>
          <c:showLegendKey val="0"/>
          <c:showVal val="0"/>
          <c:showCatName val="0"/>
          <c:showSerName val="0"/>
          <c:showPercent val="0"/>
          <c:showBubbleSize val="0"/>
        </c:dLbls>
        <c:gapWidth val="150"/>
        <c:axId val="119748864"/>
        <c:axId val="1197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119748864"/>
        <c:axId val="119779712"/>
      </c:lineChart>
      <c:dateAx>
        <c:axId val="119748864"/>
        <c:scaling>
          <c:orientation val="minMax"/>
        </c:scaling>
        <c:delete val="1"/>
        <c:axPos val="b"/>
        <c:numFmt formatCode="ge" sourceLinked="1"/>
        <c:majorTickMark val="none"/>
        <c:minorTickMark val="none"/>
        <c:tickLblPos val="none"/>
        <c:crossAx val="119779712"/>
        <c:crosses val="autoZero"/>
        <c:auto val="1"/>
        <c:lblOffset val="100"/>
        <c:baseTimeUnit val="years"/>
      </c:dateAx>
      <c:valAx>
        <c:axId val="1197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4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218.07</c:v>
                </c:pt>
                <c:pt idx="1">
                  <c:v>227.3</c:v>
                </c:pt>
                <c:pt idx="2">
                  <c:v>229.56</c:v>
                </c:pt>
                <c:pt idx="3">
                  <c:v>195.31</c:v>
                </c:pt>
                <c:pt idx="4">
                  <c:v>194.42</c:v>
                </c:pt>
              </c:numCache>
            </c:numRef>
          </c:val>
        </c:ser>
        <c:dLbls>
          <c:showLegendKey val="0"/>
          <c:showVal val="0"/>
          <c:showCatName val="0"/>
          <c:showSerName val="0"/>
          <c:showPercent val="0"/>
          <c:showBubbleSize val="0"/>
        </c:dLbls>
        <c:gapWidth val="150"/>
        <c:axId val="119870976"/>
        <c:axId val="11987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119870976"/>
        <c:axId val="119872896"/>
      </c:lineChart>
      <c:dateAx>
        <c:axId val="119870976"/>
        <c:scaling>
          <c:orientation val="minMax"/>
        </c:scaling>
        <c:delete val="1"/>
        <c:axPos val="b"/>
        <c:numFmt formatCode="ge" sourceLinked="1"/>
        <c:majorTickMark val="none"/>
        <c:minorTickMark val="none"/>
        <c:tickLblPos val="none"/>
        <c:crossAx val="119872896"/>
        <c:crosses val="autoZero"/>
        <c:auto val="1"/>
        <c:lblOffset val="100"/>
        <c:baseTimeUnit val="years"/>
      </c:dateAx>
      <c:valAx>
        <c:axId val="11987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島根県　隠岐の島町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14792</v>
      </c>
      <c r="AJ8" s="56"/>
      <c r="AK8" s="56"/>
      <c r="AL8" s="56"/>
      <c r="AM8" s="56"/>
      <c r="AN8" s="56"/>
      <c r="AO8" s="56"/>
      <c r="AP8" s="57"/>
      <c r="AQ8" s="47">
        <f>データ!R6</f>
        <v>242.83</v>
      </c>
      <c r="AR8" s="47"/>
      <c r="AS8" s="47"/>
      <c r="AT8" s="47"/>
      <c r="AU8" s="47"/>
      <c r="AV8" s="47"/>
      <c r="AW8" s="47"/>
      <c r="AX8" s="47"/>
      <c r="AY8" s="47">
        <f>データ!S6</f>
        <v>60.92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42.14</v>
      </c>
      <c r="K10" s="47"/>
      <c r="L10" s="47"/>
      <c r="M10" s="47"/>
      <c r="N10" s="47"/>
      <c r="O10" s="47"/>
      <c r="P10" s="47"/>
      <c r="Q10" s="47"/>
      <c r="R10" s="47">
        <f>データ!O6</f>
        <v>63.63</v>
      </c>
      <c r="S10" s="47"/>
      <c r="T10" s="47"/>
      <c r="U10" s="47"/>
      <c r="V10" s="47"/>
      <c r="W10" s="47"/>
      <c r="X10" s="47"/>
      <c r="Y10" s="47"/>
      <c r="Z10" s="78">
        <f>データ!P6</f>
        <v>3899</v>
      </c>
      <c r="AA10" s="78"/>
      <c r="AB10" s="78"/>
      <c r="AC10" s="78"/>
      <c r="AD10" s="78"/>
      <c r="AE10" s="78"/>
      <c r="AF10" s="78"/>
      <c r="AG10" s="78"/>
      <c r="AH10" s="2"/>
      <c r="AI10" s="78">
        <f>データ!T6</f>
        <v>9324</v>
      </c>
      <c r="AJ10" s="78"/>
      <c r="AK10" s="78"/>
      <c r="AL10" s="78"/>
      <c r="AM10" s="78"/>
      <c r="AN10" s="78"/>
      <c r="AO10" s="78"/>
      <c r="AP10" s="78"/>
      <c r="AQ10" s="47">
        <f>データ!U6</f>
        <v>17.48</v>
      </c>
      <c r="AR10" s="47"/>
      <c r="AS10" s="47"/>
      <c r="AT10" s="47"/>
      <c r="AU10" s="47"/>
      <c r="AV10" s="47"/>
      <c r="AW10" s="47"/>
      <c r="AX10" s="47"/>
      <c r="AY10" s="47">
        <f>データ!V6</f>
        <v>533.41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104</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106</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325287</v>
      </c>
      <c r="D6" s="31">
        <f t="shared" si="3"/>
        <v>46</v>
      </c>
      <c r="E6" s="31">
        <f t="shared" si="3"/>
        <v>1</v>
      </c>
      <c r="F6" s="31">
        <f t="shared" si="3"/>
        <v>0</v>
      </c>
      <c r="G6" s="31">
        <f t="shared" si="3"/>
        <v>1</v>
      </c>
      <c r="H6" s="31" t="str">
        <f t="shared" si="3"/>
        <v>島根県　隠岐の島町</v>
      </c>
      <c r="I6" s="31" t="str">
        <f t="shared" si="3"/>
        <v>法適用</v>
      </c>
      <c r="J6" s="31" t="str">
        <f t="shared" si="3"/>
        <v>水道事業</v>
      </c>
      <c r="K6" s="31" t="str">
        <f t="shared" si="3"/>
        <v>末端給水事業</v>
      </c>
      <c r="L6" s="31" t="str">
        <f t="shared" si="3"/>
        <v>A8</v>
      </c>
      <c r="M6" s="32" t="str">
        <f t="shared" si="3"/>
        <v>-</v>
      </c>
      <c r="N6" s="32">
        <f t="shared" si="3"/>
        <v>42.14</v>
      </c>
      <c r="O6" s="32">
        <f t="shared" si="3"/>
        <v>63.63</v>
      </c>
      <c r="P6" s="32">
        <f t="shared" si="3"/>
        <v>3899</v>
      </c>
      <c r="Q6" s="32">
        <f t="shared" si="3"/>
        <v>14792</v>
      </c>
      <c r="R6" s="32">
        <f t="shared" si="3"/>
        <v>242.83</v>
      </c>
      <c r="S6" s="32">
        <f t="shared" si="3"/>
        <v>60.92</v>
      </c>
      <c r="T6" s="32">
        <f t="shared" si="3"/>
        <v>9324</v>
      </c>
      <c r="U6" s="32">
        <f t="shared" si="3"/>
        <v>17.48</v>
      </c>
      <c r="V6" s="32">
        <f t="shared" si="3"/>
        <v>533.41</v>
      </c>
      <c r="W6" s="33">
        <f>IF(W7="",NA(),W7)</f>
        <v>104.18</v>
      </c>
      <c r="X6" s="33">
        <f t="shared" ref="X6:AF6" si="4">IF(X7="",NA(),X7)</f>
        <v>100.07</v>
      </c>
      <c r="Y6" s="33">
        <f t="shared" si="4"/>
        <v>99.66</v>
      </c>
      <c r="Z6" s="33">
        <f t="shared" si="4"/>
        <v>113.07</v>
      </c>
      <c r="AA6" s="33">
        <f t="shared" si="4"/>
        <v>113.43</v>
      </c>
      <c r="AB6" s="33">
        <f t="shared" si="4"/>
        <v>104.82</v>
      </c>
      <c r="AC6" s="33">
        <f t="shared" si="4"/>
        <v>104.95</v>
      </c>
      <c r="AD6" s="33">
        <f t="shared" si="4"/>
        <v>105.53</v>
      </c>
      <c r="AE6" s="33">
        <f t="shared" si="4"/>
        <v>107.2</v>
      </c>
      <c r="AF6" s="33">
        <f t="shared" si="4"/>
        <v>106.62</v>
      </c>
      <c r="AG6" s="32" t="str">
        <f>IF(AG7="","",IF(AG7="-","【-】","【"&amp;SUBSTITUTE(TEXT(AG7,"#,##0.00"),"-","△")&amp;"】"))</f>
        <v>【113.56】</v>
      </c>
      <c r="AH6" s="33">
        <f>IF(AH7="",NA(),AH7)</f>
        <v>11</v>
      </c>
      <c r="AI6" s="33">
        <f t="shared" ref="AI6:AQ6" si="5">IF(AI7="",NA(),AI7)</f>
        <v>11.09</v>
      </c>
      <c r="AJ6" s="33">
        <f t="shared" si="5"/>
        <v>11.31</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195.95</v>
      </c>
      <c r="AT6" s="33">
        <f t="shared" ref="AT6:BB6" si="6">IF(AT7="",NA(),AT7)</f>
        <v>312.83</v>
      </c>
      <c r="AU6" s="33">
        <f t="shared" si="6"/>
        <v>287.83999999999997</v>
      </c>
      <c r="AV6" s="33">
        <f t="shared" si="6"/>
        <v>164.81</v>
      </c>
      <c r="AW6" s="33">
        <f t="shared" si="6"/>
        <v>157.03</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740.08</v>
      </c>
      <c r="BE6" s="33">
        <f t="shared" ref="BE6:BM6" si="7">IF(BE7="",NA(),BE7)</f>
        <v>739.93</v>
      </c>
      <c r="BF6" s="33">
        <f t="shared" si="7"/>
        <v>694.02</v>
      </c>
      <c r="BG6" s="33">
        <f t="shared" si="7"/>
        <v>685.17</v>
      </c>
      <c r="BH6" s="33">
        <f t="shared" si="7"/>
        <v>675.53</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99.84</v>
      </c>
      <c r="BP6" s="33">
        <f t="shared" ref="BP6:BX6" si="8">IF(BP7="",NA(),BP7)</f>
        <v>96.05</v>
      </c>
      <c r="BQ6" s="33">
        <f t="shared" si="8"/>
        <v>95.32</v>
      </c>
      <c r="BR6" s="33">
        <f t="shared" si="8"/>
        <v>112.2</v>
      </c>
      <c r="BS6" s="33">
        <f t="shared" si="8"/>
        <v>112.32</v>
      </c>
      <c r="BT6" s="33">
        <f t="shared" si="8"/>
        <v>90.17</v>
      </c>
      <c r="BU6" s="33">
        <f t="shared" si="8"/>
        <v>90.69</v>
      </c>
      <c r="BV6" s="33">
        <f t="shared" si="8"/>
        <v>90.64</v>
      </c>
      <c r="BW6" s="33">
        <f t="shared" si="8"/>
        <v>93.66</v>
      </c>
      <c r="BX6" s="33">
        <f t="shared" si="8"/>
        <v>92.76</v>
      </c>
      <c r="BY6" s="32" t="str">
        <f>IF(BY7="","",IF(BY7="-","【-】","【"&amp;SUBSTITUTE(TEXT(BY7,"#,##0.00"),"-","△")&amp;"】"))</f>
        <v>【104.99】</v>
      </c>
      <c r="BZ6" s="33">
        <f>IF(BZ7="",NA(),BZ7)</f>
        <v>218.07</v>
      </c>
      <c r="CA6" s="33">
        <f t="shared" ref="CA6:CI6" si="9">IF(CA7="",NA(),CA7)</f>
        <v>227.3</v>
      </c>
      <c r="CB6" s="33">
        <f t="shared" si="9"/>
        <v>229.56</v>
      </c>
      <c r="CC6" s="33">
        <f t="shared" si="9"/>
        <v>195.31</v>
      </c>
      <c r="CD6" s="33">
        <f t="shared" si="9"/>
        <v>194.42</v>
      </c>
      <c r="CE6" s="33">
        <f t="shared" si="9"/>
        <v>210.28</v>
      </c>
      <c r="CF6" s="33">
        <f t="shared" si="9"/>
        <v>211.08</v>
      </c>
      <c r="CG6" s="33">
        <f t="shared" si="9"/>
        <v>213.52</v>
      </c>
      <c r="CH6" s="33">
        <f t="shared" si="9"/>
        <v>208.21</v>
      </c>
      <c r="CI6" s="33">
        <f t="shared" si="9"/>
        <v>208.67</v>
      </c>
      <c r="CJ6" s="32" t="str">
        <f>IF(CJ7="","",IF(CJ7="-","【-】","【"&amp;SUBSTITUTE(TEXT(CJ7,"#,##0.00"),"-","△")&amp;"】"))</f>
        <v>【163.72】</v>
      </c>
      <c r="CK6" s="33">
        <f>IF(CK7="",NA(),CK7)</f>
        <v>54.97</v>
      </c>
      <c r="CL6" s="33">
        <f t="shared" ref="CL6:CT6" si="10">IF(CL7="",NA(),CL7)</f>
        <v>57.21</v>
      </c>
      <c r="CM6" s="33">
        <f t="shared" si="10"/>
        <v>65.77</v>
      </c>
      <c r="CN6" s="33">
        <f t="shared" si="10"/>
        <v>63.17</v>
      </c>
      <c r="CO6" s="33">
        <f t="shared" si="10"/>
        <v>64.900000000000006</v>
      </c>
      <c r="CP6" s="33">
        <f t="shared" si="10"/>
        <v>50.49</v>
      </c>
      <c r="CQ6" s="33">
        <f t="shared" si="10"/>
        <v>49.69</v>
      </c>
      <c r="CR6" s="33">
        <f t="shared" si="10"/>
        <v>49.77</v>
      </c>
      <c r="CS6" s="33">
        <f t="shared" si="10"/>
        <v>49.22</v>
      </c>
      <c r="CT6" s="33">
        <f t="shared" si="10"/>
        <v>49.08</v>
      </c>
      <c r="CU6" s="32" t="str">
        <f>IF(CU7="","",IF(CU7="-","【-】","【"&amp;SUBSTITUTE(TEXT(CU7,"#,##0.00"),"-","△")&amp;"】"))</f>
        <v>【59.76】</v>
      </c>
      <c r="CV6" s="33">
        <f>IF(CV7="",NA(),CV7)</f>
        <v>83.92</v>
      </c>
      <c r="CW6" s="33">
        <f t="shared" ref="CW6:DE6" si="11">IF(CW7="",NA(),CW7)</f>
        <v>79.599999999999994</v>
      </c>
      <c r="CX6" s="33">
        <f t="shared" si="11"/>
        <v>81.260000000000005</v>
      </c>
      <c r="CY6" s="33">
        <f t="shared" si="11"/>
        <v>82.41</v>
      </c>
      <c r="CZ6" s="33">
        <f t="shared" si="11"/>
        <v>78.13</v>
      </c>
      <c r="DA6" s="33">
        <f t="shared" si="11"/>
        <v>78.7</v>
      </c>
      <c r="DB6" s="33">
        <f t="shared" si="11"/>
        <v>80.010000000000005</v>
      </c>
      <c r="DC6" s="33">
        <f t="shared" si="11"/>
        <v>79.98</v>
      </c>
      <c r="DD6" s="33">
        <f t="shared" si="11"/>
        <v>79.48</v>
      </c>
      <c r="DE6" s="33">
        <f t="shared" si="11"/>
        <v>79.3</v>
      </c>
      <c r="DF6" s="32" t="str">
        <f>IF(DF7="","",IF(DF7="-","【-】","【"&amp;SUBSTITUTE(TEXT(DF7,"#,##0.00"),"-","△")&amp;"】"))</f>
        <v>【89.95】</v>
      </c>
      <c r="DG6" s="33">
        <f>IF(DG7="",NA(),DG7)</f>
        <v>45.16</v>
      </c>
      <c r="DH6" s="33">
        <f t="shared" ref="DH6:DP6" si="12">IF(DH7="",NA(),DH7)</f>
        <v>42.25</v>
      </c>
      <c r="DI6" s="33">
        <f t="shared" si="12"/>
        <v>43.52</v>
      </c>
      <c r="DJ6" s="33">
        <f t="shared" si="12"/>
        <v>49.7</v>
      </c>
      <c r="DK6" s="33">
        <f t="shared" si="12"/>
        <v>51.2</v>
      </c>
      <c r="DL6" s="33">
        <f t="shared" si="12"/>
        <v>34.24</v>
      </c>
      <c r="DM6" s="33">
        <f t="shared" si="12"/>
        <v>35.18</v>
      </c>
      <c r="DN6" s="33">
        <f t="shared" si="12"/>
        <v>36.43</v>
      </c>
      <c r="DO6" s="33">
        <f t="shared" si="12"/>
        <v>46.12</v>
      </c>
      <c r="DP6" s="33">
        <f t="shared" si="12"/>
        <v>47.44</v>
      </c>
      <c r="DQ6" s="32" t="str">
        <f>IF(DQ7="","",IF(DQ7="-","【-】","【"&amp;SUBSTITUTE(TEXT(DQ7,"#,##0.00"),"-","△")&amp;"】"))</f>
        <v>【47.18】</v>
      </c>
      <c r="DR6" s="33">
        <f>IF(DR7="",NA(),DR7)</f>
        <v>11.8</v>
      </c>
      <c r="DS6" s="33">
        <f t="shared" ref="DS6:EA6" si="13">IF(DS7="",NA(),DS7)</f>
        <v>11.74</v>
      </c>
      <c r="DT6" s="33">
        <f t="shared" si="13"/>
        <v>11.55</v>
      </c>
      <c r="DU6" s="33">
        <f t="shared" si="13"/>
        <v>11.81</v>
      </c>
      <c r="DV6" s="33">
        <f t="shared" si="13"/>
        <v>11.37</v>
      </c>
      <c r="DW6" s="33">
        <f t="shared" si="13"/>
        <v>6.81</v>
      </c>
      <c r="DX6" s="33">
        <f t="shared" si="13"/>
        <v>8.41</v>
      </c>
      <c r="DY6" s="33">
        <f t="shared" si="13"/>
        <v>8.7200000000000006</v>
      </c>
      <c r="DZ6" s="33">
        <f t="shared" si="13"/>
        <v>9.86</v>
      </c>
      <c r="EA6" s="33">
        <f t="shared" si="13"/>
        <v>11.16</v>
      </c>
      <c r="EB6" s="32" t="str">
        <f>IF(EB7="","",IF(EB7="-","【-】","【"&amp;SUBSTITUTE(TEXT(EB7,"#,##0.00"),"-","△")&amp;"】"))</f>
        <v>【13.18】</v>
      </c>
      <c r="EC6" s="33">
        <f>IF(EC7="",NA(),EC7)</f>
        <v>0.03</v>
      </c>
      <c r="ED6" s="33">
        <f t="shared" ref="ED6:EL6" si="14">IF(ED7="",NA(),ED7)</f>
        <v>0.25</v>
      </c>
      <c r="EE6" s="33">
        <f t="shared" si="14"/>
        <v>0.67</v>
      </c>
      <c r="EF6" s="33">
        <f t="shared" si="14"/>
        <v>0.24</v>
      </c>
      <c r="EG6" s="33">
        <f t="shared" si="14"/>
        <v>0.38</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325287</v>
      </c>
      <c r="D7" s="35">
        <v>46</v>
      </c>
      <c r="E7" s="35">
        <v>1</v>
      </c>
      <c r="F7" s="35">
        <v>0</v>
      </c>
      <c r="G7" s="35">
        <v>1</v>
      </c>
      <c r="H7" s="35" t="s">
        <v>93</v>
      </c>
      <c r="I7" s="35" t="s">
        <v>94</v>
      </c>
      <c r="J7" s="35" t="s">
        <v>95</v>
      </c>
      <c r="K7" s="35" t="s">
        <v>96</v>
      </c>
      <c r="L7" s="35" t="s">
        <v>97</v>
      </c>
      <c r="M7" s="36" t="s">
        <v>98</v>
      </c>
      <c r="N7" s="36">
        <v>42.14</v>
      </c>
      <c r="O7" s="36">
        <v>63.63</v>
      </c>
      <c r="P7" s="36">
        <v>3899</v>
      </c>
      <c r="Q7" s="36">
        <v>14792</v>
      </c>
      <c r="R7" s="36">
        <v>242.83</v>
      </c>
      <c r="S7" s="36">
        <v>60.92</v>
      </c>
      <c r="T7" s="36">
        <v>9324</v>
      </c>
      <c r="U7" s="36">
        <v>17.48</v>
      </c>
      <c r="V7" s="36">
        <v>533.41</v>
      </c>
      <c r="W7" s="36">
        <v>104.18</v>
      </c>
      <c r="X7" s="36">
        <v>100.07</v>
      </c>
      <c r="Y7" s="36">
        <v>99.66</v>
      </c>
      <c r="Z7" s="36">
        <v>113.07</v>
      </c>
      <c r="AA7" s="36">
        <v>113.43</v>
      </c>
      <c r="AB7" s="36">
        <v>104.82</v>
      </c>
      <c r="AC7" s="36">
        <v>104.95</v>
      </c>
      <c r="AD7" s="36">
        <v>105.53</v>
      </c>
      <c r="AE7" s="36">
        <v>107.2</v>
      </c>
      <c r="AF7" s="36">
        <v>106.62</v>
      </c>
      <c r="AG7" s="36">
        <v>113.56</v>
      </c>
      <c r="AH7" s="36">
        <v>11</v>
      </c>
      <c r="AI7" s="36">
        <v>11.09</v>
      </c>
      <c r="AJ7" s="36">
        <v>11.31</v>
      </c>
      <c r="AK7" s="36">
        <v>0</v>
      </c>
      <c r="AL7" s="36">
        <v>0</v>
      </c>
      <c r="AM7" s="36">
        <v>26.83</v>
      </c>
      <c r="AN7" s="36">
        <v>26.81</v>
      </c>
      <c r="AO7" s="36">
        <v>28.31</v>
      </c>
      <c r="AP7" s="36">
        <v>13.46</v>
      </c>
      <c r="AQ7" s="36">
        <v>12.59</v>
      </c>
      <c r="AR7" s="36">
        <v>0.87</v>
      </c>
      <c r="AS7" s="36">
        <v>195.95</v>
      </c>
      <c r="AT7" s="36">
        <v>312.83</v>
      </c>
      <c r="AU7" s="36">
        <v>287.83999999999997</v>
      </c>
      <c r="AV7" s="36">
        <v>164.81</v>
      </c>
      <c r="AW7" s="36">
        <v>157.03</v>
      </c>
      <c r="AX7" s="36">
        <v>1197.1099999999999</v>
      </c>
      <c r="AY7" s="36">
        <v>1002.64</v>
      </c>
      <c r="AZ7" s="36">
        <v>1164.51</v>
      </c>
      <c r="BA7" s="36">
        <v>434.72</v>
      </c>
      <c r="BB7" s="36">
        <v>416.14</v>
      </c>
      <c r="BC7" s="36">
        <v>262.74</v>
      </c>
      <c r="BD7" s="36">
        <v>740.08</v>
      </c>
      <c r="BE7" s="36">
        <v>739.93</v>
      </c>
      <c r="BF7" s="36">
        <v>694.02</v>
      </c>
      <c r="BG7" s="36">
        <v>685.17</v>
      </c>
      <c r="BH7" s="36">
        <v>675.53</v>
      </c>
      <c r="BI7" s="36">
        <v>532.29999999999995</v>
      </c>
      <c r="BJ7" s="36">
        <v>520.29999999999995</v>
      </c>
      <c r="BK7" s="36">
        <v>498.27</v>
      </c>
      <c r="BL7" s="36">
        <v>495.76</v>
      </c>
      <c r="BM7" s="36">
        <v>487.22</v>
      </c>
      <c r="BN7" s="36">
        <v>276.38</v>
      </c>
      <c r="BO7" s="36">
        <v>99.84</v>
      </c>
      <c r="BP7" s="36">
        <v>96.05</v>
      </c>
      <c r="BQ7" s="36">
        <v>95.32</v>
      </c>
      <c r="BR7" s="36">
        <v>112.2</v>
      </c>
      <c r="BS7" s="36">
        <v>112.32</v>
      </c>
      <c r="BT7" s="36">
        <v>90.17</v>
      </c>
      <c r="BU7" s="36">
        <v>90.69</v>
      </c>
      <c r="BV7" s="36">
        <v>90.64</v>
      </c>
      <c r="BW7" s="36">
        <v>93.66</v>
      </c>
      <c r="BX7" s="36">
        <v>92.76</v>
      </c>
      <c r="BY7" s="36">
        <v>104.99</v>
      </c>
      <c r="BZ7" s="36">
        <v>218.07</v>
      </c>
      <c r="CA7" s="36">
        <v>227.3</v>
      </c>
      <c r="CB7" s="36">
        <v>229.56</v>
      </c>
      <c r="CC7" s="36">
        <v>195.31</v>
      </c>
      <c r="CD7" s="36">
        <v>194.42</v>
      </c>
      <c r="CE7" s="36">
        <v>210.28</v>
      </c>
      <c r="CF7" s="36">
        <v>211.08</v>
      </c>
      <c r="CG7" s="36">
        <v>213.52</v>
      </c>
      <c r="CH7" s="36">
        <v>208.21</v>
      </c>
      <c r="CI7" s="36">
        <v>208.67</v>
      </c>
      <c r="CJ7" s="36">
        <v>163.72</v>
      </c>
      <c r="CK7" s="36">
        <v>54.97</v>
      </c>
      <c r="CL7" s="36">
        <v>57.21</v>
      </c>
      <c r="CM7" s="36">
        <v>65.77</v>
      </c>
      <c r="CN7" s="36">
        <v>63.17</v>
      </c>
      <c r="CO7" s="36">
        <v>64.900000000000006</v>
      </c>
      <c r="CP7" s="36">
        <v>50.49</v>
      </c>
      <c r="CQ7" s="36">
        <v>49.69</v>
      </c>
      <c r="CR7" s="36">
        <v>49.77</v>
      </c>
      <c r="CS7" s="36">
        <v>49.22</v>
      </c>
      <c r="CT7" s="36">
        <v>49.08</v>
      </c>
      <c r="CU7" s="36">
        <v>59.76</v>
      </c>
      <c r="CV7" s="36">
        <v>83.92</v>
      </c>
      <c r="CW7" s="36">
        <v>79.599999999999994</v>
      </c>
      <c r="CX7" s="36">
        <v>81.260000000000005</v>
      </c>
      <c r="CY7" s="36">
        <v>82.41</v>
      </c>
      <c r="CZ7" s="36">
        <v>78.13</v>
      </c>
      <c r="DA7" s="36">
        <v>78.7</v>
      </c>
      <c r="DB7" s="36">
        <v>80.010000000000005</v>
      </c>
      <c r="DC7" s="36">
        <v>79.98</v>
      </c>
      <c r="DD7" s="36">
        <v>79.48</v>
      </c>
      <c r="DE7" s="36">
        <v>79.3</v>
      </c>
      <c r="DF7" s="36">
        <v>89.95</v>
      </c>
      <c r="DG7" s="36">
        <v>45.16</v>
      </c>
      <c r="DH7" s="36">
        <v>42.25</v>
      </c>
      <c r="DI7" s="36">
        <v>43.52</v>
      </c>
      <c r="DJ7" s="36">
        <v>49.7</v>
      </c>
      <c r="DK7" s="36">
        <v>51.2</v>
      </c>
      <c r="DL7" s="36">
        <v>34.24</v>
      </c>
      <c r="DM7" s="36">
        <v>35.18</v>
      </c>
      <c r="DN7" s="36">
        <v>36.43</v>
      </c>
      <c r="DO7" s="36">
        <v>46.12</v>
      </c>
      <c r="DP7" s="36">
        <v>47.44</v>
      </c>
      <c r="DQ7" s="36">
        <v>47.18</v>
      </c>
      <c r="DR7" s="36">
        <v>11.8</v>
      </c>
      <c r="DS7" s="36">
        <v>11.74</v>
      </c>
      <c r="DT7" s="36">
        <v>11.55</v>
      </c>
      <c r="DU7" s="36">
        <v>11.81</v>
      </c>
      <c r="DV7" s="36">
        <v>11.37</v>
      </c>
      <c r="DW7" s="36">
        <v>6.81</v>
      </c>
      <c r="DX7" s="36">
        <v>8.41</v>
      </c>
      <c r="DY7" s="36">
        <v>8.7200000000000006</v>
      </c>
      <c r="DZ7" s="36">
        <v>9.86</v>
      </c>
      <c r="EA7" s="36">
        <v>11.16</v>
      </c>
      <c r="EB7" s="36">
        <v>13.18</v>
      </c>
      <c r="EC7" s="36">
        <v>0.03</v>
      </c>
      <c r="ED7" s="36">
        <v>0.25</v>
      </c>
      <c r="EE7" s="36">
        <v>0.67</v>
      </c>
      <c r="EF7" s="36">
        <v>0.24</v>
      </c>
      <c r="EG7" s="36">
        <v>0.38</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2017-02-23T06:33:08Z</cp:lastPrinted>
  <dcterms:modified xsi:type="dcterms:W3CDTF">2017-02-23T06:33:11Z</dcterms:modified>
</cp:coreProperties>
</file>