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AI10" i="4" s="1"/>
  <c r="S6" i="5"/>
  <c r="AY8" i="4" s="1"/>
  <c r="R6" i="5"/>
  <c r="Q6" i="5"/>
  <c r="P6" i="5"/>
  <c r="O6" i="5"/>
  <c r="N6" i="5"/>
  <c r="M6" i="5"/>
  <c r="L6" i="5"/>
  <c r="Z8" i="4" s="1"/>
  <c r="K6" i="5"/>
  <c r="R8" i="4" s="1"/>
  <c r="J6" i="5"/>
  <c r="I6" i="5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Z10" i="4"/>
  <c r="R10" i="4"/>
  <c r="J10" i="4"/>
  <c r="B10" i="4"/>
  <c r="AQ8" i="4"/>
  <c r="AI8" i="4"/>
  <c r="J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<sst xmlns="http://schemas.openxmlformats.org/spreadsheetml/2006/main" count="218" uniqueCount="108">
  <si>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</si>
  <si>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</si>
  <si>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</si>
  <si>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</si>
  <si>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</si>
  <si>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</si>
  <si>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</si>
  <si>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</si>
  <si>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</si>
  <si>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</si>
  <si>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</si>
  <si>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</si>
  <si>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</si>
  <si>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</si>
  <si>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</si>
  <si>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</si>
  <si>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</si>
  <si>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</si>
  <si>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</si>
  <si>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</si>
  <si>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</si>
  <si>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</si>
  <si>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</si>
  <si>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</si>
  <si>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</si>
  <si>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</si>
  <si>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</si>
  <si>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</si>
  <si>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</si>
  <si>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</si>
  <si>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</si>
  <si>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</si>
  <si>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</si>
  <si>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</si>
  <si>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</si>
  <si>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</si>
  <si>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</si>
  <si>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</si>
  <si>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</si>
  <si>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</si>
  <si>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</si>
  <si>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</si>
  <si>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</si>
  <si>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</si>
  <si>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</si>
  <si>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</si>
  <si>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</si>
  <si>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</si>
  <si>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</si>
  <si>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</si>
  <si>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</si>
  <si>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</si>
  <si>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</si>
  <si>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</si>
  <si>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</si>
  <si>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</si>
  <si>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</si>
  <si>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</si>
  <si>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</si>
  <si>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</si>
  <si>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</si>
  <si>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</si>
  <si>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</si>
  <si>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</si>
  <si>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</si>
  <si>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</si>
  <si>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</si>
  <si>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</si>
  <si>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</si>
  <si>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</si>
  <si>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</si>
  <si>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</si>
  <si>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</si>
  <si>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</si>
  <si>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</si>
  <si>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</si>
  <si>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</si>
  <si>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</si>
  <si>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</si>
  <si>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</si>
  <si>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</si>
  <si>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</si>
  <si>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</si>
  <si>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</si>
  <si>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</si>
  <si>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</si>
  <si>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</si>
  <si>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</si>
  <si>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</si>
  <si>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</si>
  <si>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</si>
  <si>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</si>
  <si>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</si>
  <si>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島根県　美郷町</t>
  </si>
  <si>
    <t>法非適用</t>
  </si>
  <si>
    <t>水道事業</t>
  </si>
  <si>
    <t>簡易水道事業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</si>
  <si>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</si>
  <si>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</si>
  <si>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</si>
  <si>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</si>
  <si>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</si>
  <si>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</si>
  <si>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</si>
  <si>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</si>
  <si>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①について、総収益より経費＋地方債償還金が多いため、バランス調整が必要である。
　④について、平成23年度より水道再編事業により借入が増加傾向にある。
　⑤について、平均回収率が本町の平均60%前後であり、給水収益以外の収入（一般会計繰入金）にも頼っている傾向がある。
　⑥について、本町の平均が350円前後である。今後においては、漏水等効率的な修繕を行い有収数量を改善することが必要である。</t>
    <rPh sb="7" eb="10">
      <t>ソウシュウエキ</t>
    </rPh>
    <rPh sb="12" eb="14">
      <t>ケイヒ</t>
    </rPh>
    <rPh sb="15" eb="17">
      <t>チホウ</t>
    </rPh>
    <rPh sb="17" eb="18">
      <t>サイ</t>
    </rPh>
    <rPh sb="18" eb="21">
      <t>ショウカンキン</t>
    </rPh>
    <rPh sb="22" eb="23">
      <t>オオ</t>
    </rPh>
    <rPh sb="31" eb="33">
      <t>チョウセイ</t>
    </rPh>
    <rPh sb="34" eb="36">
      <t>ヒツヨウ</t>
    </rPh>
    <rPh sb="48" eb="50">
      <t>ヘイセイ</t>
    </rPh>
    <rPh sb="52" eb="53">
      <t>ネン</t>
    </rPh>
    <rPh sb="53" eb="54">
      <t>ド</t>
    </rPh>
    <rPh sb="56" eb="58">
      <t>スイドウ</t>
    </rPh>
    <rPh sb="58" eb="60">
      <t>サイヘン</t>
    </rPh>
    <rPh sb="60" eb="62">
      <t>ジギョウ</t>
    </rPh>
    <rPh sb="65" eb="66">
      <t>シャク</t>
    </rPh>
    <rPh sb="66" eb="67">
      <t>ニュウ</t>
    </rPh>
    <rPh sb="68" eb="70">
      <t>ゾウカ</t>
    </rPh>
    <rPh sb="70" eb="72">
      <t>ケイコウ</t>
    </rPh>
    <rPh sb="84" eb="86">
      <t>ヘイキン</t>
    </rPh>
    <rPh sb="86" eb="88">
      <t>カイシュウ</t>
    </rPh>
    <rPh sb="88" eb="89">
      <t>リツ</t>
    </rPh>
    <rPh sb="90" eb="92">
      <t>ホンチョウ</t>
    </rPh>
    <rPh sb="93" eb="95">
      <t>ヘイキン</t>
    </rPh>
    <rPh sb="98" eb="100">
      <t>ゼンゴ</t>
    </rPh>
    <rPh sb="104" eb="106">
      <t>キュウスイ</t>
    </rPh>
    <rPh sb="106" eb="108">
      <t>シュウエキ</t>
    </rPh>
    <rPh sb="108" eb="110">
      <t>イガイ</t>
    </rPh>
    <rPh sb="111" eb="113">
      <t>シュウニュウ</t>
    </rPh>
    <rPh sb="114" eb="116">
      <t>イッパン</t>
    </rPh>
    <rPh sb="116" eb="118">
      <t>カイケイ</t>
    </rPh>
    <rPh sb="118" eb="120">
      <t>クリイレ</t>
    </rPh>
    <rPh sb="120" eb="121">
      <t>キン</t>
    </rPh>
    <rPh sb="124" eb="125">
      <t>タヨ</t>
    </rPh>
    <rPh sb="129" eb="131">
      <t>ケイコウ</t>
    </rPh>
    <rPh sb="143" eb="145">
      <t>ホンチョウ</t>
    </rPh>
    <rPh sb="146" eb="148">
      <t>ヘイキン</t>
    </rPh>
    <rPh sb="152" eb="153">
      <t>エン</t>
    </rPh>
    <rPh sb="153" eb="155">
      <t>ゼンゴ</t>
    </rPh>
    <rPh sb="159" eb="161">
      <t>コンゴ</t>
    </rPh>
    <rPh sb="167" eb="169">
      <t>ロウスイ</t>
    </rPh>
    <rPh sb="169" eb="170">
      <t>トウ</t>
    </rPh>
    <rPh sb="170" eb="173">
      <t>コウリツテキ</t>
    </rPh>
    <rPh sb="174" eb="176">
      <t>シュウゼン</t>
    </rPh>
    <rPh sb="177" eb="178">
      <t>オコナ</t>
    </rPh>
    <rPh sb="179" eb="181">
      <t>ユウシュウ</t>
    </rPh>
    <rPh sb="181" eb="183">
      <t>スウリョウ</t>
    </rPh>
    <rPh sb="184" eb="186">
      <t>カイゼン</t>
    </rPh>
    <rPh sb="191" eb="193">
      <t>ヒツヨウ</t>
    </rPh>
    <phoneticPr fontId="4"/>
  </si>
  <si>
    <t>　平成27年度現在、本町は9地域に分かれた簡易水道事業が存在し、全体的に老朽化が進み、管路の漏水等が増加傾向にあるため、計画的に管路更新を行わなければならない。
　現在の管路更新については、1地区の簡易水道事業において、耐震管等の改良にて管路更新中であるため、③は25～27年度まで平均値より上昇した。</t>
    <rPh sb="1" eb="3">
      <t>ヘイセイ</t>
    </rPh>
    <rPh sb="5" eb="6">
      <t>ネン</t>
    </rPh>
    <rPh sb="6" eb="7">
      <t>ド</t>
    </rPh>
    <rPh sb="7" eb="9">
      <t>ゲンザイ</t>
    </rPh>
    <rPh sb="10" eb="12">
      <t>ホンチョウ</t>
    </rPh>
    <rPh sb="14" eb="16">
      <t>チイキ</t>
    </rPh>
    <rPh sb="17" eb="18">
      <t>ワ</t>
    </rPh>
    <rPh sb="21" eb="23">
      <t>カンイ</t>
    </rPh>
    <rPh sb="23" eb="25">
      <t>スイドウ</t>
    </rPh>
    <rPh sb="25" eb="27">
      <t>ジギョウ</t>
    </rPh>
    <rPh sb="28" eb="30">
      <t>ソンザイ</t>
    </rPh>
    <rPh sb="32" eb="34">
      <t>ゼンタイ</t>
    </rPh>
    <rPh sb="34" eb="35">
      <t>テキ</t>
    </rPh>
    <rPh sb="36" eb="39">
      <t>ロウキュウカ</t>
    </rPh>
    <rPh sb="40" eb="41">
      <t>スス</t>
    </rPh>
    <rPh sb="43" eb="45">
      <t>カンロ</t>
    </rPh>
    <rPh sb="46" eb="48">
      <t>ロウスイ</t>
    </rPh>
    <rPh sb="48" eb="49">
      <t>トウ</t>
    </rPh>
    <rPh sb="50" eb="52">
      <t>ゾウカ</t>
    </rPh>
    <rPh sb="52" eb="54">
      <t>ケイコウ</t>
    </rPh>
    <rPh sb="60" eb="62">
      <t>ケイカク</t>
    </rPh>
    <rPh sb="62" eb="63">
      <t>テキ</t>
    </rPh>
    <rPh sb="64" eb="66">
      <t>カンロ</t>
    </rPh>
    <rPh sb="66" eb="68">
      <t>コウシン</t>
    </rPh>
    <rPh sb="69" eb="70">
      <t>オコナ</t>
    </rPh>
    <rPh sb="82" eb="84">
      <t>ゲンザイ</t>
    </rPh>
    <rPh sb="85" eb="87">
      <t>カンロ</t>
    </rPh>
    <rPh sb="87" eb="89">
      <t>コウシン</t>
    </rPh>
    <rPh sb="96" eb="98">
      <t>チク</t>
    </rPh>
    <rPh sb="99" eb="101">
      <t>カンイ</t>
    </rPh>
    <rPh sb="101" eb="103">
      <t>スイドウ</t>
    </rPh>
    <rPh sb="103" eb="105">
      <t>ジギョウ</t>
    </rPh>
    <rPh sb="110" eb="112">
      <t>タイシン</t>
    </rPh>
    <rPh sb="112" eb="113">
      <t>カン</t>
    </rPh>
    <rPh sb="113" eb="114">
      <t>トウ</t>
    </rPh>
    <rPh sb="115" eb="117">
      <t>カイリョウ</t>
    </rPh>
    <rPh sb="119" eb="121">
      <t>カンロ</t>
    </rPh>
    <rPh sb="121" eb="123">
      <t>コウシン</t>
    </rPh>
    <rPh sb="123" eb="124">
      <t>チュウ</t>
    </rPh>
    <rPh sb="137" eb="138">
      <t>ネン</t>
    </rPh>
    <rPh sb="138" eb="139">
      <t>ド</t>
    </rPh>
    <rPh sb="141" eb="143">
      <t>ヘイキン</t>
    </rPh>
    <rPh sb="143" eb="144">
      <t>チ</t>
    </rPh>
    <rPh sb="146" eb="148">
      <t>ジョウショウ</t>
    </rPh>
    <phoneticPr fontId="4"/>
  </si>
  <si>
    <t>　平成23年度から簡易水道再編により、一部施設及び管路について更新を行っている。
　今後も計画的に維持管理の経費見直し等を実施し、健全な経営を行いつつ管路更新を図って行きたい。</t>
    <rPh sb="1" eb="3">
      <t>ヘイセイ</t>
    </rPh>
    <rPh sb="5" eb="6">
      <t>ネン</t>
    </rPh>
    <rPh sb="6" eb="7">
      <t>ド</t>
    </rPh>
    <rPh sb="9" eb="11">
      <t>カンイ</t>
    </rPh>
    <rPh sb="11" eb="13">
      <t>スイドウ</t>
    </rPh>
    <rPh sb="13" eb="15">
      <t>サイヘン</t>
    </rPh>
    <rPh sb="19" eb="21">
      <t>イチブ</t>
    </rPh>
    <rPh sb="21" eb="23">
      <t>シセツ</t>
    </rPh>
    <rPh sb="23" eb="24">
      <t>オヨ</t>
    </rPh>
    <rPh sb="25" eb="27">
      <t>カンロ</t>
    </rPh>
    <rPh sb="31" eb="33">
      <t>コウシン</t>
    </rPh>
    <rPh sb="34" eb="35">
      <t>オコナ</t>
    </rPh>
    <rPh sb="42" eb="44">
      <t>コンゴ</t>
    </rPh>
    <rPh sb="45" eb="48">
      <t>ケイカクテキ</t>
    </rPh>
    <rPh sb="49" eb="51">
      <t>イジ</t>
    </rPh>
    <rPh sb="51" eb="53">
      <t>カンリ</t>
    </rPh>
    <rPh sb="54" eb="56">
      <t>ケイヒ</t>
    </rPh>
    <rPh sb="56" eb="58">
      <t>ミナオ</t>
    </rPh>
    <rPh sb="59" eb="60">
      <t>トウ</t>
    </rPh>
    <rPh sb="61" eb="63">
      <t>ジッシ</t>
    </rPh>
    <rPh sb="65" eb="67">
      <t>ケンゼン</t>
    </rPh>
    <rPh sb="68" eb="70">
      <t>ケイエイ</t>
    </rPh>
    <rPh sb="71" eb="72">
      <t>オコナ</t>
    </rPh>
    <rPh sb="75" eb="77">
      <t>カンロ</t>
    </rPh>
    <rPh sb="77" eb="79">
      <t>コウシン</t>
    </rPh>
    <rPh sb="80" eb="81">
      <t>ハカ</t>
    </rPh>
    <rPh sb="83" eb="84">
      <t>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</si>
</sst>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0.06</c:v>
                </c:pt>
                <c:pt idx="1">
                  <c:v>0.17</c:v>
                </c:pt>
                <c:pt idx="2">
                  <c:v>1.33</c:v>
                </c:pt>
                <c:pt idx="3">
                  <c:v>1.84</c:v>
                </c:pt>
                <c:pt idx="4">
                  <c:v>1.54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035968"/>
        <c:axId val="96037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0.47</c:v>
                </c:pt>
                <c:pt idx="1">
                  <c:v>0.46</c:v>
                </c:pt>
                <c:pt idx="2">
                  <c:v>0.8</c:v>
                </c:pt>
                <c:pt idx="3">
                  <c:v>0.69</c:v>
                </c:pt>
                <c:pt idx="4">
                  <c:v>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35968"/>
        <c:axId val="96037888"/>
      </c:lineChart>
      <c:dateAx>
        <c:axId val="96035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037888"/>
        <c:crosses val="autoZero"/>
        <c:auto val="1"/>
        <c:lblOffset val="100"/>
        <c:baseTimeUnit val="years"/>
      </c:dateAx>
      <c:valAx>
        <c:axId val="96037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035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59.72</c:v>
                </c:pt>
                <c:pt idx="1">
                  <c:v>57.96</c:v>
                </c:pt>
                <c:pt idx="2">
                  <c:v>58.41</c:v>
                </c:pt>
                <c:pt idx="3">
                  <c:v>58.63</c:v>
                </c:pt>
                <c:pt idx="4">
                  <c:v>58.05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479360"/>
        <c:axId val="10248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58.25</c:v>
                </c:pt>
                <c:pt idx="1">
                  <c:v>57.17</c:v>
                </c:pt>
                <c:pt idx="2">
                  <c:v>57.55</c:v>
                </c:pt>
                <c:pt idx="3">
                  <c:v>57.43</c:v>
                </c:pt>
                <c:pt idx="4">
                  <c:v>57.29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479360"/>
        <c:axId val="102481280"/>
      </c:lineChart>
      <c:dateAx>
        <c:axId val="102479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481280"/>
        <c:crosses val="autoZero"/>
        <c:auto val="1"/>
        <c:lblOffset val="100"/>
        <c:baseTimeUnit val="years"/>
      </c:dateAx>
      <c:valAx>
        <c:axId val="10248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47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72.11</c:v>
                </c:pt>
                <c:pt idx="1">
                  <c:v>72.58</c:v>
                </c:pt>
                <c:pt idx="2">
                  <c:v>70.540000000000006</c:v>
                </c:pt>
                <c:pt idx="3">
                  <c:v>68.75</c:v>
                </c:pt>
                <c:pt idx="4">
                  <c:v>67.38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52256"/>
        <c:axId val="104754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74.53</c:v>
                </c:pt>
                <c:pt idx="1">
                  <c:v>74.94</c:v>
                </c:pt>
                <c:pt idx="2">
                  <c:v>74.14</c:v>
                </c:pt>
                <c:pt idx="3">
                  <c:v>73.83</c:v>
                </c:pt>
                <c:pt idx="4">
                  <c:v>73.69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752256"/>
        <c:axId val="104754176"/>
      </c:lineChart>
      <c:dateAx>
        <c:axId val="104752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754176"/>
        <c:crosses val="autoZero"/>
        <c:auto val="1"/>
        <c:lblOffset val="100"/>
        <c:baseTimeUnit val="years"/>
      </c:dateAx>
      <c:valAx>
        <c:axId val="104754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752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78.97</c:v>
                </c:pt>
                <c:pt idx="1">
                  <c:v>86.83</c:v>
                </c:pt>
                <c:pt idx="2">
                  <c:v>91.84</c:v>
                </c:pt>
                <c:pt idx="3">
                  <c:v>78.56</c:v>
                </c:pt>
                <c:pt idx="4">
                  <c:v>76.819999999999993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072448"/>
        <c:axId val="96074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75.89</c:v>
                </c:pt>
                <c:pt idx="1">
                  <c:v>74.52</c:v>
                </c:pt>
                <c:pt idx="2">
                  <c:v>76.09</c:v>
                </c:pt>
                <c:pt idx="3">
                  <c:v>75.87</c:v>
                </c:pt>
                <c:pt idx="4">
                  <c:v>76.27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72448"/>
        <c:axId val="96074368"/>
      </c:lineChart>
      <c:dateAx>
        <c:axId val="96072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074368"/>
        <c:crosses val="autoZero"/>
        <c:auto val="1"/>
        <c:lblOffset val="100"/>
        <c:baseTimeUnit val="years"/>
      </c:dateAx>
      <c:valAx>
        <c:axId val="96074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072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117120"/>
        <c:axId val="96119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17120"/>
        <c:axId val="96119040"/>
      </c:lineChart>
      <c:dateAx>
        <c:axId val="96117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119040"/>
        <c:crosses val="autoZero"/>
        <c:auto val="1"/>
        <c:lblOffset val="100"/>
        <c:baseTimeUnit val="years"/>
      </c:dateAx>
      <c:valAx>
        <c:axId val="96119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117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009664"/>
        <c:axId val="97011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09664"/>
        <c:axId val="97011584"/>
      </c:lineChart>
      <c:dateAx>
        <c:axId val="97009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011584"/>
        <c:crosses val="autoZero"/>
        <c:auto val="1"/>
        <c:lblOffset val="100"/>
        <c:baseTimeUnit val="years"/>
      </c:dateAx>
      <c:valAx>
        <c:axId val="97011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009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056640"/>
        <c:axId val="102240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56640"/>
        <c:axId val="102240256"/>
      </c:lineChart>
      <c:dateAx>
        <c:axId val="97056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240256"/>
        <c:crosses val="autoZero"/>
        <c:auto val="1"/>
        <c:lblOffset val="100"/>
        <c:baseTimeUnit val="years"/>
      </c:dateAx>
      <c:valAx>
        <c:axId val="102240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056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73024"/>
        <c:axId val="102274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273024"/>
        <c:axId val="102274944"/>
      </c:lineChart>
      <c:dateAx>
        <c:axId val="102273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274944"/>
        <c:crosses val="autoZero"/>
        <c:auto val="1"/>
        <c:lblOffset val="100"/>
        <c:baseTimeUnit val="years"/>
      </c:dateAx>
      <c:valAx>
        <c:axId val="102274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273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1225.03</c:v>
                </c:pt>
                <c:pt idx="1">
                  <c:v>1251.48</c:v>
                </c:pt>
                <c:pt idx="2">
                  <c:v>1298.01</c:v>
                </c:pt>
                <c:pt idx="3">
                  <c:v>1291.8599999999999</c:v>
                </c:pt>
                <c:pt idx="4">
                  <c:v>1316.33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92864"/>
        <c:axId val="102311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1124.6400000000001</c:v>
                </c:pt>
                <c:pt idx="1">
                  <c:v>1108.26</c:v>
                </c:pt>
                <c:pt idx="2">
                  <c:v>1113.76</c:v>
                </c:pt>
                <c:pt idx="3">
                  <c:v>1125.69</c:v>
                </c:pt>
                <c:pt idx="4">
                  <c:v>1134.67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292864"/>
        <c:axId val="102311424"/>
      </c:lineChart>
      <c:dateAx>
        <c:axId val="102292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311424"/>
        <c:crosses val="autoZero"/>
        <c:auto val="1"/>
        <c:lblOffset val="100"/>
        <c:baseTimeUnit val="years"/>
      </c:dateAx>
      <c:valAx>
        <c:axId val="102311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292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60.14</c:v>
                </c:pt>
                <c:pt idx="1">
                  <c:v>59.35</c:v>
                </c:pt>
                <c:pt idx="2">
                  <c:v>60.21</c:v>
                </c:pt>
                <c:pt idx="3">
                  <c:v>60.76</c:v>
                </c:pt>
                <c:pt idx="4">
                  <c:v>58.73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53536"/>
        <c:axId val="102359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56.46</c:v>
                </c:pt>
                <c:pt idx="1">
                  <c:v>19.77</c:v>
                </c:pt>
                <c:pt idx="2">
                  <c:v>34.25</c:v>
                </c:pt>
                <c:pt idx="3">
                  <c:v>46.48</c:v>
                </c:pt>
                <c:pt idx="4">
                  <c:v>40.6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53536"/>
        <c:axId val="102359808"/>
      </c:lineChart>
      <c:dateAx>
        <c:axId val="102353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359808"/>
        <c:crosses val="autoZero"/>
        <c:auto val="1"/>
        <c:lblOffset val="100"/>
        <c:baseTimeUnit val="years"/>
      </c:dateAx>
      <c:valAx>
        <c:axId val="102359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353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349.35</c:v>
                </c:pt>
                <c:pt idx="1">
                  <c:v>356.45</c:v>
                </c:pt>
                <c:pt idx="2">
                  <c:v>348.97</c:v>
                </c:pt>
                <c:pt idx="3">
                  <c:v>357.33</c:v>
                </c:pt>
                <c:pt idx="4">
                  <c:v>369.92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451072"/>
        <c:axId val="102457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306.49</c:v>
                </c:pt>
                <c:pt idx="1">
                  <c:v>878.73</c:v>
                </c:pt>
                <c:pt idx="2">
                  <c:v>501.18</c:v>
                </c:pt>
                <c:pt idx="3">
                  <c:v>376.61</c:v>
                </c:pt>
                <c:pt idx="4">
                  <c:v>440.03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451072"/>
        <c:axId val="102457344"/>
      </c:lineChart>
      <c:dateAx>
        <c:axId val="102451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457344"/>
        <c:crosses val="autoZero"/>
        <c:auto val="1"/>
        <c:lblOffset val="100"/>
        <c:baseTimeUnit val="years"/>
      </c:dateAx>
      <c:valAx>
        <c:axId val="102457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451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G56" zoomScaleNormal="100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島根県　美郷町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D3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5103</v>
      </c>
      <c r="AJ8" s="55"/>
      <c r="AK8" s="55"/>
      <c r="AL8" s="55"/>
      <c r="AM8" s="55"/>
      <c r="AN8" s="55"/>
      <c r="AO8" s="55"/>
      <c r="AP8" s="56"/>
      <c r="AQ8" s="46">
        <f>データ!R6</f>
        <v>282.92</v>
      </c>
      <c r="AR8" s="46"/>
      <c r="AS8" s="46"/>
      <c r="AT8" s="46"/>
      <c r="AU8" s="46"/>
      <c r="AV8" s="46"/>
      <c r="AW8" s="46"/>
      <c r="AX8" s="46"/>
      <c r="AY8" s="46">
        <f>データ!S6</f>
        <v>18.04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80.08</v>
      </c>
      <c r="S10" s="46"/>
      <c r="T10" s="46"/>
      <c r="U10" s="46"/>
      <c r="V10" s="46"/>
      <c r="W10" s="46"/>
      <c r="X10" s="46"/>
      <c r="Y10" s="46"/>
      <c r="Z10" s="80">
        <f>データ!P6</f>
        <v>3258</v>
      </c>
      <c r="AA10" s="80"/>
      <c r="AB10" s="80"/>
      <c r="AC10" s="80"/>
      <c r="AD10" s="80"/>
      <c r="AE10" s="80"/>
      <c r="AF10" s="80"/>
      <c r="AG10" s="80"/>
      <c r="AH10" s="2"/>
      <c r="AI10" s="80">
        <f>データ!T6</f>
        <v>4045</v>
      </c>
      <c r="AJ10" s="80"/>
      <c r="AK10" s="80"/>
      <c r="AL10" s="80"/>
      <c r="AM10" s="80"/>
      <c r="AN10" s="80"/>
      <c r="AO10" s="80"/>
      <c r="AP10" s="80"/>
      <c r="AQ10" s="46">
        <f>データ!U6</f>
        <v>17.54</v>
      </c>
      <c r="AR10" s="46"/>
      <c r="AS10" s="46"/>
      <c r="AT10" s="46"/>
      <c r="AU10" s="46"/>
      <c r="AV10" s="46"/>
      <c r="AW10" s="46"/>
      <c r="AX10" s="46"/>
      <c r="AY10" s="46">
        <f>データ!V6</f>
        <v>230.62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4" t="s">
        <v>20</v>
      </c>
      <c r="BM10" s="65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22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>
      <c r="A14" s="2"/>
      <c r="B14" s="68" t="s">
        <v>23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24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7" t="s">
        <v>105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16"/>
      <c r="C34" s="63" t="s">
        <v>25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19"/>
      <c r="R34" s="63" t="s">
        <v>26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9"/>
      <c r="AG34" s="63" t="s">
        <v>27</v>
      </c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19"/>
      <c r="AV34" s="63" t="s">
        <v>28</v>
      </c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18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1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19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9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19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18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0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4" t="s">
        <v>29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7" t="s">
        <v>106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6"/>
      <c r="C56" s="63" t="s">
        <v>30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19"/>
      <c r="R56" s="63" t="s">
        <v>31</v>
      </c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19"/>
      <c r="AG56" s="63" t="s">
        <v>32</v>
      </c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19"/>
      <c r="AV56" s="63" t="s">
        <v>33</v>
      </c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18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6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19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19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19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18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71" t="s">
        <v>34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0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4" t="s">
        <v>35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7" t="s">
        <v>107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>
      <c r="A79" s="2"/>
      <c r="B79" s="16"/>
      <c r="C79" s="63" t="s">
        <v>36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19"/>
      <c r="V79" s="19"/>
      <c r="W79" s="63" t="s">
        <v>37</v>
      </c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19"/>
      <c r="AP79" s="19"/>
      <c r="AQ79" s="63" t="s">
        <v>38</v>
      </c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17"/>
      <c r="BJ79" s="18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>
      <c r="A80" s="2"/>
      <c r="B80" s="16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19"/>
      <c r="V80" s="19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19"/>
      <c r="AP80" s="19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17"/>
      <c r="BJ80" s="18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324485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島根県　美郷町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80.08</v>
      </c>
      <c r="P6" s="32">
        <f t="shared" si="3"/>
        <v>3258</v>
      </c>
      <c r="Q6" s="32">
        <f t="shared" si="3"/>
        <v>5103</v>
      </c>
      <c r="R6" s="32">
        <f t="shared" si="3"/>
        <v>282.92</v>
      </c>
      <c r="S6" s="32">
        <f t="shared" si="3"/>
        <v>18.04</v>
      </c>
      <c r="T6" s="32">
        <f t="shared" si="3"/>
        <v>4045</v>
      </c>
      <c r="U6" s="32">
        <f t="shared" si="3"/>
        <v>17.54</v>
      </c>
      <c r="V6" s="32">
        <f t="shared" si="3"/>
        <v>230.62</v>
      </c>
      <c r="W6" s="33">
        <f>IF(W7="",NA(),W7)</f>
        <v>78.97</v>
      </c>
      <c r="X6" s="33">
        <f t="shared" ref="X6:AF6" si="4">IF(X7="",NA(),X7)</f>
        <v>86.83</v>
      </c>
      <c r="Y6" s="33">
        <f t="shared" si="4"/>
        <v>91.84</v>
      </c>
      <c r="Z6" s="33">
        <f t="shared" si="4"/>
        <v>78.56</v>
      </c>
      <c r="AA6" s="33">
        <f t="shared" si="4"/>
        <v>76.819999999999993</v>
      </c>
      <c r="AB6" s="33">
        <f t="shared" si="4"/>
        <v>75.89</v>
      </c>
      <c r="AC6" s="33">
        <f t="shared" si="4"/>
        <v>74.52</v>
      </c>
      <c r="AD6" s="33">
        <f t="shared" si="4"/>
        <v>76.09</v>
      </c>
      <c r="AE6" s="33">
        <f t="shared" si="4"/>
        <v>75.87</v>
      </c>
      <c r="AF6" s="33">
        <f t="shared" si="4"/>
        <v>76.27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1225.03</v>
      </c>
      <c r="BE6" s="33">
        <f t="shared" ref="BE6:BM6" si="7">IF(BE7="",NA(),BE7)</f>
        <v>1251.48</v>
      </c>
      <c r="BF6" s="33">
        <f t="shared" si="7"/>
        <v>1298.01</v>
      </c>
      <c r="BG6" s="33">
        <f t="shared" si="7"/>
        <v>1291.8599999999999</v>
      </c>
      <c r="BH6" s="33">
        <f t="shared" si="7"/>
        <v>1316.33</v>
      </c>
      <c r="BI6" s="33">
        <f t="shared" si="7"/>
        <v>1124.6400000000001</v>
      </c>
      <c r="BJ6" s="33">
        <f t="shared" si="7"/>
        <v>1108.26</v>
      </c>
      <c r="BK6" s="33">
        <f t="shared" si="7"/>
        <v>1113.76</v>
      </c>
      <c r="BL6" s="33">
        <f t="shared" si="7"/>
        <v>1125.69</v>
      </c>
      <c r="BM6" s="33">
        <f t="shared" si="7"/>
        <v>1134.67</v>
      </c>
      <c r="BN6" s="32" t="str">
        <f>IF(BN7="","",IF(BN7="-","【-】","【"&amp;SUBSTITUTE(TEXT(BN7,"#,##0.00"),"-","△")&amp;"】"))</f>
        <v>【1,242.90】</v>
      </c>
      <c r="BO6" s="33">
        <f>IF(BO7="",NA(),BO7)</f>
        <v>60.14</v>
      </c>
      <c r="BP6" s="33">
        <f t="shared" ref="BP6:BX6" si="8">IF(BP7="",NA(),BP7)</f>
        <v>59.35</v>
      </c>
      <c r="BQ6" s="33">
        <f t="shared" si="8"/>
        <v>60.21</v>
      </c>
      <c r="BR6" s="33">
        <f t="shared" si="8"/>
        <v>60.76</v>
      </c>
      <c r="BS6" s="33">
        <f t="shared" si="8"/>
        <v>58.73</v>
      </c>
      <c r="BT6" s="33">
        <f t="shared" si="8"/>
        <v>56.46</v>
      </c>
      <c r="BU6" s="33">
        <f t="shared" si="8"/>
        <v>19.77</v>
      </c>
      <c r="BV6" s="33">
        <f t="shared" si="8"/>
        <v>34.25</v>
      </c>
      <c r="BW6" s="33">
        <f t="shared" si="8"/>
        <v>46.48</v>
      </c>
      <c r="BX6" s="33">
        <f t="shared" si="8"/>
        <v>40.6</v>
      </c>
      <c r="BY6" s="32" t="str">
        <f>IF(BY7="","",IF(BY7="-","【-】","【"&amp;SUBSTITUTE(TEXT(BY7,"#,##0.00"),"-","△")&amp;"】"))</f>
        <v>【33.35】</v>
      </c>
      <c r="BZ6" s="33">
        <f>IF(BZ7="",NA(),BZ7)</f>
        <v>349.35</v>
      </c>
      <c r="CA6" s="33">
        <f t="shared" ref="CA6:CI6" si="9">IF(CA7="",NA(),CA7)</f>
        <v>356.45</v>
      </c>
      <c r="CB6" s="33">
        <f t="shared" si="9"/>
        <v>348.97</v>
      </c>
      <c r="CC6" s="33">
        <f t="shared" si="9"/>
        <v>357.33</v>
      </c>
      <c r="CD6" s="33">
        <f t="shared" si="9"/>
        <v>369.92</v>
      </c>
      <c r="CE6" s="33">
        <f t="shared" si="9"/>
        <v>306.49</v>
      </c>
      <c r="CF6" s="33">
        <f t="shared" si="9"/>
        <v>878.73</v>
      </c>
      <c r="CG6" s="33">
        <f t="shared" si="9"/>
        <v>501.18</v>
      </c>
      <c r="CH6" s="33">
        <f t="shared" si="9"/>
        <v>376.61</v>
      </c>
      <c r="CI6" s="33">
        <f t="shared" si="9"/>
        <v>440.03</v>
      </c>
      <c r="CJ6" s="32" t="str">
        <f>IF(CJ7="","",IF(CJ7="-","【-】","【"&amp;SUBSTITUTE(TEXT(CJ7,"#,##0.00"),"-","△")&amp;"】"))</f>
        <v>【524.69】</v>
      </c>
      <c r="CK6" s="33">
        <f>IF(CK7="",NA(),CK7)</f>
        <v>59.72</v>
      </c>
      <c r="CL6" s="33">
        <f t="shared" ref="CL6:CT6" si="10">IF(CL7="",NA(),CL7)</f>
        <v>57.96</v>
      </c>
      <c r="CM6" s="33">
        <f t="shared" si="10"/>
        <v>58.41</v>
      </c>
      <c r="CN6" s="33">
        <f t="shared" si="10"/>
        <v>58.63</v>
      </c>
      <c r="CO6" s="33">
        <f t="shared" si="10"/>
        <v>58.05</v>
      </c>
      <c r="CP6" s="33">
        <f t="shared" si="10"/>
        <v>58.25</v>
      </c>
      <c r="CQ6" s="33">
        <f t="shared" si="10"/>
        <v>57.17</v>
      </c>
      <c r="CR6" s="33">
        <f t="shared" si="10"/>
        <v>57.55</v>
      </c>
      <c r="CS6" s="33">
        <f t="shared" si="10"/>
        <v>57.43</v>
      </c>
      <c r="CT6" s="33">
        <f t="shared" si="10"/>
        <v>57.29</v>
      </c>
      <c r="CU6" s="32" t="str">
        <f>IF(CU7="","",IF(CU7="-","【-】","【"&amp;SUBSTITUTE(TEXT(CU7,"#,##0.00"),"-","△")&amp;"】"))</f>
        <v>【57.58】</v>
      </c>
      <c r="CV6" s="33">
        <f>IF(CV7="",NA(),CV7)</f>
        <v>72.11</v>
      </c>
      <c r="CW6" s="33">
        <f t="shared" ref="CW6:DE6" si="11">IF(CW7="",NA(),CW7)</f>
        <v>72.58</v>
      </c>
      <c r="CX6" s="33">
        <f t="shared" si="11"/>
        <v>70.540000000000006</v>
      </c>
      <c r="CY6" s="33">
        <f t="shared" si="11"/>
        <v>68.75</v>
      </c>
      <c r="CZ6" s="33">
        <f t="shared" si="11"/>
        <v>67.38</v>
      </c>
      <c r="DA6" s="33">
        <f t="shared" si="11"/>
        <v>74.53</v>
      </c>
      <c r="DB6" s="33">
        <f t="shared" si="11"/>
        <v>74.94</v>
      </c>
      <c r="DC6" s="33">
        <f t="shared" si="11"/>
        <v>74.14</v>
      </c>
      <c r="DD6" s="33">
        <f t="shared" si="11"/>
        <v>73.83</v>
      </c>
      <c r="DE6" s="33">
        <f t="shared" si="11"/>
        <v>73.69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3">
        <f>IF(EC7="",NA(),EC7)</f>
        <v>0.06</v>
      </c>
      <c r="ED6" s="33">
        <f t="shared" ref="ED6:EL6" si="14">IF(ED7="",NA(),ED7)</f>
        <v>0.17</v>
      </c>
      <c r="EE6" s="33">
        <f t="shared" si="14"/>
        <v>1.33</v>
      </c>
      <c r="EF6" s="33">
        <f t="shared" si="14"/>
        <v>1.84</v>
      </c>
      <c r="EG6" s="33">
        <f t="shared" si="14"/>
        <v>1.54</v>
      </c>
      <c r="EH6" s="33">
        <f t="shared" si="14"/>
        <v>0.47</v>
      </c>
      <c r="EI6" s="33">
        <f t="shared" si="14"/>
        <v>0.46</v>
      </c>
      <c r="EJ6" s="33">
        <f t="shared" si="14"/>
        <v>0.8</v>
      </c>
      <c r="EK6" s="33">
        <f t="shared" si="14"/>
        <v>0.69</v>
      </c>
      <c r="EL6" s="33">
        <f t="shared" si="14"/>
        <v>0.65</v>
      </c>
      <c r="EM6" s="32" t="str">
        <f>IF(EM7="","",IF(EM7="-","【-】","【"&amp;SUBSTITUTE(TEXT(EM7,"#,##0.00"),"-","△")&amp;"】"))</f>
        <v>【0.71】</v>
      </c>
    </row>
    <row r="7" spans="1:143" s="34" customFormat="1">
      <c r="A7" s="26"/>
      <c r="B7" s="35">
        <v>2015</v>
      </c>
      <c r="C7" s="35">
        <v>324485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80.08</v>
      </c>
      <c r="P7" s="36">
        <v>3258</v>
      </c>
      <c r="Q7" s="36">
        <v>5103</v>
      </c>
      <c r="R7" s="36">
        <v>282.92</v>
      </c>
      <c r="S7" s="36">
        <v>18.04</v>
      </c>
      <c r="T7" s="36">
        <v>4045</v>
      </c>
      <c r="U7" s="36">
        <v>17.54</v>
      </c>
      <c r="V7" s="36">
        <v>230.62</v>
      </c>
      <c r="W7" s="36">
        <v>78.97</v>
      </c>
      <c r="X7" s="36">
        <v>86.83</v>
      </c>
      <c r="Y7" s="36">
        <v>91.84</v>
      </c>
      <c r="Z7" s="36">
        <v>78.56</v>
      </c>
      <c r="AA7" s="36">
        <v>76.819999999999993</v>
      </c>
      <c r="AB7" s="36">
        <v>75.89</v>
      </c>
      <c r="AC7" s="36">
        <v>74.52</v>
      </c>
      <c r="AD7" s="36">
        <v>76.09</v>
      </c>
      <c r="AE7" s="36">
        <v>75.87</v>
      </c>
      <c r="AF7" s="36">
        <v>76.27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1225.03</v>
      </c>
      <c r="BE7" s="36">
        <v>1251.48</v>
      </c>
      <c r="BF7" s="36">
        <v>1298.01</v>
      </c>
      <c r="BG7" s="36">
        <v>1291.8599999999999</v>
      </c>
      <c r="BH7" s="36">
        <v>1316.33</v>
      </c>
      <c r="BI7" s="36">
        <v>1124.6400000000001</v>
      </c>
      <c r="BJ7" s="36">
        <v>1108.26</v>
      </c>
      <c r="BK7" s="36">
        <v>1113.76</v>
      </c>
      <c r="BL7" s="36">
        <v>1125.69</v>
      </c>
      <c r="BM7" s="36">
        <v>1134.67</v>
      </c>
      <c r="BN7" s="36">
        <v>1242.9000000000001</v>
      </c>
      <c r="BO7" s="36">
        <v>60.14</v>
      </c>
      <c r="BP7" s="36">
        <v>59.35</v>
      </c>
      <c r="BQ7" s="36">
        <v>60.21</v>
      </c>
      <c r="BR7" s="36">
        <v>60.76</v>
      </c>
      <c r="BS7" s="36">
        <v>58.73</v>
      </c>
      <c r="BT7" s="36">
        <v>56.46</v>
      </c>
      <c r="BU7" s="36">
        <v>19.77</v>
      </c>
      <c r="BV7" s="36">
        <v>34.25</v>
      </c>
      <c r="BW7" s="36">
        <v>46.48</v>
      </c>
      <c r="BX7" s="36">
        <v>40.6</v>
      </c>
      <c r="BY7" s="36">
        <v>33.35</v>
      </c>
      <c r="BZ7" s="36">
        <v>349.35</v>
      </c>
      <c r="CA7" s="36">
        <v>356.45</v>
      </c>
      <c r="CB7" s="36">
        <v>348.97</v>
      </c>
      <c r="CC7" s="36">
        <v>357.33</v>
      </c>
      <c r="CD7" s="36">
        <v>369.92</v>
      </c>
      <c r="CE7" s="36">
        <v>306.49</v>
      </c>
      <c r="CF7" s="36">
        <v>878.73</v>
      </c>
      <c r="CG7" s="36">
        <v>501.18</v>
      </c>
      <c r="CH7" s="36">
        <v>376.61</v>
      </c>
      <c r="CI7" s="36">
        <v>440.03</v>
      </c>
      <c r="CJ7" s="36">
        <v>524.69000000000005</v>
      </c>
      <c r="CK7" s="36">
        <v>59.72</v>
      </c>
      <c r="CL7" s="36">
        <v>57.96</v>
      </c>
      <c r="CM7" s="36">
        <v>58.41</v>
      </c>
      <c r="CN7" s="36">
        <v>58.63</v>
      </c>
      <c r="CO7" s="36">
        <v>58.05</v>
      </c>
      <c r="CP7" s="36">
        <v>58.25</v>
      </c>
      <c r="CQ7" s="36">
        <v>57.17</v>
      </c>
      <c r="CR7" s="36">
        <v>57.55</v>
      </c>
      <c r="CS7" s="36">
        <v>57.43</v>
      </c>
      <c r="CT7" s="36">
        <v>57.29</v>
      </c>
      <c r="CU7" s="36">
        <v>57.58</v>
      </c>
      <c r="CV7" s="36">
        <v>72.11</v>
      </c>
      <c r="CW7" s="36">
        <v>72.58</v>
      </c>
      <c r="CX7" s="36">
        <v>70.540000000000006</v>
      </c>
      <c r="CY7" s="36">
        <v>68.75</v>
      </c>
      <c r="CZ7" s="36">
        <v>67.38</v>
      </c>
      <c r="DA7" s="36">
        <v>74.53</v>
      </c>
      <c r="DB7" s="36">
        <v>74.94</v>
      </c>
      <c r="DC7" s="36">
        <v>74.14</v>
      </c>
      <c r="DD7" s="36">
        <v>73.83</v>
      </c>
      <c r="DE7" s="36">
        <v>73.69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0.06</v>
      </c>
      <c r="ED7" s="36">
        <v>0.17</v>
      </c>
      <c r="EE7" s="36">
        <v>1.33</v>
      </c>
      <c r="EF7" s="36">
        <v>1.84</v>
      </c>
      <c r="EG7" s="36">
        <v>1.54</v>
      </c>
      <c r="EH7" s="36">
        <v>0.47</v>
      </c>
      <c r="EI7" s="36">
        <v>0.46</v>
      </c>
      <c r="EJ7" s="36">
        <v>0.8</v>
      </c>
      <c r="EK7" s="36">
        <v>0.69</v>
      </c>
      <c r="EL7" s="36">
        <v>0.65</v>
      </c>
      <c r="EM7" s="36">
        <v>0.71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松島　孝徳</cp:lastModifiedBy>
  <cp:lastPrinted>2017-02-07T02:17:34Z</cp:lastPrinted>
  <dcterms:created xsi:type="dcterms:W3CDTF">2016-12-02T02:20:42Z</dcterms:created>
  <dcterms:modified xsi:type="dcterms:W3CDTF">2017-02-22T23:49:13Z</dcterms:modified>
</cp:coreProperties>
</file>