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15" yWindow="-15" windowWidth="14400" windowHeight="12480"/>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Q6" i="5"/>
  <c r="P6" i="5"/>
  <c r="W10" i="4" s="1"/>
  <c r="O6" i="5"/>
  <c r="P10" i="4" s="1"/>
  <c r="N6" i="5"/>
  <c r="M6" i="5"/>
  <c r="L6" i="5"/>
  <c r="K6" i="5"/>
  <c r="P8" i="4" s="1"/>
  <c r="J6" i="5"/>
  <c r="I6" i="5"/>
  <c r="H6" i="5"/>
  <c r="B6" i="4" s="1"/>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I10" i="4"/>
  <c r="B10" i="4"/>
  <c r="AL8" i="4"/>
  <c r="W8" i="4"/>
  <c r="I8" i="4"/>
  <c r="B8" i="4"/>
  <c r="C10" i="5" l="1"/>
  <c r="D10" i="5"/>
  <c r="E10" i="5"/>
  <c r="B10" i="5"/>
</calcChain>
</file>

<file path=xl/sharedStrings.xml><?xml version="1.0" encoding="utf-8"?>
<sst xmlns="http://schemas.openxmlformats.org/spreadsheetml/2006/main" count="221" uniqueCount="111">
  <si>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</si>
  <si>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</si>
  <si>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</si>
  <si>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</si>
  <si>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</si>
  <si>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</si>
  <si>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</si>
  <si>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</si>
  <si>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</si>
  <si>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</si>
  <si>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</si>
  <si>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</si>
  <si>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</si>
  <si>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</si>
  <si>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</si>
  <si>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</si>
  <si>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</si>
  <si>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</si>
  <si>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</si>
  <si>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</si>
  <si>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</si>
  <si>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</si>
  <si>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</si>
  <si>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</si>
  <si>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</si>
  <si>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</si>
  <si>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</si>
  <si>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</si>
  <si>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</si>
  <si>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</si>
  <si>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</si>
  <si>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</si>
  <si>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</si>
  <si>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</si>
  <si>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</si>
  <si>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</si>
  <si>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</si>
  <si>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</si>
  <si>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</si>
  <si>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</si>
  <si>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</si>
  <si>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23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</si>
  <si>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</si>
  <si>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</si>
  <si>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</si>
  <si>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</si>
  <si>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</si>
  <si>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</si>
  <si>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</si>
  <si>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</si>
  <si>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</si>
  <si>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</si>
  <si>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</si>
  <si>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</si>
  <si>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</si>
  <si>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</si>
  <si>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</si>
  <si>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</si>
  <si>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</si>
  <si>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</si>
  <si>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</si>
  <si>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</si>
  <si>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</si>
  <si>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</si>
  <si>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</si>
  <si>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</si>
  <si>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</si>
  <si>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</si>
  <si>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</si>
  <si>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</si>
  <si>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</si>
  <si>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</si>
  <si>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</si>
  <si>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</si>
  <si>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</si>
  <si>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</si>
  <si>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</si>
  <si>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</si>
  <si>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</si>
  <si>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</si>
  <si>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</si>
  <si>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</si>
  <si>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</si>
  <si>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</si>
  <si>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</si>
  <si>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</si>
  <si>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</si>
  <si>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</si>
  <si>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</si>
  <si>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</si>
  <si>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</si>
  <si>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</si>
  <si>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</si>
  <si>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</si>
  <si>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</si>
  <si>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</si>
  <si>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島根県　飯南町</t>
  </si>
  <si>
    <t>法非適用</t>
  </si>
  <si>
    <t>下水道事業</t>
  </si>
  <si>
    <t>農業集落排水</t>
  </si>
  <si>
    <t>F2</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</si>
  <si>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</si>
  <si>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</si>
  <si>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</si>
  <si>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</si>
  <si>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</si>
  <si>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</si>
  <si>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</si>
  <si>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飯南町生活排水処理基本計画に基づき、連担地の比較的家屋間の距離が小さい地域については、公共下水道及び農業集落排水の整備、また促進計画区域外の地域については、合併処理浄化槽の普及を図ることとし、農業集落排水については整備が完了している。
　近年は、集落内の人口が減少し、接続人口も減少傾向にあり、安定した料金収入を確保できない状況である。</t>
    <phoneticPr fontId="4"/>
  </si>
  <si>
    <t>　平成30年度（予定）からは企業会計制度に移行し、現有資産の状態・健全度を適切に診断・評価しながら、中長期の更新需要見通しを検討するとともに、財政収支見通しを踏まえた更新財源の確保を図りながら健全経営を行っていく。</t>
    <phoneticPr fontId="4"/>
  </si>
  <si>
    <t>　供用開始から10年以上が経過しており、処理施設内の機器の故障も増えつつあり、都度、修繕を行っている状況である。
　施設の老朽化に伴い、平成35年度（予定）から計画的に改修（更新）を実施する予定としている。</t>
    <rPh sb="58" eb="60">
      <t>シセツ</t>
    </rPh>
    <rPh sb="61" eb="64">
      <t>ロウキュウカ</t>
    </rPh>
    <rPh sb="65" eb="66">
      <t>トモナ</t>
    </rPh>
    <rPh sb="68" eb="70">
      <t>ヘイセイ</t>
    </rPh>
    <rPh sb="72" eb="73">
      <t>ネン</t>
    </rPh>
    <rPh sb="73" eb="74">
      <t>ド</t>
    </rPh>
    <rPh sb="75" eb="77">
      <t>ヨテイ</t>
    </rPh>
    <rPh sb="80" eb="83">
      <t>ケイカクテキ</t>
    </rPh>
    <rPh sb="84" eb="86">
      <t>カイシュウ</t>
    </rPh>
    <rPh sb="87" eb="89">
      <t>コウシン</t>
    </rPh>
    <rPh sb="91" eb="93">
      <t>ジッシ</t>
    </rPh>
    <rPh sb="95" eb="97">
      <t>ヨテイ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</si>
</sst>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8791424"/>
        <c:axId val="388148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0.03</c:v>
                </c:pt>
                <c:pt idx="1">
                  <c:v>0.04</c:v>
                </c:pt>
                <c:pt idx="2">
                  <c:v>0.03</c:v>
                </c:pt>
                <c:pt idx="3">
                  <c:v>0.02</c:v>
                </c:pt>
                <c:pt idx="4">
                  <c:v>0.01</c:v>
                </c:pt>
              </c:numCache>
            </c:numRef>
          </c:val>
          <c:smooth val="0"/>
        </c:ser>
        <c:dLbls>
          <c:showLegendKey val="0"/>
          <c:showVal val="0"/>
          <c:showCatName val="0"/>
          <c:showSerName val="0"/>
          <c:showPercent val="0"/>
          <c:showBubbleSize val="0"/>
        </c:dLbls>
        <c:marker val="1"/>
        <c:smooth val="0"/>
        <c:axId val="38791424"/>
        <c:axId val="38814848"/>
      </c:lineChart>
      <c:dateAx>
        <c:axId val="38791424"/>
        <c:scaling>
          <c:orientation val="minMax"/>
        </c:scaling>
        <c:delete val="1"/>
        <c:axPos val="b"/>
        <c:numFmt formatCode="ge" sourceLinked="1"/>
        <c:majorTickMark val="none"/>
        <c:minorTickMark val="none"/>
        <c:tickLblPos val="none"/>
        <c:crossAx val="38814848"/>
        <c:crosses val="autoZero"/>
        <c:auto val="1"/>
        <c:lblOffset val="100"/>
        <c:baseTimeUnit val="years"/>
      </c:dateAx>
      <c:valAx>
        <c:axId val="38814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791424"/>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データ!$X$6:$AB$6</c:f>
              <c:numCache>
                <c:formatCode>#,##0.00;"△"#,##0.00;"-"</c:formatCode>
                <c:ptCount val="5"/>
                <c:pt idx="0">
                  <c:v>139.5</c:v>
                </c:pt>
                <c:pt idx="1">
                  <c:v>92.24</c:v>
                </c:pt>
                <c:pt idx="2">
                  <c:v>96.5</c:v>
                </c:pt>
                <c:pt idx="3">
                  <c:v>101</c:v>
                </c:pt>
                <c:pt idx="4">
                  <c:v>96.13</c:v>
                </c:pt>
              </c:numCache>
            </c:numRef>
          </c:val>
        </c:ser>
        <c:dLbls>
          <c:showLegendKey val="0"/>
          <c:showVal val="0"/>
          <c:showCatName val="0"/>
          <c:showSerName val="0"/>
          <c:showPercent val="0"/>
          <c:showBubbleSize val="0"/>
        </c:dLbls>
        <c:gapWidth val="150"/>
        <c:axId val="96739328"/>
        <c:axId val="96741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6739328"/>
        <c:axId val="96741248"/>
      </c:lineChart>
      <c:dateAx>
        <c:axId val="96739328"/>
        <c:scaling>
          <c:orientation val="minMax"/>
        </c:scaling>
        <c:delete val="1"/>
        <c:axPos val="b"/>
        <c:numFmt formatCode="ge" sourceLinked="1"/>
        <c:majorTickMark val="none"/>
        <c:minorTickMark val="none"/>
        <c:tickLblPos val="none"/>
        <c:crossAx val="96741248"/>
        <c:crosses val="autoZero"/>
        <c:auto val="1"/>
        <c:lblOffset val="100"/>
        <c:baseTimeUnit val="years"/>
      </c:dateAx>
      <c:valAx>
        <c:axId val="96741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6739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00902016"/>
        <c:axId val="1009039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0902016"/>
        <c:axId val="100903936"/>
      </c:lineChart>
      <c:dateAx>
        <c:axId val="100902016"/>
        <c:scaling>
          <c:orientation val="minMax"/>
        </c:scaling>
        <c:delete val="1"/>
        <c:axPos val="b"/>
        <c:numFmt formatCode="ge" sourceLinked="1"/>
        <c:majorTickMark val="none"/>
        <c:minorTickMark val="none"/>
        <c:tickLblPos val="none"/>
        <c:crossAx val="100903936"/>
        <c:crosses val="autoZero"/>
        <c:auto val="1"/>
        <c:lblOffset val="100"/>
        <c:baseTimeUnit val="years"/>
      </c:dateAx>
      <c:valAx>
        <c:axId val="100903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902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03412864"/>
        <c:axId val="1034147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3412864"/>
        <c:axId val="103414784"/>
      </c:lineChart>
      <c:dateAx>
        <c:axId val="103412864"/>
        <c:scaling>
          <c:orientation val="minMax"/>
        </c:scaling>
        <c:delete val="1"/>
        <c:axPos val="b"/>
        <c:numFmt formatCode="ge" sourceLinked="1"/>
        <c:majorTickMark val="none"/>
        <c:minorTickMark val="none"/>
        <c:tickLblPos val="none"/>
        <c:crossAx val="103414784"/>
        <c:crosses val="autoZero"/>
        <c:auto val="1"/>
        <c:lblOffset val="100"/>
        <c:baseTimeUnit val="years"/>
      </c:dateAx>
      <c:valAx>
        <c:axId val="1034147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34128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10536960"/>
        <c:axId val="1129011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10536960"/>
        <c:axId val="112901120"/>
      </c:lineChart>
      <c:dateAx>
        <c:axId val="110536960"/>
        <c:scaling>
          <c:orientation val="minMax"/>
        </c:scaling>
        <c:delete val="1"/>
        <c:axPos val="b"/>
        <c:numFmt formatCode="ge" sourceLinked="1"/>
        <c:majorTickMark val="none"/>
        <c:minorTickMark val="none"/>
        <c:tickLblPos val="none"/>
        <c:crossAx val="112901120"/>
        <c:crosses val="autoZero"/>
        <c:auto val="1"/>
        <c:lblOffset val="100"/>
        <c:baseTimeUnit val="years"/>
      </c:dateAx>
      <c:valAx>
        <c:axId val="1129011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0536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43885824"/>
        <c:axId val="143887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43885824"/>
        <c:axId val="143887744"/>
      </c:lineChart>
      <c:dateAx>
        <c:axId val="143885824"/>
        <c:scaling>
          <c:orientation val="minMax"/>
        </c:scaling>
        <c:delete val="1"/>
        <c:axPos val="b"/>
        <c:numFmt formatCode="ge" sourceLinked="1"/>
        <c:majorTickMark val="none"/>
        <c:minorTickMark val="none"/>
        <c:tickLblPos val="none"/>
        <c:crossAx val="143887744"/>
        <c:crosses val="autoZero"/>
        <c:auto val="1"/>
        <c:lblOffset val="100"/>
        <c:baseTimeUnit val="years"/>
      </c:dateAx>
      <c:valAx>
        <c:axId val="143887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43885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データ!$BE$6:$BI$6</c:f>
              <c:numCache>
                <c:formatCode>#,##0.00;"△"#,##0.00;"-"</c:formatCode>
                <c:ptCount val="5"/>
                <c:pt idx="0">
                  <c:v>632.17999999999995</c:v>
                </c:pt>
                <c:pt idx="1">
                  <c:v>802.19</c:v>
                </c:pt>
                <c:pt idx="2">
                  <c:v>528.19000000000005</c:v>
                </c:pt>
                <c:pt idx="3">
                  <c:v>367.97</c:v>
                </c:pt>
                <c:pt idx="4">
                  <c:v>152.71</c:v>
                </c:pt>
              </c:numCache>
            </c:numRef>
          </c:val>
        </c:ser>
        <c:dLbls>
          <c:showLegendKey val="0"/>
          <c:showVal val="0"/>
          <c:showCatName val="0"/>
          <c:showSerName val="0"/>
          <c:showPercent val="0"/>
          <c:showBubbleSize val="0"/>
        </c:dLbls>
        <c:gapWidth val="150"/>
        <c:axId val="171473536"/>
        <c:axId val="1714727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1239.2</c:v>
                </c:pt>
                <c:pt idx="1">
                  <c:v>1197.82</c:v>
                </c:pt>
                <c:pt idx="2">
                  <c:v>1126.77</c:v>
                </c:pt>
                <c:pt idx="3">
                  <c:v>1044.8</c:v>
                </c:pt>
                <c:pt idx="4">
                  <c:v>1081.8</c:v>
                </c:pt>
              </c:numCache>
            </c:numRef>
          </c:val>
          <c:smooth val="0"/>
        </c:ser>
        <c:dLbls>
          <c:showLegendKey val="0"/>
          <c:showVal val="0"/>
          <c:showCatName val="0"/>
          <c:showSerName val="0"/>
          <c:showPercent val="0"/>
          <c:showBubbleSize val="0"/>
        </c:dLbls>
        <c:marker val="1"/>
        <c:smooth val="0"/>
        <c:axId val="171473536"/>
        <c:axId val="171472768"/>
      </c:lineChart>
      <c:dateAx>
        <c:axId val="171473536"/>
        <c:scaling>
          <c:orientation val="minMax"/>
        </c:scaling>
        <c:delete val="1"/>
        <c:axPos val="b"/>
        <c:numFmt formatCode="ge" sourceLinked="1"/>
        <c:majorTickMark val="none"/>
        <c:minorTickMark val="none"/>
        <c:tickLblPos val="none"/>
        <c:crossAx val="171472768"/>
        <c:crosses val="autoZero"/>
        <c:auto val="1"/>
        <c:lblOffset val="100"/>
        <c:baseTimeUnit val="years"/>
      </c:dateAx>
      <c:valAx>
        <c:axId val="1714727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14735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データ!$BP$6:$BT$6</c:f>
              <c:numCache>
                <c:formatCode>#,##0.00;"△"#,##0.00;"-"</c:formatCode>
                <c:ptCount val="5"/>
                <c:pt idx="0">
                  <c:v>54.57</c:v>
                </c:pt>
                <c:pt idx="1">
                  <c:v>65.88</c:v>
                </c:pt>
                <c:pt idx="2">
                  <c:v>71.39</c:v>
                </c:pt>
                <c:pt idx="3">
                  <c:v>63.64</c:v>
                </c:pt>
                <c:pt idx="4">
                  <c:v>64.59</c:v>
                </c:pt>
              </c:numCache>
            </c:numRef>
          </c:val>
        </c:ser>
        <c:dLbls>
          <c:showLegendKey val="0"/>
          <c:showVal val="0"/>
          <c:showCatName val="0"/>
          <c:showSerName val="0"/>
          <c:showPercent val="0"/>
          <c:showBubbleSize val="0"/>
        </c:dLbls>
        <c:gapWidth val="150"/>
        <c:axId val="38159872"/>
        <c:axId val="381617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51.56</c:v>
                </c:pt>
                <c:pt idx="1">
                  <c:v>51.03</c:v>
                </c:pt>
                <c:pt idx="2">
                  <c:v>50.9</c:v>
                </c:pt>
                <c:pt idx="3">
                  <c:v>50.82</c:v>
                </c:pt>
                <c:pt idx="4">
                  <c:v>52.19</c:v>
                </c:pt>
              </c:numCache>
            </c:numRef>
          </c:val>
          <c:smooth val="0"/>
        </c:ser>
        <c:dLbls>
          <c:showLegendKey val="0"/>
          <c:showVal val="0"/>
          <c:showCatName val="0"/>
          <c:showSerName val="0"/>
          <c:showPercent val="0"/>
          <c:showBubbleSize val="0"/>
        </c:dLbls>
        <c:marker val="1"/>
        <c:smooth val="0"/>
        <c:axId val="38159872"/>
        <c:axId val="38161792"/>
      </c:lineChart>
      <c:dateAx>
        <c:axId val="38159872"/>
        <c:scaling>
          <c:orientation val="minMax"/>
        </c:scaling>
        <c:delete val="1"/>
        <c:axPos val="b"/>
        <c:numFmt formatCode="ge" sourceLinked="1"/>
        <c:majorTickMark val="none"/>
        <c:minorTickMark val="none"/>
        <c:tickLblPos val="none"/>
        <c:crossAx val="38161792"/>
        <c:crosses val="autoZero"/>
        <c:auto val="1"/>
        <c:lblOffset val="100"/>
        <c:baseTimeUnit val="years"/>
      </c:dateAx>
      <c:valAx>
        <c:axId val="38161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159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データ!$CA$6:$CE$6</c:f>
              <c:numCache>
                <c:formatCode>#,##0.00;"△"#,##0.00;"-"</c:formatCode>
                <c:ptCount val="5"/>
                <c:pt idx="0">
                  <c:v>324.88</c:v>
                </c:pt>
                <c:pt idx="1">
                  <c:v>274.73</c:v>
                </c:pt>
                <c:pt idx="2">
                  <c:v>348.18</c:v>
                </c:pt>
                <c:pt idx="3">
                  <c:v>474.15</c:v>
                </c:pt>
                <c:pt idx="4">
                  <c:v>399.03</c:v>
                </c:pt>
              </c:numCache>
            </c:numRef>
          </c:val>
        </c:ser>
        <c:dLbls>
          <c:showLegendKey val="0"/>
          <c:showVal val="0"/>
          <c:showCatName val="0"/>
          <c:showSerName val="0"/>
          <c:showPercent val="0"/>
          <c:showBubbleSize val="0"/>
        </c:dLbls>
        <c:gapWidth val="150"/>
        <c:axId val="38175488"/>
        <c:axId val="381774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283.26</c:v>
                </c:pt>
                <c:pt idx="1">
                  <c:v>289.60000000000002</c:v>
                </c:pt>
                <c:pt idx="2">
                  <c:v>293.27</c:v>
                </c:pt>
                <c:pt idx="3">
                  <c:v>300.52</c:v>
                </c:pt>
                <c:pt idx="4">
                  <c:v>296.14</c:v>
                </c:pt>
              </c:numCache>
            </c:numRef>
          </c:val>
          <c:smooth val="0"/>
        </c:ser>
        <c:dLbls>
          <c:showLegendKey val="0"/>
          <c:showVal val="0"/>
          <c:showCatName val="0"/>
          <c:showSerName val="0"/>
          <c:showPercent val="0"/>
          <c:showBubbleSize val="0"/>
        </c:dLbls>
        <c:marker val="1"/>
        <c:smooth val="0"/>
        <c:axId val="38175488"/>
        <c:axId val="38177408"/>
      </c:lineChart>
      <c:dateAx>
        <c:axId val="38175488"/>
        <c:scaling>
          <c:orientation val="minMax"/>
        </c:scaling>
        <c:delete val="1"/>
        <c:axPos val="b"/>
        <c:numFmt formatCode="ge" sourceLinked="1"/>
        <c:majorTickMark val="none"/>
        <c:minorTickMark val="none"/>
        <c:tickLblPos val="none"/>
        <c:crossAx val="38177408"/>
        <c:crosses val="autoZero"/>
        <c:auto val="1"/>
        <c:lblOffset val="100"/>
        <c:baseTimeUnit val="years"/>
      </c:dateAx>
      <c:valAx>
        <c:axId val="381774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175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データ!$CL$6:$CP$6</c:f>
              <c:numCache>
                <c:formatCode>#,##0.00;"△"#,##0.00;"-"</c:formatCode>
                <c:ptCount val="5"/>
                <c:pt idx="0">
                  <c:v>61.34</c:v>
                </c:pt>
                <c:pt idx="1">
                  <c:v>61.34</c:v>
                </c:pt>
                <c:pt idx="2">
                  <c:v>61.34</c:v>
                </c:pt>
                <c:pt idx="3">
                  <c:v>54.62</c:v>
                </c:pt>
                <c:pt idx="4">
                  <c:v>47.9</c:v>
                </c:pt>
              </c:numCache>
            </c:numRef>
          </c:val>
        </c:ser>
        <c:dLbls>
          <c:showLegendKey val="0"/>
          <c:showVal val="0"/>
          <c:showCatName val="0"/>
          <c:showSerName val="0"/>
          <c:showPercent val="0"/>
          <c:showBubbleSize val="0"/>
        </c:dLbls>
        <c:gapWidth val="150"/>
        <c:axId val="38187392"/>
        <c:axId val="381893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55.2</c:v>
                </c:pt>
                <c:pt idx="1">
                  <c:v>54.74</c:v>
                </c:pt>
                <c:pt idx="2">
                  <c:v>53.78</c:v>
                </c:pt>
                <c:pt idx="3">
                  <c:v>53.24</c:v>
                </c:pt>
                <c:pt idx="4">
                  <c:v>52.31</c:v>
                </c:pt>
              </c:numCache>
            </c:numRef>
          </c:val>
          <c:smooth val="0"/>
        </c:ser>
        <c:dLbls>
          <c:showLegendKey val="0"/>
          <c:showVal val="0"/>
          <c:showCatName val="0"/>
          <c:showSerName val="0"/>
          <c:showPercent val="0"/>
          <c:showBubbleSize val="0"/>
        </c:dLbls>
        <c:marker val="1"/>
        <c:smooth val="0"/>
        <c:axId val="38187392"/>
        <c:axId val="38189312"/>
      </c:lineChart>
      <c:dateAx>
        <c:axId val="38187392"/>
        <c:scaling>
          <c:orientation val="minMax"/>
        </c:scaling>
        <c:delete val="1"/>
        <c:axPos val="b"/>
        <c:numFmt formatCode="ge" sourceLinked="1"/>
        <c:majorTickMark val="none"/>
        <c:minorTickMark val="none"/>
        <c:tickLblPos val="none"/>
        <c:crossAx val="38189312"/>
        <c:crosses val="autoZero"/>
        <c:auto val="1"/>
        <c:lblOffset val="100"/>
        <c:baseTimeUnit val="years"/>
      </c:dateAx>
      <c:valAx>
        <c:axId val="38189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187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データ!$CW$6:$DA$6</c:f>
              <c:numCache>
                <c:formatCode>#,##0.00;"△"#,##0.00;"-"</c:formatCode>
                <c:ptCount val="5"/>
                <c:pt idx="0">
                  <c:v>100</c:v>
                </c:pt>
                <c:pt idx="1">
                  <c:v>100</c:v>
                </c:pt>
                <c:pt idx="2">
                  <c:v>100</c:v>
                </c:pt>
                <c:pt idx="3">
                  <c:v>100</c:v>
                </c:pt>
                <c:pt idx="4">
                  <c:v>100</c:v>
                </c:pt>
              </c:numCache>
            </c:numRef>
          </c:val>
        </c:ser>
        <c:dLbls>
          <c:showLegendKey val="0"/>
          <c:showVal val="0"/>
          <c:showCatName val="0"/>
          <c:showSerName val="0"/>
          <c:showPercent val="0"/>
          <c:showBubbleSize val="0"/>
        </c:dLbls>
        <c:gapWidth val="150"/>
        <c:axId val="38731776"/>
        <c:axId val="38733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83.73</c:v>
                </c:pt>
                <c:pt idx="1">
                  <c:v>83.88</c:v>
                </c:pt>
                <c:pt idx="2">
                  <c:v>84.06</c:v>
                </c:pt>
                <c:pt idx="3">
                  <c:v>84.07</c:v>
                </c:pt>
                <c:pt idx="4">
                  <c:v>84.32</c:v>
                </c:pt>
              </c:numCache>
            </c:numRef>
          </c:val>
          <c:smooth val="0"/>
        </c:ser>
        <c:dLbls>
          <c:showLegendKey val="0"/>
          <c:showVal val="0"/>
          <c:showCatName val="0"/>
          <c:showSerName val="0"/>
          <c:showPercent val="0"/>
          <c:showBubbleSize val="0"/>
        </c:dLbls>
        <c:marker val="1"/>
        <c:smooth val="0"/>
        <c:axId val="38731776"/>
        <c:axId val="38733696"/>
      </c:lineChart>
      <c:dateAx>
        <c:axId val="38731776"/>
        <c:scaling>
          <c:orientation val="minMax"/>
        </c:scaling>
        <c:delete val="1"/>
        <c:axPos val="b"/>
        <c:numFmt formatCode="ge" sourceLinked="1"/>
        <c:majorTickMark val="none"/>
        <c:minorTickMark val="none"/>
        <c:tickLblPos val="none"/>
        <c:crossAx val="38733696"/>
        <c:crosses val="autoZero"/>
        <c:auto val="1"/>
        <c:lblOffset val="100"/>
        <c:baseTimeUnit val="years"/>
      </c:dateAx>
      <c:valAx>
        <c:axId val="38733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731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【1,015.77】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【84.50】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【52.74】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【289.81】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【52.78】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topLeftCell="A13" zoomScale="80" zoomScaleNormal="8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1" t="s">
        <v>0</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c r="BZ2" s="71"/>
    </row>
    <row r="3" spans="1:78" ht="9.75" customHeight="1" x14ac:dyDescent="0.15">
      <c r="A3" s="2"/>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row>
    <row r="4" spans="1:78" ht="9.75" customHeight="1" x14ac:dyDescent="0.15">
      <c r="A4" s="2"/>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1"/>
      <c r="AJ4" s="71"/>
      <c r="AK4" s="71"/>
      <c r="AL4" s="71"/>
      <c r="AM4" s="71"/>
      <c r="AN4" s="71"/>
      <c r="AO4" s="71"/>
      <c r="AP4" s="71"/>
      <c r="AQ4" s="71"/>
      <c r="AR4" s="71"/>
      <c r="AS4" s="71"/>
      <c r="AT4" s="71"/>
      <c r="AU4" s="71"/>
      <c r="AV4" s="71"/>
      <c r="AW4" s="71"/>
      <c r="AX4" s="71"/>
      <c r="AY4" s="71"/>
      <c r="AZ4" s="71"/>
      <c r="BA4" s="71"/>
      <c r="BB4" s="71"/>
      <c r="BC4" s="71"/>
      <c r="BD4" s="71"/>
      <c r="BE4" s="71"/>
      <c r="BF4" s="71"/>
      <c r="BG4" s="71"/>
      <c r="BH4" s="71"/>
      <c r="BI4" s="71"/>
      <c r="BJ4" s="71"/>
      <c r="BK4" s="71"/>
      <c r="BL4" s="71"/>
      <c r="BM4" s="71"/>
      <c r="BN4" s="71"/>
      <c r="BO4" s="71"/>
      <c r="BP4" s="71"/>
      <c r="BQ4" s="71"/>
      <c r="BR4" s="71"/>
      <c r="BS4" s="71"/>
      <c r="BT4" s="71"/>
      <c r="BU4" s="71"/>
      <c r="BV4" s="71"/>
      <c r="BW4" s="71"/>
      <c r="BX4" s="71"/>
      <c r="BY4" s="71"/>
      <c r="BZ4" s="7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2" t="str">
        <f>データ!H6</f>
        <v>島根県　飯南町</v>
      </c>
      <c r="C6" s="72"/>
      <c r="D6" s="72"/>
      <c r="E6" s="72"/>
      <c r="F6" s="72"/>
      <c r="G6" s="72"/>
      <c r="H6" s="72"/>
      <c r="I6" s="72"/>
      <c r="J6" s="72"/>
      <c r="K6" s="72"/>
      <c r="L6" s="72"/>
      <c r="M6" s="72"/>
      <c r="N6" s="72"/>
      <c r="O6" s="72"/>
      <c r="P6" s="72"/>
      <c r="Q6" s="72"/>
      <c r="R6" s="72"/>
      <c r="S6" s="72"/>
      <c r="T6" s="72"/>
      <c r="U6" s="72"/>
      <c r="V6" s="72"/>
      <c r="W6" s="72"/>
      <c r="X6" s="72"/>
      <c r="Y6" s="72"/>
      <c r="Z6" s="72"/>
      <c r="AA6" s="72"/>
      <c r="AB6" s="72"/>
      <c r="AC6" s="7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9" t="s">
        <v>1</v>
      </c>
      <c r="C7" s="69"/>
      <c r="D7" s="69"/>
      <c r="E7" s="69"/>
      <c r="F7" s="69"/>
      <c r="G7" s="69"/>
      <c r="H7" s="69"/>
      <c r="I7" s="69" t="s">
        <v>2</v>
      </c>
      <c r="J7" s="69"/>
      <c r="K7" s="69"/>
      <c r="L7" s="69"/>
      <c r="M7" s="69"/>
      <c r="N7" s="69"/>
      <c r="O7" s="69"/>
      <c r="P7" s="69" t="s">
        <v>3</v>
      </c>
      <c r="Q7" s="69"/>
      <c r="R7" s="69"/>
      <c r="S7" s="69"/>
      <c r="T7" s="69"/>
      <c r="U7" s="69"/>
      <c r="V7" s="69"/>
      <c r="W7" s="69" t="s">
        <v>4</v>
      </c>
      <c r="X7" s="69"/>
      <c r="Y7" s="69"/>
      <c r="Z7" s="69"/>
      <c r="AA7" s="69"/>
      <c r="AB7" s="69"/>
      <c r="AC7" s="69"/>
      <c r="AD7" s="3"/>
      <c r="AE7" s="3"/>
      <c r="AF7" s="3"/>
      <c r="AG7" s="3"/>
      <c r="AH7" s="3"/>
      <c r="AI7" s="3"/>
      <c r="AJ7" s="3"/>
      <c r="AK7" s="3"/>
      <c r="AL7" s="69" t="s">
        <v>5</v>
      </c>
      <c r="AM7" s="69"/>
      <c r="AN7" s="69"/>
      <c r="AO7" s="69"/>
      <c r="AP7" s="69"/>
      <c r="AQ7" s="69"/>
      <c r="AR7" s="69"/>
      <c r="AS7" s="69"/>
      <c r="AT7" s="69" t="s">
        <v>6</v>
      </c>
      <c r="AU7" s="69"/>
      <c r="AV7" s="69"/>
      <c r="AW7" s="69"/>
      <c r="AX7" s="69"/>
      <c r="AY7" s="69"/>
      <c r="AZ7" s="69"/>
      <c r="BA7" s="69"/>
      <c r="BB7" s="69" t="s">
        <v>7</v>
      </c>
      <c r="BC7" s="69"/>
      <c r="BD7" s="69"/>
      <c r="BE7" s="69"/>
      <c r="BF7" s="69"/>
      <c r="BG7" s="69"/>
      <c r="BH7" s="69"/>
      <c r="BI7" s="69"/>
      <c r="BJ7" s="3"/>
      <c r="BK7" s="3"/>
      <c r="BL7" s="4" t="s">
        <v>8</v>
      </c>
      <c r="BM7" s="5"/>
      <c r="BN7" s="5"/>
      <c r="BO7" s="5"/>
      <c r="BP7" s="5"/>
      <c r="BQ7" s="5"/>
      <c r="BR7" s="5"/>
      <c r="BS7" s="5"/>
      <c r="BT7" s="5"/>
      <c r="BU7" s="5"/>
      <c r="BV7" s="5"/>
      <c r="BW7" s="5"/>
      <c r="BX7" s="5"/>
      <c r="BY7" s="6"/>
    </row>
    <row r="8" spans="1:78" ht="18.75" customHeight="1" x14ac:dyDescent="0.15">
      <c r="A8" s="2"/>
      <c r="B8" s="70" t="str">
        <f>データ!I6</f>
        <v>法非適用</v>
      </c>
      <c r="C8" s="70"/>
      <c r="D8" s="70"/>
      <c r="E8" s="70"/>
      <c r="F8" s="70"/>
      <c r="G8" s="70"/>
      <c r="H8" s="70"/>
      <c r="I8" s="70" t="str">
        <f>データ!J6</f>
        <v>下水道事業</v>
      </c>
      <c r="J8" s="70"/>
      <c r="K8" s="70"/>
      <c r="L8" s="70"/>
      <c r="M8" s="70"/>
      <c r="N8" s="70"/>
      <c r="O8" s="70"/>
      <c r="P8" s="70" t="str">
        <f>データ!K6</f>
        <v>農業集落排水</v>
      </c>
      <c r="Q8" s="70"/>
      <c r="R8" s="70"/>
      <c r="S8" s="70"/>
      <c r="T8" s="70"/>
      <c r="U8" s="70"/>
      <c r="V8" s="70"/>
      <c r="W8" s="70" t="str">
        <f>データ!L6</f>
        <v>F2</v>
      </c>
      <c r="X8" s="70"/>
      <c r="Y8" s="70"/>
      <c r="Z8" s="70"/>
      <c r="AA8" s="70"/>
      <c r="AB8" s="70"/>
      <c r="AC8" s="70"/>
      <c r="AD8" s="3"/>
      <c r="AE8" s="3"/>
      <c r="AF8" s="3"/>
      <c r="AG8" s="3"/>
      <c r="AH8" s="3"/>
      <c r="AI8" s="3"/>
      <c r="AJ8" s="3"/>
      <c r="AK8" s="3"/>
      <c r="AL8" s="64">
        <f>データ!R6</f>
        <v>5162</v>
      </c>
      <c r="AM8" s="64"/>
      <c r="AN8" s="64"/>
      <c r="AO8" s="64"/>
      <c r="AP8" s="64"/>
      <c r="AQ8" s="64"/>
      <c r="AR8" s="64"/>
      <c r="AS8" s="64"/>
      <c r="AT8" s="63">
        <f>データ!S6</f>
        <v>242.88</v>
      </c>
      <c r="AU8" s="63"/>
      <c r="AV8" s="63"/>
      <c r="AW8" s="63"/>
      <c r="AX8" s="63"/>
      <c r="AY8" s="63"/>
      <c r="AZ8" s="63"/>
      <c r="BA8" s="63"/>
      <c r="BB8" s="63">
        <f>データ!T6</f>
        <v>21.25</v>
      </c>
      <c r="BC8" s="63"/>
      <c r="BD8" s="63"/>
      <c r="BE8" s="63"/>
      <c r="BF8" s="63"/>
      <c r="BG8" s="63"/>
      <c r="BH8" s="63"/>
      <c r="BI8" s="63"/>
      <c r="BJ8" s="3"/>
      <c r="BK8" s="3"/>
      <c r="BL8" s="67" t="s">
        <v>9</v>
      </c>
      <c r="BM8" s="68"/>
      <c r="BN8" s="7" t="s">
        <v>10</v>
      </c>
      <c r="BO8" s="8"/>
      <c r="BP8" s="8"/>
      <c r="BQ8" s="8"/>
      <c r="BR8" s="8"/>
      <c r="BS8" s="8"/>
      <c r="BT8" s="8"/>
      <c r="BU8" s="8"/>
      <c r="BV8" s="8"/>
      <c r="BW8" s="8"/>
      <c r="BX8" s="8"/>
      <c r="BY8" s="9"/>
    </row>
    <row r="9" spans="1:78" ht="18.75" customHeight="1" x14ac:dyDescent="0.15">
      <c r="A9" s="2"/>
      <c r="B9" s="69" t="s">
        <v>11</v>
      </c>
      <c r="C9" s="69"/>
      <c r="D9" s="69"/>
      <c r="E9" s="69"/>
      <c r="F9" s="69"/>
      <c r="G9" s="69"/>
      <c r="H9" s="69"/>
      <c r="I9" s="69" t="s">
        <v>12</v>
      </c>
      <c r="J9" s="69"/>
      <c r="K9" s="69"/>
      <c r="L9" s="69"/>
      <c r="M9" s="69"/>
      <c r="N9" s="69"/>
      <c r="O9" s="69"/>
      <c r="P9" s="69" t="s">
        <v>13</v>
      </c>
      <c r="Q9" s="69"/>
      <c r="R9" s="69"/>
      <c r="S9" s="69"/>
      <c r="T9" s="69"/>
      <c r="U9" s="69"/>
      <c r="V9" s="69"/>
      <c r="W9" s="69" t="s">
        <v>14</v>
      </c>
      <c r="X9" s="69"/>
      <c r="Y9" s="69"/>
      <c r="Z9" s="69"/>
      <c r="AA9" s="69"/>
      <c r="AB9" s="69"/>
      <c r="AC9" s="69"/>
      <c r="AD9" s="69" t="s">
        <v>15</v>
      </c>
      <c r="AE9" s="69"/>
      <c r="AF9" s="69"/>
      <c r="AG9" s="69"/>
      <c r="AH9" s="69"/>
      <c r="AI9" s="69"/>
      <c r="AJ9" s="69"/>
      <c r="AK9" s="3"/>
      <c r="AL9" s="69" t="s">
        <v>16</v>
      </c>
      <c r="AM9" s="69"/>
      <c r="AN9" s="69"/>
      <c r="AO9" s="69"/>
      <c r="AP9" s="69"/>
      <c r="AQ9" s="69"/>
      <c r="AR9" s="69"/>
      <c r="AS9" s="69"/>
      <c r="AT9" s="69" t="s">
        <v>17</v>
      </c>
      <c r="AU9" s="69"/>
      <c r="AV9" s="69"/>
      <c r="AW9" s="69"/>
      <c r="AX9" s="69"/>
      <c r="AY9" s="69"/>
      <c r="AZ9" s="69"/>
      <c r="BA9" s="69"/>
      <c r="BB9" s="69" t="s">
        <v>18</v>
      </c>
      <c r="BC9" s="69"/>
      <c r="BD9" s="69"/>
      <c r="BE9" s="69"/>
      <c r="BF9" s="69"/>
      <c r="BG9" s="69"/>
      <c r="BH9" s="69"/>
      <c r="BI9" s="69"/>
      <c r="BJ9" s="3"/>
      <c r="BK9" s="3"/>
      <c r="BL9" s="61" t="s">
        <v>19</v>
      </c>
      <c r="BM9" s="62"/>
      <c r="BN9" s="10" t="s">
        <v>20</v>
      </c>
      <c r="BO9" s="11"/>
      <c r="BP9" s="11"/>
      <c r="BQ9" s="11"/>
      <c r="BR9" s="11"/>
      <c r="BS9" s="11"/>
      <c r="BT9" s="11"/>
      <c r="BU9" s="11"/>
      <c r="BV9" s="11"/>
      <c r="BW9" s="11"/>
      <c r="BX9" s="11"/>
      <c r="BY9" s="12"/>
    </row>
    <row r="10" spans="1:78" ht="18.75" customHeight="1" x14ac:dyDescent="0.15">
      <c r="A10" s="2"/>
      <c r="B10" s="63" t="str">
        <f>データ!M6</f>
        <v>-</v>
      </c>
      <c r="C10" s="63"/>
      <c r="D10" s="63"/>
      <c r="E10" s="63"/>
      <c r="F10" s="63"/>
      <c r="G10" s="63"/>
      <c r="H10" s="63"/>
      <c r="I10" s="63" t="str">
        <f>データ!N6</f>
        <v>該当数値なし</v>
      </c>
      <c r="J10" s="63"/>
      <c r="K10" s="63"/>
      <c r="L10" s="63"/>
      <c r="M10" s="63"/>
      <c r="N10" s="63"/>
      <c r="O10" s="63"/>
      <c r="P10" s="63">
        <f>データ!O6</f>
        <v>3.66</v>
      </c>
      <c r="Q10" s="63"/>
      <c r="R10" s="63"/>
      <c r="S10" s="63"/>
      <c r="T10" s="63"/>
      <c r="U10" s="63"/>
      <c r="V10" s="63"/>
      <c r="W10" s="63">
        <f>データ!P6</f>
        <v>100</v>
      </c>
      <c r="X10" s="63"/>
      <c r="Y10" s="63"/>
      <c r="Z10" s="63"/>
      <c r="AA10" s="63"/>
      <c r="AB10" s="63"/>
      <c r="AC10" s="63"/>
      <c r="AD10" s="64">
        <f>データ!Q6</f>
        <v>4725</v>
      </c>
      <c r="AE10" s="64"/>
      <c r="AF10" s="64"/>
      <c r="AG10" s="64"/>
      <c r="AH10" s="64"/>
      <c r="AI10" s="64"/>
      <c r="AJ10" s="64"/>
      <c r="AK10" s="2"/>
      <c r="AL10" s="64">
        <f>データ!U6</f>
        <v>187</v>
      </c>
      <c r="AM10" s="64"/>
      <c r="AN10" s="64"/>
      <c r="AO10" s="64"/>
      <c r="AP10" s="64"/>
      <c r="AQ10" s="64"/>
      <c r="AR10" s="64"/>
      <c r="AS10" s="64"/>
      <c r="AT10" s="63">
        <f>データ!V6</f>
        <v>0.13</v>
      </c>
      <c r="AU10" s="63"/>
      <c r="AV10" s="63"/>
      <c r="AW10" s="63"/>
      <c r="AX10" s="63"/>
      <c r="AY10" s="63"/>
      <c r="AZ10" s="63"/>
      <c r="BA10" s="63"/>
      <c r="BB10" s="63">
        <f>データ!W6</f>
        <v>1438.46</v>
      </c>
      <c r="BC10" s="63"/>
      <c r="BD10" s="63"/>
      <c r="BE10" s="63"/>
      <c r="BF10" s="63"/>
      <c r="BG10" s="63"/>
      <c r="BH10" s="63"/>
      <c r="BI10" s="63"/>
      <c r="BJ10" s="2"/>
      <c r="BK10" s="2"/>
      <c r="BL10" s="65" t="s">
        <v>21</v>
      </c>
      <c r="BM10" s="66"/>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0" t="s">
        <v>25</v>
      </c>
      <c r="BM14" s="41"/>
      <c r="BN14" s="41"/>
      <c r="BO14" s="41"/>
      <c r="BP14" s="41"/>
      <c r="BQ14" s="41"/>
      <c r="BR14" s="41"/>
      <c r="BS14" s="41"/>
      <c r="BT14" s="41"/>
      <c r="BU14" s="41"/>
      <c r="BV14" s="41"/>
      <c r="BW14" s="41"/>
      <c r="BX14" s="41"/>
      <c r="BY14" s="41"/>
      <c r="BZ14" s="42"/>
    </row>
    <row r="15" spans="1:78" ht="13.5" customHeight="1" x14ac:dyDescent="0.15">
      <c r="A15" s="2"/>
      <c r="B15" s="53"/>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5"/>
      <c r="BK15" s="2"/>
      <c r="BL15" s="43"/>
      <c r="BM15" s="44"/>
      <c r="BN15" s="44"/>
      <c r="BO15" s="44"/>
      <c r="BP15" s="44"/>
      <c r="BQ15" s="44"/>
      <c r="BR15" s="44"/>
      <c r="BS15" s="44"/>
      <c r="BT15" s="44"/>
      <c r="BU15" s="44"/>
      <c r="BV15" s="44"/>
      <c r="BW15" s="44"/>
      <c r="BX15" s="44"/>
      <c r="BY15" s="44"/>
      <c r="BZ15" s="45"/>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108</v>
      </c>
      <c r="BM16" s="47"/>
      <c r="BN16" s="47"/>
      <c r="BO16" s="47"/>
      <c r="BP16" s="47"/>
      <c r="BQ16" s="47"/>
      <c r="BR16" s="47"/>
      <c r="BS16" s="47"/>
      <c r="BT16" s="47"/>
      <c r="BU16" s="47"/>
      <c r="BV16" s="47"/>
      <c r="BW16" s="47"/>
      <c r="BX16" s="47"/>
      <c r="BY16" s="47"/>
      <c r="BZ16" s="48"/>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x14ac:dyDescent="0.15">
      <c r="A34" s="2"/>
      <c r="B34" s="16"/>
      <c r="C34" s="52" t="s">
        <v>26</v>
      </c>
      <c r="D34" s="52"/>
      <c r="E34" s="52"/>
      <c r="F34" s="52"/>
      <c r="G34" s="52"/>
      <c r="H34" s="52"/>
      <c r="I34" s="52"/>
      <c r="J34" s="52"/>
      <c r="K34" s="52"/>
      <c r="L34" s="52"/>
      <c r="M34" s="52"/>
      <c r="N34" s="52"/>
      <c r="O34" s="52"/>
      <c r="P34" s="52"/>
      <c r="Q34" s="19"/>
      <c r="R34" s="52" t="s">
        <v>27</v>
      </c>
      <c r="S34" s="52"/>
      <c r="T34" s="52"/>
      <c r="U34" s="52"/>
      <c r="V34" s="52"/>
      <c r="W34" s="52"/>
      <c r="X34" s="52"/>
      <c r="Y34" s="52"/>
      <c r="Z34" s="52"/>
      <c r="AA34" s="52"/>
      <c r="AB34" s="52"/>
      <c r="AC34" s="52"/>
      <c r="AD34" s="52"/>
      <c r="AE34" s="52"/>
      <c r="AF34" s="19"/>
      <c r="AG34" s="52" t="s">
        <v>28</v>
      </c>
      <c r="AH34" s="52"/>
      <c r="AI34" s="52"/>
      <c r="AJ34" s="52"/>
      <c r="AK34" s="52"/>
      <c r="AL34" s="52"/>
      <c r="AM34" s="52"/>
      <c r="AN34" s="52"/>
      <c r="AO34" s="52"/>
      <c r="AP34" s="52"/>
      <c r="AQ34" s="52"/>
      <c r="AR34" s="52"/>
      <c r="AS34" s="52"/>
      <c r="AT34" s="52"/>
      <c r="AU34" s="19"/>
      <c r="AV34" s="52" t="s">
        <v>29</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x14ac:dyDescent="0.15">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6" t="s">
        <v>110</v>
      </c>
      <c r="BM47" s="47"/>
      <c r="BN47" s="47"/>
      <c r="BO47" s="47"/>
      <c r="BP47" s="47"/>
      <c r="BQ47" s="47"/>
      <c r="BR47" s="47"/>
      <c r="BS47" s="47"/>
      <c r="BT47" s="47"/>
      <c r="BU47" s="47"/>
      <c r="BV47" s="47"/>
      <c r="BW47" s="47"/>
      <c r="BX47" s="47"/>
      <c r="BY47" s="47"/>
      <c r="BZ47" s="48"/>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6"/>
      <c r="BM48" s="47"/>
      <c r="BN48" s="47"/>
      <c r="BO48" s="47"/>
      <c r="BP48" s="47"/>
      <c r="BQ48" s="47"/>
      <c r="BR48" s="47"/>
      <c r="BS48" s="47"/>
      <c r="BT48" s="47"/>
      <c r="BU48" s="47"/>
      <c r="BV48" s="47"/>
      <c r="BW48" s="47"/>
      <c r="BX48" s="47"/>
      <c r="BY48" s="47"/>
      <c r="BZ48" s="48"/>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6"/>
      <c r="BM49" s="47"/>
      <c r="BN49" s="47"/>
      <c r="BO49" s="47"/>
      <c r="BP49" s="47"/>
      <c r="BQ49" s="47"/>
      <c r="BR49" s="47"/>
      <c r="BS49" s="47"/>
      <c r="BT49" s="47"/>
      <c r="BU49" s="47"/>
      <c r="BV49" s="47"/>
      <c r="BW49" s="47"/>
      <c r="BX49" s="47"/>
      <c r="BY49" s="47"/>
      <c r="BZ49" s="48"/>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6"/>
      <c r="BM50" s="47"/>
      <c r="BN50" s="47"/>
      <c r="BO50" s="47"/>
      <c r="BP50" s="47"/>
      <c r="BQ50" s="47"/>
      <c r="BR50" s="47"/>
      <c r="BS50" s="47"/>
      <c r="BT50" s="47"/>
      <c r="BU50" s="47"/>
      <c r="BV50" s="47"/>
      <c r="BW50" s="47"/>
      <c r="BX50" s="47"/>
      <c r="BY50" s="47"/>
      <c r="BZ50" s="48"/>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6"/>
      <c r="BM51" s="47"/>
      <c r="BN51" s="47"/>
      <c r="BO51" s="47"/>
      <c r="BP51" s="47"/>
      <c r="BQ51" s="47"/>
      <c r="BR51" s="47"/>
      <c r="BS51" s="47"/>
      <c r="BT51" s="47"/>
      <c r="BU51" s="47"/>
      <c r="BV51" s="47"/>
      <c r="BW51" s="47"/>
      <c r="BX51" s="47"/>
      <c r="BY51" s="47"/>
      <c r="BZ51" s="48"/>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6"/>
      <c r="BM52" s="47"/>
      <c r="BN52" s="47"/>
      <c r="BO52" s="47"/>
      <c r="BP52" s="47"/>
      <c r="BQ52" s="47"/>
      <c r="BR52" s="47"/>
      <c r="BS52" s="47"/>
      <c r="BT52" s="47"/>
      <c r="BU52" s="47"/>
      <c r="BV52" s="47"/>
      <c r="BW52" s="47"/>
      <c r="BX52" s="47"/>
      <c r="BY52" s="47"/>
      <c r="BZ52" s="48"/>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6"/>
      <c r="BM53" s="47"/>
      <c r="BN53" s="47"/>
      <c r="BO53" s="47"/>
      <c r="BP53" s="47"/>
      <c r="BQ53" s="47"/>
      <c r="BR53" s="47"/>
      <c r="BS53" s="47"/>
      <c r="BT53" s="47"/>
      <c r="BU53" s="47"/>
      <c r="BV53" s="47"/>
      <c r="BW53" s="47"/>
      <c r="BX53" s="47"/>
      <c r="BY53" s="47"/>
      <c r="BZ53" s="48"/>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6"/>
      <c r="BM54" s="47"/>
      <c r="BN54" s="47"/>
      <c r="BO54" s="47"/>
      <c r="BP54" s="47"/>
      <c r="BQ54" s="47"/>
      <c r="BR54" s="47"/>
      <c r="BS54" s="47"/>
      <c r="BT54" s="47"/>
      <c r="BU54" s="47"/>
      <c r="BV54" s="47"/>
      <c r="BW54" s="47"/>
      <c r="BX54" s="47"/>
      <c r="BY54" s="47"/>
      <c r="BZ54" s="48"/>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6"/>
      <c r="BM55" s="47"/>
      <c r="BN55" s="47"/>
      <c r="BO55" s="47"/>
      <c r="BP55" s="47"/>
      <c r="BQ55" s="47"/>
      <c r="BR55" s="47"/>
      <c r="BS55" s="47"/>
      <c r="BT55" s="47"/>
      <c r="BU55" s="47"/>
      <c r="BV55" s="47"/>
      <c r="BW55" s="47"/>
      <c r="BX55" s="47"/>
      <c r="BY55" s="47"/>
      <c r="BZ55" s="48"/>
    </row>
    <row r="56" spans="1:78" ht="13.5" customHeight="1" x14ac:dyDescent="0.15">
      <c r="A56" s="2"/>
      <c r="B56" s="16"/>
      <c r="C56" s="52" t="s">
        <v>31</v>
      </c>
      <c r="D56" s="52"/>
      <c r="E56" s="52"/>
      <c r="F56" s="52"/>
      <c r="G56" s="52"/>
      <c r="H56" s="52"/>
      <c r="I56" s="52"/>
      <c r="J56" s="52"/>
      <c r="K56" s="52"/>
      <c r="L56" s="52"/>
      <c r="M56" s="52"/>
      <c r="N56" s="52"/>
      <c r="O56" s="52"/>
      <c r="P56" s="52"/>
      <c r="Q56" s="19"/>
      <c r="R56" s="52" t="s">
        <v>32</v>
      </c>
      <c r="S56" s="52"/>
      <c r="T56" s="52"/>
      <c r="U56" s="52"/>
      <c r="V56" s="52"/>
      <c r="W56" s="52"/>
      <c r="X56" s="52"/>
      <c r="Y56" s="52"/>
      <c r="Z56" s="52"/>
      <c r="AA56" s="52"/>
      <c r="AB56" s="52"/>
      <c r="AC56" s="52"/>
      <c r="AD56" s="52"/>
      <c r="AE56" s="52"/>
      <c r="AF56" s="19"/>
      <c r="AG56" s="52" t="s">
        <v>33</v>
      </c>
      <c r="AH56" s="52"/>
      <c r="AI56" s="52"/>
      <c r="AJ56" s="52"/>
      <c r="AK56" s="52"/>
      <c r="AL56" s="52"/>
      <c r="AM56" s="52"/>
      <c r="AN56" s="52"/>
      <c r="AO56" s="52"/>
      <c r="AP56" s="52"/>
      <c r="AQ56" s="52"/>
      <c r="AR56" s="52"/>
      <c r="AS56" s="52"/>
      <c r="AT56" s="52"/>
      <c r="AU56" s="19"/>
      <c r="AV56" s="52" t="s">
        <v>34</v>
      </c>
      <c r="AW56" s="52"/>
      <c r="AX56" s="52"/>
      <c r="AY56" s="52"/>
      <c r="AZ56" s="52"/>
      <c r="BA56" s="52"/>
      <c r="BB56" s="52"/>
      <c r="BC56" s="52"/>
      <c r="BD56" s="52"/>
      <c r="BE56" s="52"/>
      <c r="BF56" s="52"/>
      <c r="BG56" s="52"/>
      <c r="BH56" s="52"/>
      <c r="BI56" s="52"/>
      <c r="BJ56" s="18"/>
      <c r="BK56" s="2"/>
      <c r="BL56" s="46"/>
      <c r="BM56" s="47"/>
      <c r="BN56" s="47"/>
      <c r="BO56" s="47"/>
      <c r="BP56" s="47"/>
      <c r="BQ56" s="47"/>
      <c r="BR56" s="47"/>
      <c r="BS56" s="47"/>
      <c r="BT56" s="47"/>
      <c r="BU56" s="47"/>
      <c r="BV56" s="47"/>
      <c r="BW56" s="47"/>
      <c r="BX56" s="47"/>
      <c r="BY56" s="47"/>
      <c r="BZ56" s="48"/>
    </row>
    <row r="57" spans="1:78" ht="13.5" customHeight="1" x14ac:dyDescent="0.15">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46"/>
      <c r="BM57" s="47"/>
      <c r="BN57" s="47"/>
      <c r="BO57" s="47"/>
      <c r="BP57" s="47"/>
      <c r="BQ57" s="47"/>
      <c r="BR57" s="47"/>
      <c r="BS57" s="47"/>
      <c r="BT57" s="47"/>
      <c r="BU57" s="47"/>
      <c r="BV57" s="47"/>
      <c r="BW57" s="47"/>
      <c r="BX57" s="47"/>
      <c r="BY57" s="47"/>
      <c r="BZ57" s="48"/>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6"/>
      <c r="BM58" s="47"/>
      <c r="BN58" s="47"/>
      <c r="BO58" s="47"/>
      <c r="BP58" s="47"/>
      <c r="BQ58" s="47"/>
      <c r="BR58" s="47"/>
      <c r="BS58" s="47"/>
      <c r="BT58" s="47"/>
      <c r="BU58" s="47"/>
      <c r="BV58" s="47"/>
      <c r="BW58" s="47"/>
      <c r="BX58" s="47"/>
      <c r="BY58" s="47"/>
      <c r="BZ58" s="48"/>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6"/>
      <c r="BM59" s="47"/>
      <c r="BN59" s="47"/>
      <c r="BO59" s="47"/>
      <c r="BP59" s="47"/>
      <c r="BQ59" s="47"/>
      <c r="BR59" s="47"/>
      <c r="BS59" s="47"/>
      <c r="BT59" s="47"/>
      <c r="BU59" s="47"/>
      <c r="BV59" s="47"/>
      <c r="BW59" s="47"/>
      <c r="BX59" s="47"/>
      <c r="BY59" s="47"/>
      <c r="BZ59" s="48"/>
    </row>
    <row r="60" spans="1:78" ht="13.5" customHeight="1" x14ac:dyDescent="0.15">
      <c r="A60" s="2"/>
      <c r="B60" s="53" t="s">
        <v>35</v>
      </c>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5"/>
      <c r="BK60" s="2"/>
      <c r="BL60" s="46"/>
      <c r="BM60" s="47"/>
      <c r="BN60" s="47"/>
      <c r="BO60" s="47"/>
      <c r="BP60" s="47"/>
      <c r="BQ60" s="47"/>
      <c r="BR60" s="47"/>
      <c r="BS60" s="47"/>
      <c r="BT60" s="47"/>
      <c r="BU60" s="47"/>
      <c r="BV60" s="47"/>
      <c r="BW60" s="47"/>
      <c r="BX60" s="47"/>
      <c r="BY60" s="47"/>
      <c r="BZ60" s="48"/>
    </row>
    <row r="61" spans="1:78" ht="13.5" customHeight="1" x14ac:dyDescent="0.15">
      <c r="A61" s="2"/>
      <c r="B61" s="5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5"/>
      <c r="BK61" s="2"/>
      <c r="BL61" s="46"/>
      <c r="BM61" s="47"/>
      <c r="BN61" s="47"/>
      <c r="BO61" s="47"/>
      <c r="BP61" s="47"/>
      <c r="BQ61" s="47"/>
      <c r="BR61" s="47"/>
      <c r="BS61" s="47"/>
      <c r="BT61" s="47"/>
      <c r="BU61" s="47"/>
      <c r="BV61" s="47"/>
      <c r="BW61" s="47"/>
      <c r="BX61" s="47"/>
      <c r="BY61" s="47"/>
      <c r="BZ61" s="48"/>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6"/>
      <c r="BM62" s="47"/>
      <c r="BN62" s="47"/>
      <c r="BO62" s="47"/>
      <c r="BP62" s="47"/>
      <c r="BQ62" s="47"/>
      <c r="BR62" s="47"/>
      <c r="BS62" s="47"/>
      <c r="BT62" s="47"/>
      <c r="BU62" s="47"/>
      <c r="BV62" s="47"/>
      <c r="BW62" s="47"/>
      <c r="BX62" s="47"/>
      <c r="BY62" s="47"/>
      <c r="BZ62" s="48"/>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9"/>
      <c r="BM63" s="50"/>
      <c r="BN63" s="50"/>
      <c r="BO63" s="50"/>
      <c r="BP63" s="50"/>
      <c r="BQ63" s="50"/>
      <c r="BR63" s="50"/>
      <c r="BS63" s="50"/>
      <c r="BT63" s="50"/>
      <c r="BU63" s="50"/>
      <c r="BV63" s="50"/>
      <c r="BW63" s="50"/>
      <c r="BX63" s="50"/>
      <c r="BY63" s="50"/>
      <c r="BZ63" s="51"/>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109</v>
      </c>
      <c r="BM66" s="47"/>
      <c r="BN66" s="47"/>
      <c r="BO66" s="47"/>
      <c r="BP66" s="47"/>
      <c r="BQ66" s="47"/>
      <c r="BR66" s="47"/>
      <c r="BS66" s="47"/>
      <c r="BT66" s="47"/>
      <c r="BU66" s="47"/>
      <c r="BV66" s="47"/>
      <c r="BW66" s="47"/>
      <c r="BX66" s="47"/>
      <c r="BY66" s="47"/>
      <c r="BZ66" s="48"/>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x14ac:dyDescent="0.15">
      <c r="A79" s="2"/>
      <c r="B79" s="16"/>
      <c r="C79" s="52" t="s">
        <v>37</v>
      </c>
      <c r="D79" s="52"/>
      <c r="E79" s="52"/>
      <c r="F79" s="52"/>
      <c r="G79" s="52"/>
      <c r="H79" s="52"/>
      <c r="I79" s="52"/>
      <c r="J79" s="52"/>
      <c r="K79" s="52"/>
      <c r="L79" s="52"/>
      <c r="M79" s="52"/>
      <c r="N79" s="52"/>
      <c r="O79" s="52"/>
      <c r="P79" s="52"/>
      <c r="Q79" s="52"/>
      <c r="R79" s="52"/>
      <c r="S79" s="52"/>
      <c r="T79" s="52"/>
      <c r="U79" s="19"/>
      <c r="V79" s="19"/>
      <c r="W79" s="52" t="s">
        <v>38</v>
      </c>
      <c r="X79" s="52"/>
      <c r="Y79" s="52"/>
      <c r="Z79" s="52"/>
      <c r="AA79" s="52"/>
      <c r="AB79" s="52"/>
      <c r="AC79" s="52"/>
      <c r="AD79" s="52"/>
      <c r="AE79" s="52"/>
      <c r="AF79" s="52"/>
      <c r="AG79" s="52"/>
      <c r="AH79" s="52"/>
      <c r="AI79" s="52"/>
      <c r="AJ79" s="52"/>
      <c r="AK79" s="52"/>
      <c r="AL79" s="52"/>
      <c r="AM79" s="52"/>
      <c r="AN79" s="52"/>
      <c r="AO79" s="19"/>
      <c r="AP79" s="19"/>
      <c r="AQ79" s="52" t="s">
        <v>39</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x14ac:dyDescent="0.15">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x14ac:dyDescent="0.15">
      <c r="C83" s="2" t="s">
        <v>40</v>
      </c>
    </row>
    <row r="84" spans="1:78" x14ac:dyDescent="0.15">
      <c r="C84" s="2" t="s">
        <v>41</v>
      </c>
    </row>
  </sheetData>
  <sheetProtection password="8649"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3" width="11.875" customWidth="1"/>
  </cols>
  <sheetData>
    <row r="1" spans="1:144" x14ac:dyDescent="0.15">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x14ac:dyDescent="0.15">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x14ac:dyDescent="0.15">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x14ac:dyDescent="0.15">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x14ac:dyDescent="0.15">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x14ac:dyDescent="0.15">
      <c r="A6" s="26" t="s">
        <v>95</v>
      </c>
      <c r="B6" s="31">
        <f>B7</f>
        <v>2015</v>
      </c>
      <c r="C6" s="31">
        <f t="shared" ref="C6:W6" si="3">C7</f>
        <v>323861</v>
      </c>
      <c r="D6" s="31">
        <f t="shared" si="3"/>
        <v>47</v>
      </c>
      <c r="E6" s="31">
        <f t="shared" si="3"/>
        <v>17</v>
      </c>
      <c r="F6" s="31">
        <f t="shared" si="3"/>
        <v>5</v>
      </c>
      <c r="G6" s="31">
        <f t="shared" si="3"/>
        <v>0</v>
      </c>
      <c r="H6" s="31" t="str">
        <f t="shared" si="3"/>
        <v>島根県　飯南町</v>
      </c>
      <c r="I6" s="31" t="str">
        <f t="shared" si="3"/>
        <v>法非適用</v>
      </c>
      <c r="J6" s="31" t="str">
        <f t="shared" si="3"/>
        <v>下水道事業</v>
      </c>
      <c r="K6" s="31" t="str">
        <f t="shared" si="3"/>
        <v>農業集落排水</v>
      </c>
      <c r="L6" s="31" t="str">
        <f t="shared" si="3"/>
        <v>F2</v>
      </c>
      <c r="M6" s="32" t="str">
        <f t="shared" si="3"/>
        <v>-</v>
      </c>
      <c r="N6" s="32" t="str">
        <f t="shared" si="3"/>
        <v>該当数値なし</v>
      </c>
      <c r="O6" s="32">
        <f t="shared" si="3"/>
        <v>3.66</v>
      </c>
      <c r="P6" s="32">
        <f t="shared" si="3"/>
        <v>100</v>
      </c>
      <c r="Q6" s="32">
        <f t="shared" si="3"/>
        <v>4725</v>
      </c>
      <c r="R6" s="32">
        <f t="shared" si="3"/>
        <v>5162</v>
      </c>
      <c r="S6" s="32">
        <f t="shared" si="3"/>
        <v>242.88</v>
      </c>
      <c r="T6" s="32">
        <f t="shared" si="3"/>
        <v>21.25</v>
      </c>
      <c r="U6" s="32">
        <f t="shared" si="3"/>
        <v>187</v>
      </c>
      <c r="V6" s="32">
        <f t="shared" si="3"/>
        <v>0.13</v>
      </c>
      <c r="W6" s="32">
        <f t="shared" si="3"/>
        <v>1438.46</v>
      </c>
      <c r="X6" s="33">
        <f>IF(X7="",NA(),X7)</f>
        <v>139.5</v>
      </c>
      <c r="Y6" s="33">
        <f t="shared" ref="Y6:AG6" si="4">IF(Y7="",NA(),Y7)</f>
        <v>92.24</v>
      </c>
      <c r="Z6" s="33">
        <f t="shared" si="4"/>
        <v>96.5</v>
      </c>
      <c r="AA6" s="33">
        <f t="shared" si="4"/>
        <v>101</v>
      </c>
      <c r="AB6" s="33">
        <f t="shared" si="4"/>
        <v>96.13</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632.17999999999995</v>
      </c>
      <c r="BF6" s="33">
        <f t="shared" ref="BF6:BN6" si="7">IF(BF7="",NA(),BF7)</f>
        <v>802.19</v>
      </c>
      <c r="BG6" s="33">
        <f t="shared" si="7"/>
        <v>528.19000000000005</v>
      </c>
      <c r="BH6" s="33">
        <f t="shared" si="7"/>
        <v>367.97</v>
      </c>
      <c r="BI6" s="33">
        <f t="shared" si="7"/>
        <v>152.71</v>
      </c>
      <c r="BJ6" s="33">
        <f t="shared" si="7"/>
        <v>1239.2</v>
      </c>
      <c r="BK6" s="33">
        <f t="shared" si="7"/>
        <v>1197.82</v>
      </c>
      <c r="BL6" s="33">
        <f t="shared" si="7"/>
        <v>1126.77</v>
      </c>
      <c r="BM6" s="33">
        <f t="shared" si="7"/>
        <v>1044.8</v>
      </c>
      <c r="BN6" s="33">
        <f t="shared" si="7"/>
        <v>1081.8</v>
      </c>
      <c r="BO6" s="32" t="str">
        <f>IF(BO7="","",IF(BO7="-","【-】","【"&amp;SUBSTITUTE(TEXT(BO7,"#,##0.00"),"-","△")&amp;"】"))</f>
        <v>【1,015.77】</v>
      </c>
      <c r="BP6" s="33">
        <f>IF(BP7="",NA(),BP7)</f>
        <v>54.57</v>
      </c>
      <c r="BQ6" s="33">
        <f t="shared" ref="BQ6:BY6" si="8">IF(BQ7="",NA(),BQ7)</f>
        <v>65.88</v>
      </c>
      <c r="BR6" s="33">
        <f t="shared" si="8"/>
        <v>71.39</v>
      </c>
      <c r="BS6" s="33">
        <f t="shared" si="8"/>
        <v>63.64</v>
      </c>
      <c r="BT6" s="33">
        <f t="shared" si="8"/>
        <v>64.59</v>
      </c>
      <c r="BU6" s="33">
        <f t="shared" si="8"/>
        <v>51.56</v>
      </c>
      <c r="BV6" s="33">
        <f t="shared" si="8"/>
        <v>51.03</v>
      </c>
      <c r="BW6" s="33">
        <f t="shared" si="8"/>
        <v>50.9</v>
      </c>
      <c r="BX6" s="33">
        <f t="shared" si="8"/>
        <v>50.82</v>
      </c>
      <c r="BY6" s="33">
        <f t="shared" si="8"/>
        <v>52.19</v>
      </c>
      <c r="BZ6" s="32" t="str">
        <f>IF(BZ7="","",IF(BZ7="-","【-】","【"&amp;SUBSTITUTE(TEXT(BZ7,"#,##0.00"),"-","△")&amp;"】"))</f>
        <v>【52.78】</v>
      </c>
      <c r="CA6" s="33">
        <f>IF(CA7="",NA(),CA7)</f>
        <v>324.88</v>
      </c>
      <c r="CB6" s="33">
        <f t="shared" ref="CB6:CJ6" si="9">IF(CB7="",NA(),CB7)</f>
        <v>274.73</v>
      </c>
      <c r="CC6" s="33">
        <f t="shared" si="9"/>
        <v>348.18</v>
      </c>
      <c r="CD6" s="33">
        <f t="shared" si="9"/>
        <v>474.15</v>
      </c>
      <c r="CE6" s="33">
        <f t="shared" si="9"/>
        <v>399.03</v>
      </c>
      <c r="CF6" s="33">
        <f t="shared" si="9"/>
        <v>283.26</v>
      </c>
      <c r="CG6" s="33">
        <f t="shared" si="9"/>
        <v>289.60000000000002</v>
      </c>
      <c r="CH6" s="33">
        <f t="shared" si="9"/>
        <v>293.27</v>
      </c>
      <c r="CI6" s="33">
        <f t="shared" si="9"/>
        <v>300.52</v>
      </c>
      <c r="CJ6" s="33">
        <f t="shared" si="9"/>
        <v>296.14</v>
      </c>
      <c r="CK6" s="32" t="str">
        <f>IF(CK7="","",IF(CK7="-","【-】","【"&amp;SUBSTITUTE(TEXT(CK7,"#,##0.00"),"-","△")&amp;"】"))</f>
        <v>【289.81】</v>
      </c>
      <c r="CL6" s="33">
        <f>IF(CL7="",NA(),CL7)</f>
        <v>61.34</v>
      </c>
      <c r="CM6" s="33">
        <f t="shared" ref="CM6:CU6" si="10">IF(CM7="",NA(),CM7)</f>
        <v>61.34</v>
      </c>
      <c r="CN6" s="33">
        <f t="shared" si="10"/>
        <v>61.34</v>
      </c>
      <c r="CO6" s="33">
        <f t="shared" si="10"/>
        <v>54.62</v>
      </c>
      <c r="CP6" s="33">
        <f t="shared" si="10"/>
        <v>47.9</v>
      </c>
      <c r="CQ6" s="33">
        <f t="shared" si="10"/>
        <v>55.2</v>
      </c>
      <c r="CR6" s="33">
        <f t="shared" si="10"/>
        <v>54.74</v>
      </c>
      <c r="CS6" s="33">
        <f t="shared" si="10"/>
        <v>53.78</v>
      </c>
      <c r="CT6" s="33">
        <f t="shared" si="10"/>
        <v>53.24</v>
      </c>
      <c r="CU6" s="33">
        <f t="shared" si="10"/>
        <v>52.31</v>
      </c>
      <c r="CV6" s="32" t="str">
        <f>IF(CV7="","",IF(CV7="-","【-】","【"&amp;SUBSTITUTE(TEXT(CV7,"#,##0.00"),"-","△")&amp;"】"))</f>
        <v>【52.74】</v>
      </c>
      <c r="CW6" s="33">
        <f>IF(CW7="",NA(),CW7)</f>
        <v>100</v>
      </c>
      <c r="CX6" s="33">
        <f t="shared" ref="CX6:DF6" si="11">IF(CX7="",NA(),CX7)</f>
        <v>100</v>
      </c>
      <c r="CY6" s="33">
        <f t="shared" si="11"/>
        <v>100</v>
      </c>
      <c r="CZ6" s="33">
        <f t="shared" si="11"/>
        <v>100</v>
      </c>
      <c r="DA6" s="33">
        <f t="shared" si="11"/>
        <v>100</v>
      </c>
      <c r="DB6" s="33">
        <f t="shared" si="11"/>
        <v>83.73</v>
      </c>
      <c r="DC6" s="33">
        <f t="shared" si="11"/>
        <v>83.88</v>
      </c>
      <c r="DD6" s="33">
        <f t="shared" si="11"/>
        <v>84.06</v>
      </c>
      <c r="DE6" s="33">
        <f t="shared" si="11"/>
        <v>84.07</v>
      </c>
      <c r="DF6" s="33">
        <f t="shared" si="11"/>
        <v>84.32</v>
      </c>
      <c r="DG6" s="32" t="str">
        <f>IF(DG7="","",IF(DG7="-","【-】","【"&amp;SUBSTITUTE(TEXT(DG7,"#,##0.00"),"-","△")&amp;"】"))</f>
        <v>【84.50】</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2">
        <f t="shared" si="14"/>
        <v>0</v>
      </c>
      <c r="EI6" s="33">
        <f t="shared" si="14"/>
        <v>0.03</v>
      </c>
      <c r="EJ6" s="33">
        <f t="shared" si="14"/>
        <v>0.04</v>
      </c>
      <c r="EK6" s="33">
        <f t="shared" si="14"/>
        <v>0.03</v>
      </c>
      <c r="EL6" s="33">
        <f t="shared" si="14"/>
        <v>0.02</v>
      </c>
      <c r="EM6" s="33">
        <f t="shared" si="14"/>
        <v>0.01</v>
      </c>
      <c r="EN6" s="32" t="str">
        <f>IF(EN7="","",IF(EN7="-","【-】","【"&amp;SUBSTITUTE(TEXT(EN7,"#,##0.00"),"-","△")&amp;"】"))</f>
        <v>【0.03】</v>
      </c>
    </row>
    <row r="7" spans="1:144" s="34" customFormat="1" x14ac:dyDescent="0.15">
      <c r="A7" s="26"/>
      <c r="B7" s="35">
        <v>2015</v>
      </c>
      <c r="C7" s="35">
        <v>323861</v>
      </c>
      <c r="D7" s="35">
        <v>47</v>
      </c>
      <c r="E7" s="35">
        <v>17</v>
      </c>
      <c r="F7" s="35">
        <v>5</v>
      </c>
      <c r="G7" s="35">
        <v>0</v>
      </c>
      <c r="H7" s="35" t="s">
        <v>96</v>
      </c>
      <c r="I7" s="35" t="s">
        <v>97</v>
      </c>
      <c r="J7" s="35" t="s">
        <v>98</v>
      </c>
      <c r="K7" s="35" t="s">
        <v>99</v>
      </c>
      <c r="L7" s="35" t="s">
        <v>100</v>
      </c>
      <c r="M7" s="36" t="s">
        <v>101</v>
      </c>
      <c r="N7" s="36" t="s">
        <v>102</v>
      </c>
      <c r="O7" s="36">
        <v>3.66</v>
      </c>
      <c r="P7" s="36">
        <v>100</v>
      </c>
      <c r="Q7" s="36">
        <v>4725</v>
      </c>
      <c r="R7" s="36">
        <v>5162</v>
      </c>
      <c r="S7" s="36">
        <v>242.88</v>
      </c>
      <c r="T7" s="36">
        <v>21.25</v>
      </c>
      <c r="U7" s="36">
        <v>187</v>
      </c>
      <c r="V7" s="36">
        <v>0.13</v>
      </c>
      <c r="W7" s="36">
        <v>1438.46</v>
      </c>
      <c r="X7" s="36">
        <v>139.5</v>
      </c>
      <c r="Y7" s="36">
        <v>92.24</v>
      </c>
      <c r="Z7" s="36">
        <v>96.5</v>
      </c>
      <c r="AA7" s="36">
        <v>101</v>
      </c>
      <c r="AB7" s="36">
        <v>96.13</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632.17999999999995</v>
      </c>
      <c r="BF7" s="36">
        <v>802.19</v>
      </c>
      <c r="BG7" s="36">
        <v>528.19000000000005</v>
      </c>
      <c r="BH7" s="36">
        <v>367.97</v>
      </c>
      <c r="BI7" s="36">
        <v>152.71</v>
      </c>
      <c r="BJ7" s="36">
        <v>1239.2</v>
      </c>
      <c r="BK7" s="36">
        <v>1197.82</v>
      </c>
      <c r="BL7" s="36">
        <v>1126.77</v>
      </c>
      <c r="BM7" s="36">
        <v>1044.8</v>
      </c>
      <c r="BN7" s="36">
        <v>1081.8</v>
      </c>
      <c r="BO7" s="36">
        <v>1015.77</v>
      </c>
      <c r="BP7" s="36">
        <v>54.57</v>
      </c>
      <c r="BQ7" s="36">
        <v>65.88</v>
      </c>
      <c r="BR7" s="36">
        <v>71.39</v>
      </c>
      <c r="BS7" s="36">
        <v>63.64</v>
      </c>
      <c r="BT7" s="36">
        <v>64.59</v>
      </c>
      <c r="BU7" s="36">
        <v>51.56</v>
      </c>
      <c r="BV7" s="36">
        <v>51.03</v>
      </c>
      <c r="BW7" s="36">
        <v>50.9</v>
      </c>
      <c r="BX7" s="36">
        <v>50.82</v>
      </c>
      <c r="BY7" s="36">
        <v>52.19</v>
      </c>
      <c r="BZ7" s="36">
        <v>52.78</v>
      </c>
      <c r="CA7" s="36">
        <v>324.88</v>
      </c>
      <c r="CB7" s="36">
        <v>274.73</v>
      </c>
      <c r="CC7" s="36">
        <v>348.18</v>
      </c>
      <c r="CD7" s="36">
        <v>474.15</v>
      </c>
      <c r="CE7" s="36">
        <v>399.03</v>
      </c>
      <c r="CF7" s="36">
        <v>283.26</v>
      </c>
      <c r="CG7" s="36">
        <v>289.60000000000002</v>
      </c>
      <c r="CH7" s="36">
        <v>293.27</v>
      </c>
      <c r="CI7" s="36">
        <v>300.52</v>
      </c>
      <c r="CJ7" s="36">
        <v>296.14</v>
      </c>
      <c r="CK7" s="36">
        <v>289.81</v>
      </c>
      <c r="CL7" s="36">
        <v>61.34</v>
      </c>
      <c r="CM7" s="36">
        <v>61.34</v>
      </c>
      <c r="CN7" s="36">
        <v>61.34</v>
      </c>
      <c r="CO7" s="36">
        <v>54.62</v>
      </c>
      <c r="CP7" s="36">
        <v>47.9</v>
      </c>
      <c r="CQ7" s="36">
        <v>55.2</v>
      </c>
      <c r="CR7" s="36">
        <v>54.74</v>
      </c>
      <c r="CS7" s="36">
        <v>53.78</v>
      </c>
      <c r="CT7" s="36">
        <v>53.24</v>
      </c>
      <c r="CU7" s="36">
        <v>52.31</v>
      </c>
      <c r="CV7" s="36">
        <v>52.74</v>
      </c>
      <c r="CW7" s="36">
        <v>100</v>
      </c>
      <c r="CX7" s="36">
        <v>100</v>
      </c>
      <c r="CY7" s="36">
        <v>100</v>
      </c>
      <c r="CZ7" s="36">
        <v>100</v>
      </c>
      <c r="DA7" s="36">
        <v>100</v>
      </c>
      <c r="DB7" s="36">
        <v>83.73</v>
      </c>
      <c r="DC7" s="36">
        <v>83.88</v>
      </c>
      <c r="DD7" s="36">
        <v>84.06</v>
      </c>
      <c r="DE7" s="36">
        <v>84.07</v>
      </c>
      <c r="DF7" s="36">
        <v>84.32</v>
      </c>
      <c r="DG7" s="36">
        <v>84.5</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v>
      </c>
      <c r="EI7" s="36">
        <v>0.03</v>
      </c>
      <c r="EJ7" s="36">
        <v>0.04</v>
      </c>
      <c r="EK7" s="36">
        <v>0.03</v>
      </c>
      <c r="EL7" s="36">
        <v>0.02</v>
      </c>
      <c r="EM7" s="36">
        <v>0.01</v>
      </c>
      <c r="EN7" s="36">
        <v>0.03</v>
      </c>
    </row>
    <row r="8" spans="1:144" x14ac:dyDescent="0.15">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x14ac:dyDescent="0.15">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x14ac:dyDescent="0.15">
      <c r="A10" s="38" t="s">
        <v>45</v>
      </c>
      <c r="B10" s="39">
        <f>DATEVALUE($B$6-4&amp;"年1月1日")</f>
        <v>40544</v>
      </c>
      <c r="C10" s="39">
        <f>DATEVALUE($B$6-3&amp;"年1月1日")</f>
        <v>40909</v>
      </c>
      <c r="D10" s="39">
        <f>DATEVALUE($B$6-2&amp;"年1月1日")</f>
        <v>41275</v>
      </c>
      <c r="E10" s="39">
        <f>DATEVALUE($B$6-1&amp;"年1月1日")</f>
        <v>41640</v>
      </c>
      <c r="F10" s="39">
        <f>DATEVALUE($B$6&amp;"年1月1日")</f>
        <v>42005</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2017-02-14T02:13:12Z</cp:lastPrinted>
  <dcterms:created xsi:type="dcterms:W3CDTF">2017-02-08T03:13:54Z</dcterms:created>
  <dcterms:modified xsi:type="dcterms:W3CDTF">2017-02-22T05:51:26Z</dcterms:modified>
  <cp:category/>
</cp:coreProperties>
</file>