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W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<sst xmlns="http://schemas.openxmlformats.org/spreadsheetml/2006/main" count="232" uniqueCount="111">
  <si>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</si>
  <si>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</si>
  <si>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</si>
  <si>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</si>
  <si>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</si>
  <si>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</si>
  <si>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</si>
  <si>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</si>
  <si>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</si>
  <si>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</si>
  <si>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</si>
  <si>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</si>
  <si>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</si>
  <si>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</si>
  <si>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</si>
  <si>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</si>
  <si>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</si>
  <si>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</si>
  <si>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</si>
  <si>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</si>
  <si>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</si>
  <si>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</si>
  <si>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</si>
  <si>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</si>
  <si>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</si>
  <si>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</si>
  <si>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</si>
  <si>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</si>
  <si>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</si>
  <si>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</si>
  <si>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</si>
  <si>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</si>
  <si>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</si>
  <si>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</si>
  <si>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</si>
  <si>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</si>
  <si>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</si>
  <si>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</si>
  <si>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</si>
  <si>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</si>
  <si>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</si>
  <si>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</si>
  <si>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</si>
  <si>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</si>
  <si>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</si>
  <si>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</si>
  <si>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</si>
  <si>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</si>
  <si>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</si>
  <si>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</si>
  <si>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</si>
  <si>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</si>
  <si>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</si>
  <si>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</si>
  <si>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</si>
  <si>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</si>
  <si>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</si>
  <si>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</si>
  <si>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</si>
  <si>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</si>
  <si>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</si>
  <si>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</si>
  <si>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</si>
  <si>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</si>
  <si>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</si>
  <si>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</si>
  <si>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</si>
  <si>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</si>
  <si>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</si>
  <si>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</si>
  <si>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</si>
  <si>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</si>
  <si>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</si>
  <si>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</si>
  <si>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</si>
  <si>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</si>
  <si>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</si>
  <si>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</si>
  <si>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</si>
  <si>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</si>
  <si>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</si>
  <si>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</si>
  <si>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</si>
  <si>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</si>
  <si>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</si>
  <si>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</si>
  <si>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</si>
  <si>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</si>
  <si>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</si>
  <si>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</si>
  <si>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</si>
  <si>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</si>
  <si>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</si>
  <si>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</si>
  <si>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</si>
  <si>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</si>
  <si>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奥出雲町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</si>
  <si>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</si>
  <si>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</si>
  <si>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</si>
  <si>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</si>
  <si>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</si>
  <si>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</si>
  <si>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</si>
  <si>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</si>
  <si>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</si>
  <si>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</si>
  <si>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</si>
  <si>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合併処理浄化槽事業は平成15年度から供用を開始しており、施設は比較的新しく老朽化の域には達していない。しかしながら、個人で設置し町が譲り受けた浄化槽については、平成15年度以前の浄化槽もあるたことから、今後は老朽化に向けて計画的な対策を講じる必要がある。</t>
    <phoneticPr fontId="4"/>
  </si>
  <si>
    <t>　今後、浄化槽設置基数の増加に伴う経常経費の増加が見込まれていることから、経営を取り巻く環境は年々厳しい状況になっていくことが予想されている。そのため、費用の見直しなどによる経営の効率化を図るとともに、水洗化率を向上させることによる収益の増に努め、経営の健全化を図ることが急務である。
　またその一方で、下水道料金については、将来の経営状況についての予測を立てることで、適正な料金の設定を検討していくことが重要である。</t>
    <phoneticPr fontId="4"/>
  </si>
  <si>
    <t>①経営の健全性について
　収益的収支比率は、H27年度で減少したものの、ほぼ100％に近い数値であり、比較的健全であると言える。
　一方で企業債残高対事業規模比率については、類似団体の平均値を大きく上回っている状況である。今後は、浄化槽の新規設置にともなう起債残高及び維持管理費の増加等が見込まれることから、経営を取り巻く環境は厳しい状況にあると考えられ、更なる経営の効率化が必要である。
　また、経費回収率については、H27年度で類似団体の平均値を上回りはしたものの、今後上記のような状況が予想され、収益的収支比率の低下が見込まれることから、下水道料金の見直しを検討していく必要がある。
②経営の効率性について
　水洗化率についてはほぼ100％に近い数値であり、処理区域内においての汚水処理は比較的適切に行われていると言える。一方、施設利用率については、類似団体の平均値よりも下回っているうえに低下傾向にあるため、設置済みの浄化槽の人槽を見直すなどの対策が必要である。
　また、汚水処理原価については、上昇傾向にあり、今後は維持管理費の抑制を図るなど経営の効率化に向けた取り組みが必要である。
　今後は水洗化率の向上を図っていくことで、収益的収支比率及び経費回収率の向上を目指し、起債残高の抑制など費用の効率化を図る必要がある。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</si>
</sst>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41728"/>
        <c:axId val="328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841728"/>
        <c:axId val="32843648"/>
      </c:lineChart>
      <c:dateAx>
        <c:axId val="32841728"/>
        <c:scaling>
          <c:orientation val="minMax"/>
        </c:scaling>
        <c:delete val="1"/>
        <c:axPos val="b"/>
        <c:numFmt formatCode="ge" sourceLinked="1"/>
        <c:majorTickMark val="none"/>
        <c:minorTickMark val="none"/>
        <c:tickLblPos val="none"/>
        <c:crossAx val="32843648"/>
        <c:crosses val="autoZero"/>
        <c:auto val="1"/>
        <c:lblOffset val="100"/>
        <c:baseTimeUnit val="years"/>
      </c:dateAx>
      <c:valAx>
        <c:axId val="328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45.04</c:v>
                </c:pt>
                <c:pt idx="1">
                  <c:v>44.84</c:v>
                </c:pt>
                <c:pt idx="2">
                  <c:v>42.89</c:v>
                </c:pt>
                <c:pt idx="3">
                  <c:v>40.33</c:v>
                </c:pt>
                <c:pt idx="4">
                  <c:v>40.89</c:v>
                </c:pt>
              </c:numCache>
            </c:numRef>
          </c:val>
        </c:ser>
        <c:dLbls>
          <c:showLegendKey val="0"/>
          <c:showVal val="0"/>
          <c:showCatName val="0"/>
          <c:showSerName val="0"/>
          <c:showPercent val="0"/>
          <c:showBubbleSize val="0"/>
        </c:dLbls>
        <c:gapWidth val="150"/>
        <c:axId val="86904192"/>
        <c:axId val="869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86904192"/>
        <c:axId val="86914560"/>
      </c:lineChart>
      <c:dateAx>
        <c:axId val="86904192"/>
        <c:scaling>
          <c:orientation val="minMax"/>
        </c:scaling>
        <c:delete val="1"/>
        <c:axPos val="b"/>
        <c:numFmt formatCode="ge" sourceLinked="1"/>
        <c:majorTickMark val="none"/>
        <c:minorTickMark val="none"/>
        <c:tickLblPos val="none"/>
        <c:crossAx val="86914560"/>
        <c:crosses val="autoZero"/>
        <c:auto val="1"/>
        <c:lblOffset val="100"/>
        <c:baseTimeUnit val="years"/>
      </c:dateAx>
      <c:valAx>
        <c:axId val="869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93.09</c:v>
                </c:pt>
                <c:pt idx="1">
                  <c:v>92.98</c:v>
                </c:pt>
                <c:pt idx="2">
                  <c:v>97.94</c:v>
                </c:pt>
                <c:pt idx="3">
                  <c:v>98.23</c:v>
                </c:pt>
                <c:pt idx="4">
                  <c:v>98.71</c:v>
                </c:pt>
              </c:numCache>
            </c:numRef>
          </c:val>
        </c:ser>
        <c:dLbls>
          <c:showLegendKey val="0"/>
          <c:showVal val="0"/>
          <c:showCatName val="0"/>
          <c:showSerName val="0"/>
          <c:showPercent val="0"/>
          <c:showBubbleSize val="0"/>
        </c:dLbls>
        <c:gapWidth val="150"/>
        <c:axId val="86961152"/>
        <c:axId val="870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86961152"/>
        <c:axId val="87037056"/>
      </c:lineChart>
      <c:dateAx>
        <c:axId val="86961152"/>
        <c:scaling>
          <c:orientation val="minMax"/>
        </c:scaling>
        <c:delete val="1"/>
        <c:axPos val="b"/>
        <c:numFmt formatCode="ge" sourceLinked="1"/>
        <c:majorTickMark val="none"/>
        <c:minorTickMark val="none"/>
        <c:tickLblPos val="none"/>
        <c:crossAx val="87037056"/>
        <c:crosses val="autoZero"/>
        <c:auto val="1"/>
        <c:lblOffset val="100"/>
        <c:baseTimeUnit val="years"/>
      </c:dateAx>
      <c:valAx>
        <c:axId val="870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95.74</c:v>
                </c:pt>
                <c:pt idx="1">
                  <c:v>95.19</c:v>
                </c:pt>
                <c:pt idx="2">
                  <c:v>95.66</c:v>
                </c:pt>
                <c:pt idx="3">
                  <c:v>95.91</c:v>
                </c:pt>
                <c:pt idx="4">
                  <c:v>92.23</c:v>
                </c:pt>
              </c:numCache>
            </c:numRef>
          </c:val>
        </c:ser>
        <c:dLbls>
          <c:showLegendKey val="0"/>
          <c:showVal val="0"/>
          <c:showCatName val="0"/>
          <c:showSerName val="0"/>
          <c:showPercent val="0"/>
          <c:showBubbleSize val="0"/>
        </c:dLbls>
        <c:gapWidth val="150"/>
        <c:axId val="32865664"/>
        <c:axId val="1365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65664"/>
        <c:axId val="136558080"/>
      </c:lineChart>
      <c:dateAx>
        <c:axId val="32865664"/>
        <c:scaling>
          <c:orientation val="minMax"/>
        </c:scaling>
        <c:delete val="1"/>
        <c:axPos val="b"/>
        <c:numFmt formatCode="ge" sourceLinked="1"/>
        <c:majorTickMark val="none"/>
        <c:minorTickMark val="none"/>
        <c:tickLblPos val="none"/>
        <c:crossAx val="136558080"/>
        <c:crosses val="autoZero"/>
        <c:auto val="1"/>
        <c:lblOffset val="100"/>
        <c:baseTimeUnit val="years"/>
      </c:dateAx>
      <c:valAx>
        <c:axId val="1365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88480"/>
        <c:axId val="327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88480"/>
        <c:axId val="32789632"/>
      </c:lineChart>
      <c:dateAx>
        <c:axId val="32788480"/>
        <c:scaling>
          <c:orientation val="minMax"/>
        </c:scaling>
        <c:delete val="1"/>
        <c:axPos val="b"/>
        <c:numFmt formatCode="ge" sourceLinked="1"/>
        <c:majorTickMark val="none"/>
        <c:minorTickMark val="none"/>
        <c:tickLblPos val="none"/>
        <c:crossAx val="32789632"/>
        <c:crosses val="autoZero"/>
        <c:auto val="1"/>
        <c:lblOffset val="100"/>
        <c:baseTimeUnit val="years"/>
      </c:dateAx>
      <c:valAx>
        <c:axId val="327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11648"/>
        <c:axId val="332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11648"/>
        <c:axId val="33231616"/>
      </c:lineChart>
      <c:dateAx>
        <c:axId val="32811648"/>
        <c:scaling>
          <c:orientation val="minMax"/>
        </c:scaling>
        <c:delete val="1"/>
        <c:axPos val="b"/>
        <c:numFmt formatCode="ge" sourceLinked="1"/>
        <c:majorTickMark val="none"/>
        <c:minorTickMark val="none"/>
        <c:tickLblPos val="none"/>
        <c:crossAx val="33231616"/>
        <c:crosses val="autoZero"/>
        <c:auto val="1"/>
        <c:lblOffset val="100"/>
        <c:baseTimeUnit val="years"/>
      </c:dateAx>
      <c:valAx>
        <c:axId val="332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65920"/>
        <c:axId val="332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65920"/>
        <c:axId val="33272192"/>
      </c:lineChart>
      <c:dateAx>
        <c:axId val="33265920"/>
        <c:scaling>
          <c:orientation val="minMax"/>
        </c:scaling>
        <c:delete val="1"/>
        <c:axPos val="b"/>
        <c:numFmt formatCode="ge" sourceLinked="1"/>
        <c:majorTickMark val="none"/>
        <c:minorTickMark val="none"/>
        <c:tickLblPos val="none"/>
        <c:crossAx val="33272192"/>
        <c:crosses val="autoZero"/>
        <c:auto val="1"/>
        <c:lblOffset val="100"/>
        <c:baseTimeUnit val="years"/>
      </c:dateAx>
      <c:valAx>
        <c:axId val="332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85248"/>
        <c:axId val="332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85248"/>
        <c:axId val="33287168"/>
      </c:lineChart>
      <c:dateAx>
        <c:axId val="33285248"/>
        <c:scaling>
          <c:orientation val="minMax"/>
        </c:scaling>
        <c:delete val="1"/>
        <c:axPos val="b"/>
        <c:numFmt formatCode="ge" sourceLinked="1"/>
        <c:majorTickMark val="none"/>
        <c:minorTickMark val="none"/>
        <c:tickLblPos val="none"/>
        <c:crossAx val="33287168"/>
        <c:crosses val="autoZero"/>
        <c:auto val="1"/>
        <c:lblOffset val="100"/>
        <c:baseTimeUnit val="years"/>
      </c:dateAx>
      <c:valAx>
        <c:axId val="332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789.64</c:v>
                </c:pt>
                <c:pt idx="1">
                  <c:v>798.08</c:v>
                </c:pt>
                <c:pt idx="2">
                  <c:v>743.3</c:v>
                </c:pt>
                <c:pt idx="3">
                  <c:v>743.43</c:v>
                </c:pt>
                <c:pt idx="4">
                  <c:v>701.05</c:v>
                </c:pt>
              </c:numCache>
            </c:numRef>
          </c:val>
        </c:ser>
        <c:dLbls>
          <c:showLegendKey val="0"/>
          <c:showVal val="0"/>
          <c:showCatName val="0"/>
          <c:showSerName val="0"/>
          <c:showPercent val="0"/>
          <c:showBubbleSize val="0"/>
        </c:dLbls>
        <c:gapWidth val="150"/>
        <c:axId val="33592064"/>
        <c:axId val="335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33592064"/>
        <c:axId val="33593984"/>
      </c:lineChart>
      <c:dateAx>
        <c:axId val="33592064"/>
        <c:scaling>
          <c:orientation val="minMax"/>
        </c:scaling>
        <c:delete val="1"/>
        <c:axPos val="b"/>
        <c:numFmt formatCode="ge" sourceLinked="1"/>
        <c:majorTickMark val="none"/>
        <c:minorTickMark val="none"/>
        <c:tickLblPos val="none"/>
        <c:crossAx val="33593984"/>
        <c:crosses val="autoZero"/>
        <c:auto val="1"/>
        <c:lblOffset val="100"/>
        <c:baseTimeUnit val="years"/>
      </c:dateAx>
      <c:valAx>
        <c:axId val="335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57.63</c:v>
                </c:pt>
                <c:pt idx="1">
                  <c:v>57.16</c:v>
                </c:pt>
                <c:pt idx="2">
                  <c:v>58.65</c:v>
                </c:pt>
                <c:pt idx="3">
                  <c:v>57.83</c:v>
                </c:pt>
                <c:pt idx="4">
                  <c:v>58.47</c:v>
                </c:pt>
              </c:numCache>
            </c:numRef>
          </c:val>
        </c:ser>
        <c:dLbls>
          <c:showLegendKey val="0"/>
          <c:showVal val="0"/>
          <c:showCatName val="0"/>
          <c:showSerName val="0"/>
          <c:showPercent val="0"/>
          <c:showBubbleSize val="0"/>
        </c:dLbls>
        <c:gapWidth val="150"/>
        <c:axId val="86847872"/>
        <c:axId val="868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86847872"/>
        <c:axId val="86849792"/>
      </c:lineChart>
      <c:dateAx>
        <c:axId val="86847872"/>
        <c:scaling>
          <c:orientation val="minMax"/>
        </c:scaling>
        <c:delete val="1"/>
        <c:axPos val="b"/>
        <c:numFmt formatCode="ge" sourceLinked="1"/>
        <c:majorTickMark val="none"/>
        <c:minorTickMark val="none"/>
        <c:tickLblPos val="none"/>
        <c:crossAx val="86849792"/>
        <c:crosses val="autoZero"/>
        <c:auto val="1"/>
        <c:lblOffset val="100"/>
        <c:baseTimeUnit val="years"/>
      </c:dateAx>
      <c:valAx>
        <c:axId val="868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289.26</c:v>
                </c:pt>
                <c:pt idx="1">
                  <c:v>296.88</c:v>
                </c:pt>
                <c:pt idx="2">
                  <c:v>308.54000000000002</c:v>
                </c:pt>
                <c:pt idx="3">
                  <c:v>326.2</c:v>
                </c:pt>
                <c:pt idx="4">
                  <c:v>326.66000000000003</c:v>
                </c:pt>
              </c:numCache>
            </c:numRef>
          </c:val>
        </c:ser>
        <c:dLbls>
          <c:showLegendKey val="0"/>
          <c:showVal val="0"/>
          <c:showCatName val="0"/>
          <c:showSerName val="0"/>
          <c:showPercent val="0"/>
          <c:showBubbleSize val="0"/>
        </c:dLbls>
        <c:gapWidth val="150"/>
        <c:axId val="86888448"/>
        <c:axId val="868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86888448"/>
        <c:axId val="86890368"/>
      </c:lineChart>
      <c:dateAx>
        <c:axId val="86888448"/>
        <c:scaling>
          <c:orientation val="minMax"/>
        </c:scaling>
        <c:delete val="1"/>
        <c:axPos val="b"/>
        <c:numFmt formatCode="ge" sourceLinked="1"/>
        <c:majorTickMark val="none"/>
        <c:minorTickMark val="none"/>
        <c:tickLblPos val="none"/>
        <c:crossAx val="86890368"/>
        <c:crosses val="autoZero"/>
        <c:auto val="1"/>
        <c:lblOffset val="100"/>
        <c:baseTimeUnit val="years"/>
      </c:dateAx>
      <c:valAx>
        <c:axId val="868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I1" sqref="I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奥出雲町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13582</v>
      </c>
      <c r="AM8" s="47"/>
      <c r="AN8" s="47"/>
      <c r="AO8" s="47"/>
      <c r="AP8" s="47"/>
      <c r="AQ8" s="47"/>
      <c r="AR8" s="47"/>
      <c r="AS8" s="47"/>
      <c r="AT8" s="43">
        <f>データ!S6</f>
        <v>368.01</v>
      </c>
      <c r="AU8" s="43"/>
      <c r="AV8" s="43"/>
      <c r="AW8" s="43"/>
      <c r="AX8" s="43"/>
      <c r="AY8" s="43"/>
      <c r="AZ8" s="43"/>
      <c r="BA8" s="43"/>
      <c r="BB8" s="43">
        <f>データ!T6</f>
        <v>36.909999999999997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31.83</v>
      </c>
      <c r="Q10" s="43"/>
      <c r="R10" s="43"/>
      <c r="S10" s="43"/>
      <c r="T10" s="43"/>
      <c r="U10" s="43"/>
      <c r="V10" s="43"/>
      <c r="W10" s="43">
        <f>データ!P6</f>
        <v>100</v>
      </c>
      <c r="X10" s="43"/>
      <c r="Y10" s="43"/>
      <c r="Z10" s="43"/>
      <c r="AA10" s="43"/>
      <c r="AB10" s="43"/>
      <c r="AC10" s="43"/>
      <c r="AD10" s="47">
        <f>データ!Q6</f>
        <v>3390</v>
      </c>
      <c r="AE10" s="47"/>
      <c r="AF10" s="47"/>
      <c r="AG10" s="47"/>
      <c r="AH10" s="47"/>
      <c r="AI10" s="47"/>
      <c r="AJ10" s="47"/>
      <c r="AK10" s="2"/>
      <c r="AL10" s="47">
        <f>データ!U6</f>
        <v>4275</v>
      </c>
      <c r="AM10" s="47"/>
      <c r="AN10" s="47"/>
      <c r="AO10" s="47"/>
      <c r="AP10" s="47"/>
      <c r="AQ10" s="47"/>
      <c r="AR10" s="47"/>
      <c r="AS10" s="47"/>
      <c r="AT10" s="43">
        <f>データ!V6</f>
        <v>0.82</v>
      </c>
      <c r="AU10" s="43"/>
      <c r="AV10" s="43"/>
      <c r="AW10" s="43"/>
      <c r="AX10" s="43"/>
      <c r="AY10" s="43"/>
      <c r="AZ10" s="43"/>
      <c r="BA10" s="43"/>
      <c r="BB10" s="43">
        <f>データ!W6</f>
        <v>5213.41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323438</v>
      </c>
      <c r="D6" s="31">
        <f t="shared" si="3"/>
        <v>47</v>
      </c>
      <c r="E6" s="31">
        <f t="shared" si="3"/>
        <v>18</v>
      </c>
      <c r="F6" s="31">
        <f t="shared" si="3"/>
        <v>0</v>
      </c>
      <c r="G6" s="31">
        <f t="shared" si="3"/>
        <v>0</v>
      </c>
      <c r="H6" s="31" t="str">
        <f t="shared" si="3"/>
        <v>島根県　奥出雲町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31.83</v>
      </c>
      <c r="P6" s="32">
        <f t="shared" si="3"/>
        <v>100</v>
      </c>
      <c r="Q6" s="32">
        <f t="shared" si="3"/>
        <v>3390</v>
      </c>
      <c r="R6" s="32">
        <f t="shared" si="3"/>
        <v>13582</v>
      </c>
      <c r="S6" s="32">
        <f t="shared" si="3"/>
        <v>368.01</v>
      </c>
      <c r="T6" s="32">
        <f t="shared" si="3"/>
        <v>36.909999999999997</v>
      </c>
      <c r="U6" s="32">
        <f t="shared" si="3"/>
        <v>4275</v>
      </c>
      <c r="V6" s="32">
        <f t="shared" si="3"/>
        <v>0.82</v>
      </c>
      <c r="W6" s="32">
        <f t="shared" si="3"/>
        <v>5213.41</v>
      </c>
      <c r="X6" s="33">
        <f>IF(X7="",NA(),X7)</f>
        <v>95.74</v>
      </c>
      <c r="Y6" s="33">
        <f t="shared" ref="Y6:AG6" si="4">IF(Y7="",NA(),Y7)</f>
        <v>95.19</v>
      </c>
      <c r="Z6" s="33">
        <f t="shared" si="4"/>
        <v>95.66</v>
      </c>
      <c r="AA6" s="33">
        <f t="shared" si="4"/>
        <v>95.91</v>
      </c>
      <c r="AB6" s="33">
        <f t="shared" si="4"/>
        <v>92.23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789.64</v>
      </c>
      <c r="BF6" s="33">
        <f t="shared" ref="BF6:BN6" si="7">IF(BF7="",NA(),BF7)</f>
        <v>798.08</v>
      </c>
      <c r="BG6" s="33">
        <f t="shared" si="7"/>
        <v>743.3</v>
      </c>
      <c r="BH6" s="33">
        <f t="shared" si="7"/>
        <v>743.43</v>
      </c>
      <c r="BI6" s="33">
        <f t="shared" si="7"/>
        <v>701.05</v>
      </c>
      <c r="BJ6" s="33">
        <f t="shared" si="7"/>
        <v>421.01</v>
      </c>
      <c r="BK6" s="33">
        <f t="shared" si="7"/>
        <v>430.64</v>
      </c>
      <c r="BL6" s="33">
        <f t="shared" si="7"/>
        <v>446.63</v>
      </c>
      <c r="BM6" s="33">
        <f t="shared" si="7"/>
        <v>416.91</v>
      </c>
      <c r="BN6" s="33">
        <f t="shared" si="7"/>
        <v>392.19</v>
      </c>
      <c r="BO6" s="32" t="str">
        <f>IF(BO7="","",IF(BO7="-","【-】","【"&amp;SUBSTITUTE(TEXT(BO7,"#,##0.00"),"-","△")&amp;"】"))</f>
        <v>【345.93】</v>
      </c>
      <c r="BP6" s="33">
        <f>IF(BP7="",NA(),BP7)</f>
        <v>57.63</v>
      </c>
      <c r="BQ6" s="33">
        <f t="shared" ref="BQ6:BY6" si="8">IF(BQ7="",NA(),BQ7)</f>
        <v>57.16</v>
      </c>
      <c r="BR6" s="33">
        <f t="shared" si="8"/>
        <v>58.65</v>
      </c>
      <c r="BS6" s="33">
        <f t="shared" si="8"/>
        <v>57.83</v>
      </c>
      <c r="BT6" s="33">
        <f t="shared" si="8"/>
        <v>58.47</v>
      </c>
      <c r="BU6" s="33">
        <f t="shared" si="8"/>
        <v>58.98</v>
      </c>
      <c r="BV6" s="33">
        <f t="shared" si="8"/>
        <v>58.78</v>
      </c>
      <c r="BW6" s="33">
        <f t="shared" si="8"/>
        <v>58.53</v>
      </c>
      <c r="BX6" s="33">
        <f t="shared" si="8"/>
        <v>57.93</v>
      </c>
      <c r="BY6" s="33">
        <f t="shared" si="8"/>
        <v>57.03</v>
      </c>
      <c r="BZ6" s="32" t="str">
        <f>IF(BZ7="","",IF(BZ7="-","【-】","【"&amp;SUBSTITUTE(TEXT(BZ7,"#,##0.00"),"-","△")&amp;"】"))</f>
        <v>【59.44】</v>
      </c>
      <c r="CA6" s="33">
        <f>IF(CA7="",NA(),CA7)</f>
        <v>289.26</v>
      </c>
      <c r="CB6" s="33">
        <f t="shared" ref="CB6:CJ6" si="9">IF(CB7="",NA(),CB7)</f>
        <v>296.88</v>
      </c>
      <c r="CC6" s="33">
        <f t="shared" si="9"/>
        <v>308.54000000000002</v>
      </c>
      <c r="CD6" s="33">
        <f t="shared" si="9"/>
        <v>326.2</v>
      </c>
      <c r="CE6" s="33">
        <f t="shared" si="9"/>
        <v>326.66000000000003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45.04</v>
      </c>
      <c r="CM6" s="33">
        <f t="shared" ref="CM6:CU6" si="10">IF(CM7="",NA(),CM7)</f>
        <v>44.84</v>
      </c>
      <c r="CN6" s="33">
        <f t="shared" si="10"/>
        <v>42.89</v>
      </c>
      <c r="CO6" s="33">
        <f t="shared" si="10"/>
        <v>40.33</v>
      </c>
      <c r="CP6" s="33">
        <f t="shared" si="10"/>
        <v>40.89</v>
      </c>
      <c r="CQ6" s="33">
        <f t="shared" si="10"/>
        <v>60.03</v>
      </c>
      <c r="CR6" s="33">
        <f t="shared" si="10"/>
        <v>61.93</v>
      </c>
      <c r="CS6" s="33">
        <f t="shared" si="10"/>
        <v>58.06</v>
      </c>
      <c r="CT6" s="33">
        <f t="shared" si="10"/>
        <v>59.08</v>
      </c>
      <c r="CU6" s="33">
        <f t="shared" si="10"/>
        <v>58.25</v>
      </c>
      <c r="CV6" s="32" t="str">
        <f>IF(CV7="","",IF(CV7="-","【-】","【"&amp;SUBSTITUTE(TEXT(CV7,"#,##0.00"),"-","△")&amp;"】"))</f>
        <v>【58.84】</v>
      </c>
      <c r="CW6" s="33">
        <f>IF(CW7="",NA(),CW7)</f>
        <v>93.09</v>
      </c>
      <c r="CX6" s="33">
        <f t="shared" ref="CX6:DF6" si="11">IF(CX7="",NA(),CX7)</f>
        <v>92.98</v>
      </c>
      <c r="CY6" s="33">
        <f t="shared" si="11"/>
        <v>97.94</v>
      </c>
      <c r="CZ6" s="33">
        <f t="shared" si="11"/>
        <v>98.23</v>
      </c>
      <c r="DA6" s="33">
        <f t="shared" si="11"/>
        <v>98.71</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323438</v>
      </c>
      <c r="D7" s="35">
        <v>47</v>
      </c>
      <c r="E7" s="35">
        <v>18</v>
      </c>
      <c r="F7" s="35">
        <v>0</v>
      </c>
      <c r="G7" s="35">
        <v>0</v>
      </c>
      <c r="H7" s="35" t="s">
        <v>96</v>
      </c>
      <c r="I7" s="35" t="s">
        <v>97</v>
      </c>
      <c r="J7" s="35" t="s">
        <v>98</v>
      </c>
      <c r="K7" s="35" t="s">
        <v>99</v>
      </c>
      <c r="L7" s="35" t="s">
        <v>100</v>
      </c>
      <c r="M7" s="36" t="s">
        <v>101</v>
      </c>
      <c r="N7" s="36" t="s">
        <v>102</v>
      </c>
      <c r="O7" s="36">
        <v>31.83</v>
      </c>
      <c r="P7" s="36">
        <v>100</v>
      </c>
      <c r="Q7" s="36">
        <v>3390</v>
      </c>
      <c r="R7" s="36">
        <v>13582</v>
      </c>
      <c r="S7" s="36">
        <v>368.01</v>
      </c>
      <c r="T7" s="36">
        <v>36.909999999999997</v>
      </c>
      <c r="U7" s="36">
        <v>4275</v>
      </c>
      <c r="V7" s="36">
        <v>0.82</v>
      </c>
      <c r="W7" s="36">
        <v>5213.41</v>
      </c>
      <c r="X7" s="36">
        <v>95.74</v>
      </c>
      <c r="Y7" s="36">
        <v>95.19</v>
      </c>
      <c r="Z7" s="36">
        <v>95.66</v>
      </c>
      <c r="AA7" s="36">
        <v>95.91</v>
      </c>
      <c r="AB7" s="36">
        <v>92.23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789.64</v>
      </c>
      <c r="BF7" s="36">
        <v>798.08</v>
      </c>
      <c r="BG7" s="36">
        <v>743.3</v>
      </c>
      <c r="BH7" s="36">
        <v>743.43</v>
      </c>
      <c r="BI7" s="36">
        <v>701.05</v>
      </c>
      <c r="BJ7" s="36">
        <v>421.01</v>
      </c>
      <c r="BK7" s="36">
        <v>430.64</v>
      </c>
      <c r="BL7" s="36">
        <v>446.63</v>
      </c>
      <c r="BM7" s="36">
        <v>416.91</v>
      </c>
      <c r="BN7" s="36">
        <v>392.19</v>
      </c>
      <c r="BO7" s="36">
        <v>345.93</v>
      </c>
      <c r="BP7" s="36">
        <v>57.63</v>
      </c>
      <c r="BQ7" s="36">
        <v>57.16</v>
      </c>
      <c r="BR7" s="36">
        <v>58.65</v>
      </c>
      <c r="BS7" s="36">
        <v>57.83</v>
      </c>
      <c r="BT7" s="36">
        <v>58.47</v>
      </c>
      <c r="BU7" s="36">
        <v>58.98</v>
      </c>
      <c r="BV7" s="36">
        <v>58.78</v>
      </c>
      <c r="BW7" s="36">
        <v>58.53</v>
      </c>
      <c r="BX7" s="36">
        <v>57.93</v>
      </c>
      <c r="BY7" s="36">
        <v>57.03</v>
      </c>
      <c r="BZ7" s="36">
        <v>59.44</v>
      </c>
      <c r="CA7" s="36">
        <v>289.26</v>
      </c>
      <c r="CB7" s="36">
        <v>296.88</v>
      </c>
      <c r="CC7" s="36">
        <v>308.54000000000002</v>
      </c>
      <c r="CD7" s="36">
        <v>326.2</v>
      </c>
      <c r="CE7" s="36">
        <v>326.66000000000003</v>
      </c>
      <c r="CF7" s="36">
        <v>253.84</v>
      </c>
      <c r="CG7" s="36">
        <v>257.02999999999997</v>
      </c>
      <c r="CH7" s="36">
        <v>266.57</v>
      </c>
      <c r="CI7" s="36">
        <v>276.93</v>
      </c>
      <c r="CJ7" s="36">
        <v>283.73</v>
      </c>
      <c r="CK7" s="36">
        <v>272.79000000000002</v>
      </c>
      <c r="CL7" s="36">
        <v>45.04</v>
      </c>
      <c r="CM7" s="36">
        <v>44.84</v>
      </c>
      <c r="CN7" s="36">
        <v>42.89</v>
      </c>
      <c r="CO7" s="36">
        <v>40.33</v>
      </c>
      <c r="CP7" s="36">
        <v>40.89</v>
      </c>
      <c r="CQ7" s="36">
        <v>60.03</v>
      </c>
      <c r="CR7" s="36">
        <v>61.93</v>
      </c>
      <c r="CS7" s="36">
        <v>58.06</v>
      </c>
      <c r="CT7" s="36">
        <v>59.08</v>
      </c>
      <c r="CU7" s="36">
        <v>58.25</v>
      </c>
      <c r="CV7" s="36">
        <v>58.84</v>
      </c>
      <c r="CW7" s="36">
        <v>93.09</v>
      </c>
      <c r="CX7" s="36">
        <v>92.98</v>
      </c>
      <c r="CY7" s="36">
        <v>97.94</v>
      </c>
      <c r="CZ7" s="36">
        <v>98.23</v>
      </c>
      <c r="DA7" s="36">
        <v>98.71</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2017-02-13T05:10:31Z</cp:lastPrinted>
  <dcterms:created xsi:type="dcterms:W3CDTF">2017-02-08T03:23:46Z</dcterms:created>
  <dcterms:modified xsi:type="dcterms:W3CDTF">2017-02-22T01:20:34Z</dcterms:modified>
</cp:coreProperties>
</file>