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1総務課\008財務共通全般\公営企業に係る「経営比較分析表」の策定等について\H27分\下水\08雲南市（再配布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<sst xmlns="http://schemas.openxmlformats.org/spreadsheetml/2006/main" count="237" uniqueCount="111">
  <si>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</si>
  <si>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</si>
  <si>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</si>
  <si>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</si>
  <si>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</si>
  <si>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</si>
  <si>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</si>
  <si>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</si>
  <si>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</si>
  <si>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</si>
  <si>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</si>
  <si>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</si>
  <si>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</si>
  <si>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</si>
  <si>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</si>
  <si>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</si>
  <si>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</si>
  <si>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</si>
  <si>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</si>
  <si>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</si>
  <si>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</si>
  <si>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</si>
  <si>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</si>
  <si>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</si>
  <si>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</si>
  <si>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</si>
  <si>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</si>
  <si>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</si>
  <si>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</si>
  <si>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</si>
  <si>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</si>
  <si>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</si>
  <si>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</si>
  <si>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</si>
  <si>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</si>
  <si>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</si>
  <si>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</si>
  <si>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</si>
  <si>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</si>
  <si>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</si>
  <si>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</si>
  <si>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</si>
  <si>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</si>
  <si>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</si>
  <si>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</si>
  <si>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</si>
  <si>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</si>
  <si>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</si>
  <si>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</si>
  <si>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</si>
  <si>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</si>
  <si>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</si>
  <si>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</si>
  <si>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</si>
  <si>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</si>
  <si>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</si>
  <si>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</si>
  <si>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</si>
  <si>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</si>
  <si>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</si>
  <si>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</si>
  <si>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</si>
  <si>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</si>
  <si>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</si>
  <si>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</si>
  <si>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</si>
  <si>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</si>
  <si>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</si>
  <si>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</si>
  <si>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</si>
  <si>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</si>
  <si>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</si>
  <si>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</si>
  <si>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</si>
  <si>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</si>
  <si>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</si>
  <si>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</si>
  <si>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</si>
  <si>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</si>
  <si>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</si>
  <si>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</si>
  <si>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</si>
  <si>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</si>
  <si>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</si>
  <si>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</si>
  <si>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</si>
  <si>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</si>
  <si>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</si>
  <si>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</si>
  <si>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</si>
  <si>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</si>
  <si>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</si>
  <si>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</si>
  <si>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</si>
  <si>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</si>
  <si>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</si>
  <si>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雲南市</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</si>
  <si>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</si>
  <si>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</si>
  <si>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</si>
  <si>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</si>
  <si>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</si>
  <si>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</si>
  <si>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</si>
  <si>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</si>
  <si>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</si>
  <si>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</si>
  <si>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</si>
  <si>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今後機器設備類の老朽化に伴い修繕費用が必要になってくると想定される。</t>
    <rPh sb="1" eb="3">
      <t>コンゴ</t>
    </rPh>
    <rPh sb="3" eb="5">
      <t>キキ</t>
    </rPh>
    <rPh sb="5" eb="7">
      <t>セツビ</t>
    </rPh>
    <rPh sb="7" eb="8">
      <t>ルイ</t>
    </rPh>
    <rPh sb="9" eb="12">
      <t>ロウキュウカ</t>
    </rPh>
    <rPh sb="13" eb="14">
      <t>トモナ</t>
    </rPh>
    <rPh sb="15" eb="17">
      <t>シュウゼン</t>
    </rPh>
    <rPh sb="17" eb="19">
      <t>ヒヨウ</t>
    </rPh>
    <rPh sb="20" eb="22">
      <t>ヒツヨウ</t>
    </rPh>
    <rPh sb="29" eb="31">
      <t>ソウテイ</t>
    </rPh>
    <phoneticPr fontId="4"/>
  </si>
  <si>
    <t>一層の経営健全化が求められることから、使用料収入が適正な水準より低いことにより、収入が不足しているため、適正な使用料水準に設定するよう努める必要がある。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rPh sb="163" eb="165">
      <t>コウエイ</t>
    </rPh>
    <rPh sb="165" eb="167">
      <t>キギョウ</t>
    </rPh>
    <rPh sb="167" eb="169">
      <t>カイケイ</t>
    </rPh>
    <rPh sb="170" eb="172">
      <t>テキヨウ</t>
    </rPh>
    <rPh sb="176" eb="178">
      <t>ケントウ</t>
    </rPh>
    <rPh sb="179" eb="180">
      <t>オコナ</t>
    </rPh>
    <phoneticPr fontId="4"/>
  </si>
  <si>
    <r>
      <t xml:space="preserve">　
①収益的収支比率
　料金収入や一般会計からの繰入金等の総収益で総費用と地方債償還金を加えた費用を賄えているが、総収益の大半は一般会計からの繰入金に依存している状態である。
</t>
    </r>
    <r>
      <rPr>
        <sz val="11"/>
        <rFont val="ＭＳ ゴシック"/>
        <family val="3"/>
        <charset val="128"/>
      </rPr>
      <t>④企業債残高対事業規模比率
　料金収入に対する企業債残高の割合が類似団体の平均値が減少しているのに対し、上昇傾向にある。
⑤経費回収率</t>
    </r>
    <r>
      <rPr>
        <sz val="11"/>
        <color theme="1"/>
        <rFont val="ＭＳ ゴシック"/>
        <family val="3"/>
        <charset val="128"/>
      </rPr>
      <t xml:space="preserve">
　汚水処理費の増加に伴い、使用料で回収すべき経費をほとんど使用料で賄えていない状況であり、</t>
    </r>
    <r>
      <rPr>
        <sz val="11"/>
        <rFont val="ＭＳ ゴシック"/>
        <family val="3"/>
        <charset val="128"/>
      </rPr>
      <t>比率も横ばいである。</t>
    </r>
    <r>
      <rPr>
        <sz val="11"/>
        <color theme="1"/>
        <rFont val="ＭＳ ゴシック"/>
        <family val="3"/>
        <charset val="128"/>
      </rPr>
      <t xml:space="preserve">
⑥汚水処理原価
　汚水処理費の増加に伴い、有収水量１㎥あたりの汚水処理費用が増加し、類似団体の平均値に対して効率的な汚水処理が実施できているといえない状態である。
⑧水洗化率
　水洗便所を設置して汚水処理している人口の割合が100％で類似団体の平均値を上回っている。</t>
    </r>
    <rPh sb="3" eb="6">
      <t>シュウエキテキ</t>
    </rPh>
    <rPh sb="6" eb="8">
      <t>シュウシ</t>
    </rPh>
    <rPh sb="8" eb="10">
      <t>ヒリツ</t>
    </rPh>
    <rPh sb="12" eb="14">
      <t>リョウキン</t>
    </rPh>
    <rPh sb="14" eb="16">
      <t>シュウニュウ</t>
    </rPh>
    <rPh sb="17" eb="19">
      <t>イッパン</t>
    </rPh>
    <rPh sb="19" eb="21">
      <t>カイケイ</t>
    </rPh>
    <rPh sb="24" eb="26">
      <t>クリイレ</t>
    </rPh>
    <rPh sb="26" eb="27">
      <t>キン</t>
    </rPh>
    <rPh sb="27" eb="28">
      <t>ナド</t>
    </rPh>
    <rPh sb="29" eb="32">
      <t>ソウシュウエキ</t>
    </rPh>
    <rPh sb="33" eb="36">
      <t>ソウヒヨウ</t>
    </rPh>
    <rPh sb="37" eb="40">
      <t>チホウサイ</t>
    </rPh>
    <rPh sb="40" eb="42">
      <t>ショウカン</t>
    </rPh>
    <rPh sb="42" eb="43">
      <t>キン</t>
    </rPh>
    <rPh sb="44" eb="45">
      <t>クワ</t>
    </rPh>
    <rPh sb="47" eb="49">
      <t>ヒヨウ</t>
    </rPh>
    <rPh sb="50" eb="51">
      <t>マカナ</t>
    </rPh>
    <rPh sb="57" eb="58">
      <t>ソウ</t>
    </rPh>
    <rPh sb="58" eb="60">
      <t>シュウエキ</t>
    </rPh>
    <rPh sb="61" eb="63">
      <t>タイハン</t>
    </rPh>
    <rPh sb="64" eb="66">
      <t>イッパン</t>
    </rPh>
    <rPh sb="66" eb="68">
      <t>カイケイ</t>
    </rPh>
    <rPh sb="71" eb="73">
      <t>クリイレ</t>
    </rPh>
    <rPh sb="73" eb="74">
      <t>キン</t>
    </rPh>
    <rPh sb="75" eb="77">
      <t>イゾン</t>
    </rPh>
    <rPh sb="81" eb="83">
      <t>ジョウタイ</t>
    </rPh>
    <rPh sb="89" eb="91">
      <t>キギョウ</t>
    </rPh>
    <rPh sb="91" eb="92">
      <t>サイ</t>
    </rPh>
    <rPh sb="92" eb="94">
      <t>ザンダカ</t>
    </rPh>
    <rPh sb="94" eb="95">
      <t>タイ</t>
    </rPh>
    <rPh sb="95" eb="97">
      <t>ジギョウ</t>
    </rPh>
    <rPh sb="97" eb="99">
      <t>キボ</t>
    </rPh>
    <rPh sb="99" eb="101">
      <t>ヒリツ</t>
    </rPh>
    <rPh sb="103" eb="105">
      <t>リョウキン</t>
    </rPh>
    <rPh sb="105" eb="107">
      <t>シュウニュウ</t>
    </rPh>
    <rPh sb="108" eb="109">
      <t>タイ</t>
    </rPh>
    <rPh sb="111" eb="113">
      <t>キギョウ</t>
    </rPh>
    <rPh sb="113" eb="114">
      <t>サイ</t>
    </rPh>
    <rPh sb="114" eb="116">
      <t>ザンダカ</t>
    </rPh>
    <rPh sb="117" eb="119">
      <t>ワリアイ</t>
    </rPh>
    <rPh sb="120" eb="122">
      <t>ルイジ</t>
    </rPh>
    <rPh sb="122" eb="124">
      <t>ダンタイ</t>
    </rPh>
    <rPh sb="125" eb="128">
      <t>ヘイキンチ</t>
    </rPh>
    <rPh sb="129" eb="131">
      <t>ゲンショウ</t>
    </rPh>
    <rPh sb="137" eb="138">
      <t>タイ</t>
    </rPh>
    <rPh sb="140" eb="142">
      <t>ジョウショウ</t>
    </rPh>
    <rPh sb="142" eb="144">
      <t>ケイコウ</t>
    </rPh>
    <rPh sb="150" eb="152">
      <t>ケイヒ</t>
    </rPh>
    <rPh sb="152" eb="154">
      <t>カイシュウ</t>
    </rPh>
    <rPh sb="154" eb="155">
      <t>リツ</t>
    </rPh>
    <rPh sb="157" eb="159">
      <t>オスイ</t>
    </rPh>
    <rPh sb="159" eb="161">
      <t>ショリ</t>
    </rPh>
    <rPh sb="161" eb="162">
      <t>ヒ</t>
    </rPh>
    <rPh sb="163" eb="165">
      <t>ゾウカ</t>
    </rPh>
    <rPh sb="166" eb="167">
      <t>トモナ</t>
    </rPh>
    <rPh sb="169" eb="172">
      <t>シヨウリョウ</t>
    </rPh>
    <rPh sb="173" eb="175">
      <t>カイシュウ</t>
    </rPh>
    <rPh sb="178" eb="180">
      <t>ケイヒ</t>
    </rPh>
    <rPh sb="185" eb="188">
      <t>シヨウリョウ</t>
    </rPh>
    <rPh sb="189" eb="190">
      <t>マカナ</t>
    </rPh>
    <rPh sb="195" eb="197">
      <t>ジョウキョウ</t>
    </rPh>
    <rPh sb="201" eb="203">
      <t>ヒリツ</t>
    </rPh>
    <rPh sb="204" eb="205">
      <t>ヨコ</t>
    </rPh>
    <rPh sb="213" eb="215">
      <t>オスイ</t>
    </rPh>
    <rPh sb="215" eb="217">
      <t>ショリ</t>
    </rPh>
    <rPh sb="217" eb="219">
      <t>ゲンカ</t>
    </rPh>
    <rPh sb="233" eb="235">
      <t>ユウシュウ</t>
    </rPh>
    <rPh sb="235" eb="237">
      <t>スイリョウ</t>
    </rPh>
    <rPh sb="243" eb="245">
      <t>オスイ</t>
    </rPh>
    <rPh sb="245" eb="247">
      <t>ショリ</t>
    </rPh>
    <rPh sb="247" eb="248">
      <t>ヒ</t>
    </rPh>
    <rPh sb="248" eb="249">
      <t>ヨウ</t>
    </rPh>
    <rPh sb="250" eb="252">
      <t>ゾウカ</t>
    </rPh>
    <rPh sb="254" eb="256">
      <t>ルイジ</t>
    </rPh>
    <rPh sb="256" eb="258">
      <t>ダンタイ</t>
    </rPh>
    <rPh sb="259" eb="262">
      <t>ヘイキンチ</t>
    </rPh>
    <rPh sb="263" eb="264">
      <t>タイ</t>
    </rPh>
    <rPh sb="266" eb="269">
      <t>コウリツテキ</t>
    </rPh>
    <rPh sb="270" eb="272">
      <t>オスイ</t>
    </rPh>
    <rPh sb="272" eb="274">
      <t>ショリ</t>
    </rPh>
    <rPh sb="275" eb="277">
      <t>ジッシ</t>
    </rPh>
    <rPh sb="287" eb="289">
      <t>ジョウタイ</t>
    </rPh>
    <rPh sb="295" eb="298">
      <t>スイセンカ</t>
    </rPh>
    <rPh sb="298" eb="299">
      <t>リツ</t>
    </rPh>
    <rPh sb="301" eb="303">
      <t>スイセン</t>
    </rPh>
    <rPh sb="303" eb="305">
      <t>ベンジョ</t>
    </rPh>
    <rPh sb="306" eb="308">
      <t>セッチ</t>
    </rPh>
    <rPh sb="310" eb="312">
      <t>オスイ</t>
    </rPh>
    <rPh sb="312" eb="314">
      <t>ショリ</t>
    </rPh>
    <rPh sb="318" eb="320">
      <t>ジンコウ</t>
    </rPh>
    <rPh sb="321" eb="323">
      <t>ワリアイ</t>
    </rPh>
    <rPh sb="329" eb="331">
      <t>ルイジ</t>
    </rPh>
    <rPh sb="331" eb="333">
      <t>ダンタイ</t>
    </rPh>
    <rPh sb="334" eb="337">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</si>
</sst>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597400"/>
        <c:axId val="16899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70597400"/>
        <c:axId val="168997592"/>
      </c:lineChart>
      <c:dateAx>
        <c:axId val="170597400"/>
        <c:scaling>
          <c:orientation val="minMax"/>
        </c:scaling>
        <c:delete val="1"/>
        <c:axPos val="b"/>
        <c:numFmt formatCode="ge" sourceLinked="1"/>
        <c:majorTickMark val="none"/>
        <c:minorTickMark val="none"/>
        <c:tickLblPos val="none"/>
        <c:crossAx val="168997592"/>
        <c:crosses val="autoZero"/>
        <c:auto val="1"/>
        <c:lblOffset val="100"/>
        <c:baseTimeUnit val="years"/>
      </c:dateAx>
      <c:valAx>
        <c:axId val="16899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9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698944"/>
        <c:axId val="17069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59.5</c:v>
                </c:pt>
                <c:pt idx="3">
                  <c:v>53.84</c:v>
                </c:pt>
                <c:pt idx="4">
                  <c:v>60.25</c:v>
                </c:pt>
              </c:numCache>
            </c:numRef>
          </c:val>
          <c:smooth val="0"/>
        </c:ser>
        <c:dLbls>
          <c:showLegendKey val="0"/>
          <c:showVal val="0"/>
          <c:showCatName val="0"/>
          <c:showSerName val="0"/>
          <c:showPercent val="0"/>
          <c:showBubbleSize val="0"/>
        </c:dLbls>
        <c:marker val="1"/>
        <c:smooth val="0"/>
        <c:axId val="170698944"/>
        <c:axId val="170699336"/>
      </c:lineChart>
      <c:dateAx>
        <c:axId val="170698944"/>
        <c:scaling>
          <c:orientation val="minMax"/>
        </c:scaling>
        <c:delete val="1"/>
        <c:axPos val="b"/>
        <c:numFmt formatCode="ge" sourceLinked="1"/>
        <c:majorTickMark val="none"/>
        <c:minorTickMark val="none"/>
        <c:tickLblPos val="none"/>
        <c:crossAx val="170699336"/>
        <c:crosses val="autoZero"/>
        <c:auto val="1"/>
        <c:lblOffset val="100"/>
        <c:baseTimeUnit val="years"/>
      </c:dateAx>
      <c:valAx>
        <c:axId val="17069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70834496"/>
        <c:axId val="17083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92.37</c:v>
                </c:pt>
                <c:pt idx="3">
                  <c:v>95.04</c:v>
                </c:pt>
                <c:pt idx="4">
                  <c:v>95.26</c:v>
                </c:pt>
              </c:numCache>
            </c:numRef>
          </c:val>
          <c:smooth val="0"/>
        </c:ser>
        <c:dLbls>
          <c:showLegendKey val="0"/>
          <c:showVal val="0"/>
          <c:showCatName val="0"/>
          <c:showSerName val="0"/>
          <c:showPercent val="0"/>
          <c:showBubbleSize val="0"/>
        </c:dLbls>
        <c:marker val="1"/>
        <c:smooth val="0"/>
        <c:axId val="170834496"/>
        <c:axId val="170834888"/>
      </c:lineChart>
      <c:dateAx>
        <c:axId val="170834496"/>
        <c:scaling>
          <c:orientation val="minMax"/>
        </c:scaling>
        <c:delete val="1"/>
        <c:axPos val="b"/>
        <c:numFmt formatCode="ge" sourceLinked="1"/>
        <c:majorTickMark val="none"/>
        <c:minorTickMark val="none"/>
        <c:tickLblPos val="none"/>
        <c:crossAx val="170834888"/>
        <c:crosses val="autoZero"/>
        <c:auto val="1"/>
        <c:lblOffset val="100"/>
        <c:baseTimeUnit val="years"/>
      </c:dateAx>
      <c:valAx>
        <c:axId val="17083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99.96</c:v>
                </c:pt>
                <c:pt idx="1">
                  <c:v>100.01</c:v>
                </c:pt>
                <c:pt idx="2">
                  <c:v>100.01</c:v>
                </c:pt>
                <c:pt idx="3">
                  <c:v>100.01</c:v>
                </c:pt>
                <c:pt idx="4">
                  <c:v>100</c:v>
                </c:pt>
              </c:numCache>
            </c:numRef>
          </c:val>
        </c:ser>
        <c:dLbls>
          <c:showLegendKey val="0"/>
          <c:showVal val="0"/>
          <c:showCatName val="0"/>
          <c:showSerName val="0"/>
          <c:showPercent val="0"/>
          <c:showBubbleSize val="0"/>
        </c:dLbls>
        <c:gapWidth val="150"/>
        <c:axId val="170288448"/>
        <c:axId val="170241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288448"/>
        <c:axId val="170241144"/>
      </c:lineChart>
      <c:dateAx>
        <c:axId val="170288448"/>
        <c:scaling>
          <c:orientation val="minMax"/>
        </c:scaling>
        <c:delete val="1"/>
        <c:axPos val="b"/>
        <c:numFmt formatCode="ge" sourceLinked="1"/>
        <c:majorTickMark val="none"/>
        <c:minorTickMark val="none"/>
        <c:tickLblPos val="none"/>
        <c:crossAx val="170241144"/>
        <c:crosses val="autoZero"/>
        <c:auto val="1"/>
        <c:lblOffset val="100"/>
        <c:baseTimeUnit val="years"/>
      </c:dateAx>
      <c:valAx>
        <c:axId val="17024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233624"/>
        <c:axId val="17023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233624"/>
        <c:axId val="170234008"/>
      </c:lineChart>
      <c:dateAx>
        <c:axId val="170233624"/>
        <c:scaling>
          <c:orientation val="minMax"/>
        </c:scaling>
        <c:delete val="1"/>
        <c:axPos val="b"/>
        <c:numFmt formatCode="ge" sourceLinked="1"/>
        <c:majorTickMark val="none"/>
        <c:minorTickMark val="none"/>
        <c:tickLblPos val="none"/>
        <c:crossAx val="170234008"/>
        <c:crosses val="autoZero"/>
        <c:auto val="1"/>
        <c:lblOffset val="100"/>
        <c:baseTimeUnit val="years"/>
      </c:dateAx>
      <c:valAx>
        <c:axId val="17023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3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899448"/>
        <c:axId val="10705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899448"/>
        <c:axId val="107059864"/>
      </c:lineChart>
      <c:dateAx>
        <c:axId val="170899448"/>
        <c:scaling>
          <c:orientation val="minMax"/>
        </c:scaling>
        <c:delete val="1"/>
        <c:axPos val="b"/>
        <c:numFmt formatCode="ge" sourceLinked="1"/>
        <c:majorTickMark val="none"/>
        <c:minorTickMark val="none"/>
        <c:tickLblPos val="none"/>
        <c:crossAx val="107059864"/>
        <c:crosses val="autoZero"/>
        <c:auto val="1"/>
        <c:lblOffset val="100"/>
        <c:baseTimeUnit val="years"/>
      </c:dateAx>
      <c:valAx>
        <c:axId val="10705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9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059080"/>
        <c:axId val="1070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059080"/>
        <c:axId val="107058688"/>
      </c:lineChart>
      <c:dateAx>
        <c:axId val="107059080"/>
        <c:scaling>
          <c:orientation val="minMax"/>
        </c:scaling>
        <c:delete val="1"/>
        <c:axPos val="b"/>
        <c:numFmt formatCode="ge" sourceLinked="1"/>
        <c:majorTickMark val="none"/>
        <c:minorTickMark val="none"/>
        <c:tickLblPos val="none"/>
        <c:crossAx val="107058688"/>
        <c:crosses val="autoZero"/>
        <c:auto val="1"/>
        <c:lblOffset val="100"/>
        <c:baseTimeUnit val="years"/>
      </c:dateAx>
      <c:valAx>
        <c:axId val="1070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5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059472"/>
        <c:axId val="10706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059472"/>
        <c:axId val="107061432"/>
      </c:lineChart>
      <c:dateAx>
        <c:axId val="107059472"/>
        <c:scaling>
          <c:orientation val="minMax"/>
        </c:scaling>
        <c:delete val="1"/>
        <c:axPos val="b"/>
        <c:numFmt formatCode="ge" sourceLinked="1"/>
        <c:majorTickMark val="none"/>
        <c:minorTickMark val="none"/>
        <c:tickLblPos val="none"/>
        <c:crossAx val="107061432"/>
        <c:crosses val="autoZero"/>
        <c:auto val="1"/>
        <c:lblOffset val="100"/>
        <c:baseTimeUnit val="years"/>
      </c:dateAx>
      <c:valAx>
        <c:axId val="10706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5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280.45</c:v>
                </c:pt>
                <c:pt idx="1">
                  <c:v>359.92</c:v>
                </c:pt>
                <c:pt idx="2">
                  <c:v>355.96</c:v>
                </c:pt>
                <c:pt idx="3">
                  <c:v>333.12</c:v>
                </c:pt>
                <c:pt idx="4">
                  <c:v>329.09</c:v>
                </c:pt>
              </c:numCache>
            </c:numRef>
          </c:val>
        </c:ser>
        <c:dLbls>
          <c:showLegendKey val="0"/>
          <c:showVal val="0"/>
          <c:showCatName val="0"/>
          <c:showSerName val="0"/>
          <c:showPercent val="0"/>
          <c:showBubbleSize val="0"/>
        </c:dLbls>
        <c:gapWidth val="150"/>
        <c:axId val="107062608"/>
        <c:axId val="10706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232.83</c:v>
                </c:pt>
                <c:pt idx="3">
                  <c:v>261.08</c:v>
                </c:pt>
                <c:pt idx="4">
                  <c:v>241.49</c:v>
                </c:pt>
              </c:numCache>
            </c:numRef>
          </c:val>
          <c:smooth val="0"/>
        </c:ser>
        <c:dLbls>
          <c:showLegendKey val="0"/>
          <c:showVal val="0"/>
          <c:showCatName val="0"/>
          <c:showSerName val="0"/>
          <c:showPercent val="0"/>
          <c:showBubbleSize val="0"/>
        </c:dLbls>
        <c:marker val="1"/>
        <c:smooth val="0"/>
        <c:axId val="107062608"/>
        <c:axId val="107063000"/>
      </c:lineChart>
      <c:dateAx>
        <c:axId val="107062608"/>
        <c:scaling>
          <c:orientation val="minMax"/>
        </c:scaling>
        <c:delete val="1"/>
        <c:axPos val="b"/>
        <c:numFmt formatCode="ge" sourceLinked="1"/>
        <c:majorTickMark val="none"/>
        <c:minorTickMark val="none"/>
        <c:tickLblPos val="none"/>
        <c:crossAx val="107063000"/>
        <c:crosses val="autoZero"/>
        <c:auto val="1"/>
        <c:lblOffset val="100"/>
        <c:baseTimeUnit val="years"/>
      </c:dateAx>
      <c:valAx>
        <c:axId val="10706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6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56.7</c:v>
                </c:pt>
                <c:pt idx="1">
                  <c:v>57.04</c:v>
                </c:pt>
                <c:pt idx="2">
                  <c:v>56.09</c:v>
                </c:pt>
                <c:pt idx="3">
                  <c:v>55.87</c:v>
                </c:pt>
                <c:pt idx="4">
                  <c:v>57.03</c:v>
                </c:pt>
              </c:numCache>
            </c:numRef>
          </c:val>
        </c:ser>
        <c:dLbls>
          <c:showLegendKey val="0"/>
          <c:showVal val="0"/>
          <c:showCatName val="0"/>
          <c:showSerName val="0"/>
          <c:showPercent val="0"/>
          <c:showBubbleSize val="0"/>
        </c:dLbls>
        <c:gapWidth val="150"/>
        <c:axId val="170695808"/>
        <c:axId val="17069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67.92</c:v>
                </c:pt>
                <c:pt idx="3">
                  <c:v>68.61</c:v>
                </c:pt>
                <c:pt idx="4">
                  <c:v>65.7</c:v>
                </c:pt>
              </c:numCache>
            </c:numRef>
          </c:val>
          <c:smooth val="0"/>
        </c:ser>
        <c:dLbls>
          <c:showLegendKey val="0"/>
          <c:showVal val="0"/>
          <c:showCatName val="0"/>
          <c:showSerName val="0"/>
          <c:showPercent val="0"/>
          <c:showBubbleSize val="0"/>
        </c:dLbls>
        <c:marker val="1"/>
        <c:smooth val="0"/>
        <c:axId val="170695808"/>
        <c:axId val="170696200"/>
      </c:lineChart>
      <c:dateAx>
        <c:axId val="170695808"/>
        <c:scaling>
          <c:orientation val="minMax"/>
        </c:scaling>
        <c:delete val="1"/>
        <c:axPos val="b"/>
        <c:numFmt formatCode="ge" sourceLinked="1"/>
        <c:majorTickMark val="none"/>
        <c:minorTickMark val="none"/>
        <c:tickLblPos val="none"/>
        <c:crossAx val="170696200"/>
        <c:crosses val="autoZero"/>
        <c:auto val="1"/>
        <c:lblOffset val="100"/>
        <c:baseTimeUnit val="years"/>
      </c:dateAx>
      <c:valAx>
        <c:axId val="17069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263.85000000000002</c:v>
                </c:pt>
                <c:pt idx="1">
                  <c:v>261.83999999999997</c:v>
                </c:pt>
                <c:pt idx="2">
                  <c:v>267.07</c:v>
                </c:pt>
                <c:pt idx="3">
                  <c:v>274.17</c:v>
                </c:pt>
                <c:pt idx="4">
                  <c:v>269.63</c:v>
                </c:pt>
              </c:numCache>
            </c:numRef>
          </c:val>
        </c:ser>
        <c:dLbls>
          <c:showLegendKey val="0"/>
          <c:showVal val="0"/>
          <c:showCatName val="0"/>
          <c:showSerName val="0"/>
          <c:showPercent val="0"/>
          <c:showBubbleSize val="0"/>
        </c:dLbls>
        <c:gapWidth val="150"/>
        <c:axId val="170697376"/>
        <c:axId val="17069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229.12</c:v>
                </c:pt>
                <c:pt idx="3">
                  <c:v>241.18</c:v>
                </c:pt>
                <c:pt idx="4">
                  <c:v>247.94</c:v>
                </c:pt>
              </c:numCache>
            </c:numRef>
          </c:val>
          <c:smooth val="0"/>
        </c:ser>
        <c:dLbls>
          <c:showLegendKey val="0"/>
          <c:showVal val="0"/>
          <c:showCatName val="0"/>
          <c:showSerName val="0"/>
          <c:showPercent val="0"/>
          <c:showBubbleSize val="0"/>
        </c:dLbls>
        <c:marker val="1"/>
        <c:smooth val="0"/>
        <c:axId val="170697376"/>
        <c:axId val="170697768"/>
      </c:lineChart>
      <c:dateAx>
        <c:axId val="170697376"/>
        <c:scaling>
          <c:orientation val="minMax"/>
        </c:scaling>
        <c:delete val="1"/>
        <c:axPos val="b"/>
        <c:numFmt formatCode="ge" sourceLinked="1"/>
        <c:majorTickMark val="none"/>
        <c:minorTickMark val="none"/>
        <c:tickLblPos val="none"/>
        <c:crossAx val="170697768"/>
        <c:crosses val="autoZero"/>
        <c:auto val="1"/>
        <c:lblOffset val="100"/>
        <c:baseTimeUnit val="years"/>
      </c:dateAx>
      <c:valAx>
        <c:axId val="17069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1" zoomScaleNormal="100" workbookViewId="0">
      <selection activeCell="CA28" sqref="CA2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雲南市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K2</v>
      </c>
      <c r="X8" s="46"/>
      <c r="Y8" s="46"/>
      <c r="Z8" s="46"/>
      <c r="AA8" s="46"/>
      <c r="AB8" s="46"/>
      <c r="AC8" s="46"/>
      <c r="AD8" s="3"/>
      <c r="AE8" s="3"/>
      <c r="AF8" s="3"/>
      <c r="AG8" s="3"/>
      <c r="AH8" s="3"/>
      <c r="AI8" s="3"/>
      <c r="AJ8" s="3"/>
      <c r="AK8" s="3"/>
      <c r="AL8" s="47">
        <f>データ!R6</f>
        <v>40489</v>
      </c>
      <c r="AM8" s="47"/>
      <c r="AN8" s="47"/>
      <c r="AO8" s="47"/>
      <c r="AP8" s="47"/>
      <c r="AQ8" s="47"/>
      <c r="AR8" s="47"/>
      <c r="AS8" s="47"/>
      <c r="AT8" s="43">
        <f>データ!S6</f>
        <v>553.17999999999995</v>
      </c>
      <c r="AU8" s="43"/>
      <c r="AV8" s="43"/>
      <c r="AW8" s="43"/>
      <c r="AX8" s="43"/>
      <c r="AY8" s="43"/>
      <c r="AZ8" s="43"/>
      <c r="BA8" s="43"/>
      <c r="BB8" s="43">
        <f>データ!T6</f>
        <v>73.19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21.05</v>
      </c>
      <c r="Q10" s="43"/>
      <c r="R10" s="43"/>
      <c r="S10" s="43"/>
      <c r="T10" s="43"/>
      <c r="U10" s="43"/>
      <c r="V10" s="43"/>
      <c r="W10" s="43">
        <f>データ!P6</f>
        <v>100</v>
      </c>
      <c r="X10" s="43"/>
      <c r="Y10" s="43"/>
      <c r="Z10" s="43"/>
      <c r="AA10" s="43"/>
      <c r="AB10" s="43"/>
      <c r="AC10" s="43"/>
      <c r="AD10" s="47">
        <f>データ!Q6</f>
        <v>2678</v>
      </c>
      <c r="AE10" s="47"/>
      <c r="AF10" s="47"/>
      <c r="AG10" s="47"/>
      <c r="AH10" s="47"/>
      <c r="AI10" s="47"/>
      <c r="AJ10" s="47"/>
      <c r="AK10" s="2"/>
      <c r="AL10" s="47">
        <f>データ!U6</f>
        <v>8500</v>
      </c>
      <c r="AM10" s="47"/>
      <c r="AN10" s="47"/>
      <c r="AO10" s="47"/>
      <c r="AP10" s="47"/>
      <c r="AQ10" s="47"/>
      <c r="AR10" s="47"/>
      <c r="AS10" s="47"/>
      <c r="AT10" s="43">
        <f>データ!V6</f>
        <v>435.17</v>
      </c>
      <c r="AU10" s="43"/>
      <c r="AV10" s="43"/>
      <c r="AW10" s="43"/>
      <c r="AX10" s="43"/>
      <c r="AY10" s="43"/>
      <c r="AZ10" s="43"/>
      <c r="BA10" s="43"/>
      <c r="BB10" s="43">
        <f>データ!W6</f>
        <v>19.53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322091</v>
      </c>
      <c r="D6" s="31">
        <f t="shared" si="3"/>
        <v>47</v>
      </c>
      <c r="E6" s="31">
        <f t="shared" si="3"/>
        <v>18</v>
      </c>
      <c r="F6" s="31">
        <f t="shared" si="3"/>
        <v>0</v>
      </c>
      <c r="G6" s="31">
        <f t="shared" si="3"/>
        <v>0</v>
      </c>
      <c r="H6" s="31" t="str">
        <f t="shared" si="3"/>
        <v>島根県　雲南市</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21.05</v>
      </c>
      <c r="P6" s="32">
        <f t="shared" si="3"/>
        <v>100</v>
      </c>
      <c r="Q6" s="32">
        <f t="shared" si="3"/>
        <v>2678</v>
      </c>
      <c r="R6" s="32">
        <f t="shared" si="3"/>
        <v>40489</v>
      </c>
      <c r="S6" s="32">
        <f t="shared" si="3"/>
        <v>553.17999999999995</v>
      </c>
      <c r="T6" s="32">
        <f t="shared" si="3"/>
        <v>73.19</v>
      </c>
      <c r="U6" s="32">
        <f t="shared" si="3"/>
        <v>8500</v>
      </c>
      <c r="V6" s="32">
        <f t="shared" si="3"/>
        <v>435.17</v>
      </c>
      <c r="W6" s="32">
        <f t="shared" si="3"/>
        <v>19.53</v>
      </c>
      <c r="X6" s="33">
        <f>IF(X7="",NA(),X7)</f>
        <v>99.96</v>
      </c>
      <c r="Y6" s="33">
        <f t="shared" ref="Y6:AG6" si="4">IF(Y7="",NA(),Y7)</f>
        <v>100.01</v>
      </c>
      <c r="Z6" s="33">
        <f t="shared" si="4"/>
        <v>100.01</v>
      </c>
      <c r="AA6" s="33">
        <f t="shared" si="4"/>
        <v>100.01</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280.45</v>
      </c>
      <c r="BF6" s="33">
        <f t="shared" ref="BF6:BN6" si="7">IF(BF7="",NA(),BF7)</f>
        <v>359.92</v>
      </c>
      <c r="BG6" s="33">
        <f t="shared" si="7"/>
        <v>355.96</v>
      </c>
      <c r="BH6" s="33">
        <f t="shared" si="7"/>
        <v>333.12</v>
      </c>
      <c r="BI6" s="33">
        <f t="shared" si="7"/>
        <v>329.09</v>
      </c>
      <c r="BJ6" s="33">
        <f t="shared" si="7"/>
        <v>421.01</v>
      </c>
      <c r="BK6" s="33">
        <f t="shared" si="7"/>
        <v>430.64</v>
      </c>
      <c r="BL6" s="33">
        <f t="shared" si="7"/>
        <v>232.83</v>
      </c>
      <c r="BM6" s="33">
        <f t="shared" si="7"/>
        <v>261.08</v>
      </c>
      <c r="BN6" s="33">
        <f t="shared" si="7"/>
        <v>241.49</v>
      </c>
      <c r="BO6" s="32" t="str">
        <f>IF(BO7="","",IF(BO7="-","【-】","【"&amp;SUBSTITUTE(TEXT(BO7,"#,##0.00"),"-","△")&amp;"】"))</f>
        <v>【345.93】</v>
      </c>
      <c r="BP6" s="33">
        <f>IF(BP7="",NA(),BP7)</f>
        <v>56.7</v>
      </c>
      <c r="BQ6" s="33">
        <f t="shared" ref="BQ6:BY6" si="8">IF(BQ7="",NA(),BQ7)</f>
        <v>57.04</v>
      </c>
      <c r="BR6" s="33">
        <f t="shared" si="8"/>
        <v>56.09</v>
      </c>
      <c r="BS6" s="33">
        <f t="shared" si="8"/>
        <v>55.87</v>
      </c>
      <c r="BT6" s="33">
        <f t="shared" si="8"/>
        <v>57.03</v>
      </c>
      <c r="BU6" s="33">
        <f t="shared" si="8"/>
        <v>58.98</v>
      </c>
      <c r="BV6" s="33">
        <f t="shared" si="8"/>
        <v>58.78</v>
      </c>
      <c r="BW6" s="33">
        <f t="shared" si="8"/>
        <v>67.92</v>
      </c>
      <c r="BX6" s="33">
        <f t="shared" si="8"/>
        <v>68.61</v>
      </c>
      <c r="BY6" s="33">
        <f t="shared" si="8"/>
        <v>65.7</v>
      </c>
      <c r="BZ6" s="32" t="str">
        <f>IF(BZ7="","",IF(BZ7="-","【-】","【"&amp;SUBSTITUTE(TEXT(BZ7,"#,##0.00"),"-","△")&amp;"】"))</f>
        <v>【59.44】</v>
      </c>
      <c r="CA6" s="33">
        <f>IF(CA7="",NA(),CA7)</f>
        <v>263.85000000000002</v>
      </c>
      <c r="CB6" s="33">
        <f t="shared" ref="CB6:CJ6" si="9">IF(CB7="",NA(),CB7)</f>
        <v>261.83999999999997</v>
      </c>
      <c r="CC6" s="33">
        <f t="shared" si="9"/>
        <v>267.07</v>
      </c>
      <c r="CD6" s="33">
        <f t="shared" si="9"/>
        <v>274.17</v>
      </c>
      <c r="CE6" s="33">
        <f t="shared" si="9"/>
        <v>269.63</v>
      </c>
      <c r="CF6" s="33">
        <f t="shared" si="9"/>
        <v>253.84</v>
      </c>
      <c r="CG6" s="33">
        <f t="shared" si="9"/>
        <v>257.02999999999997</v>
      </c>
      <c r="CH6" s="33">
        <f t="shared" si="9"/>
        <v>229.12</v>
      </c>
      <c r="CI6" s="33">
        <f t="shared" si="9"/>
        <v>241.18</v>
      </c>
      <c r="CJ6" s="33">
        <f t="shared" si="9"/>
        <v>247.94</v>
      </c>
      <c r="CK6" s="32" t="str">
        <f>IF(CK7="","",IF(CK7="-","【-】","【"&amp;SUBSTITUTE(TEXT(CK7,"#,##0.00"),"-","△")&amp;"】"))</f>
        <v>【272.79】</v>
      </c>
      <c r="CL6" s="33" t="str">
        <f>IF(CL7="",NA(),CL7)</f>
        <v>-</v>
      </c>
      <c r="CM6" s="33" t="str">
        <f t="shared" ref="CM6:CU6" si="10">IF(CM7="",NA(),CM7)</f>
        <v>-</v>
      </c>
      <c r="CN6" s="33" t="str">
        <f t="shared" si="10"/>
        <v>-</v>
      </c>
      <c r="CO6" s="33" t="str">
        <f t="shared" si="10"/>
        <v>-</v>
      </c>
      <c r="CP6" s="33" t="str">
        <f t="shared" si="10"/>
        <v>-</v>
      </c>
      <c r="CQ6" s="33">
        <f t="shared" si="10"/>
        <v>60.03</v>
      </c>
      <c r="CR6" s="33">
        <f t="shared" si="10"/>
        <v>61.93</v>
      </c>
      <c r="CS6" s="33">
        <f t="shared" si="10"/>
        <v>59.5</v>
      </c>
      <c r="CT6" s="33">
        <f t="shared" si="10"/>
        <v>53.84</v>
      </c>
      <c r="CU6" s="33">
        <f t="shared" si="10"/>
        <v>60.25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92.37</v>
      </c>
      <c r="DE6" s="33">
        <f t="shared" si="11"/>
        <v>95.04</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322091</v>
      </c>
      <c r="D7" s="35">
        <v>47</v>
      </c>
      <c r="E7" s="35">
        <v>18</v>
      </c>
      <c r="F7" s="35">
        <v>0</v>
      </c>
      <c r="G7" s="35">
        <v>0</v>
      </c>
      <c r="H7" s="35" t="s">
        <v>96</v>
      </c>
      <c r="I7" s="35" t="s">
        <v>97</v>
      </c>
      <c r="J7" s="35" t="s">
        <v>98</v>
      </c>
      <c r="K7" s="35" t="s">
        <v>99</v>
      </c>
      <c r="L7" s="35" t="s">
        <v>100</v>
      </c>
      <c r="M7" s="36" t="s">
        <v>101</v>
      </c>
      <c r="N7" s="36" t="s">
        <v>102</v>
      </c>
      <c r="O7" s="36">
        <v>21.05</v>
      </c>
      <c r="P7" s="36">
        <v>100</v>
      </c>
      <c r="Q7" s="36">
        <v>2678</v>
      </c>
      <c r="R7" s="36">
        <v>40489</v>
      </c>
      <c r="S7" s="36">
        <v>553.17999999999995</v>
      </c>
      <c r="T7" s="36">
        <v>73.19</v>
      </c>
      <c r="U7" s="36">
        <v>8500</v>
      </c>
      <c r="V7" s="36">
        <v>435.17</v>
      </c>
      <c r="W7" s="36">
        <v>19.53</v>
      </c>
      <c r="X7" s="36">
        <v>99.96</v>
      </c>
      <c r="Y7" s="36">
        <v>100.01</v>
      </c>
      <c r="Z7" s="36">
        <v>100.01</v>
      </c>
      <c r="AA7" s="36">
        <v>100.01</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280.45</v>
      </c>
      <c r="BF7" s="36">
        <v>359.92</v>
      </c>
      <c r="BG7" s="36">
        <v>355.96</v>
      </c>
      <c r="BH7" s="36">
        <v>333.12</v>
      </c>
      <c r="BI7" s="36">
        <v>329.09</v>
      </c>
      <c r="BJ7" s="36">
        <v>421.01</v>
      </c>
      <c r="BK7" s="36">
        <v>430.64</v>
      </c>
      <c r="BL7" s="36">
        <v>232.83</v>
      </c>
      <c r="BM7" s="36">
        <v>261.08</v>
      </c>
      <c r="BN7" s="36">
        <v>241.49</v>
      </c>
      <c r="BO7" s="36">
        <v>345.93</v>
      </c>
      <c r="BP7" s="36">
        <v>56.7</v>
      </c>
      <c r="BQ7" s="36">
        <v>57.04</v>
      </c>
      <c r="BR7" s="36">
        <v>56.09</v>
      </c>
      <c r="BS7" s="36">
        <v>55.87</v>
      </c>
      <c r="BT7" s="36">
        <v>57.03</v>
      </c>
      <c r="BU7" s="36">
        <v>58.98</v>
      </c>
      <c r="BV7" s="36">
        <v>58.78</v>
      </c>
      <c r="BW7" s="36">
        <v>67.92</v>
      </c>
      <c r="BX7" s="36">
        <v>68.61</v>
      </c>
      <c r="BY7" s="36">
        <v>65.7</v>
      </c>
      <c r="BZ7" s="36">
        <v>59.44</v>
      </c>
      <c r="CA7" s="36">
        <v>263.85000000000002</v>
      </c>
      <c r="CB7" s="36">
        <v>261.83999999999997</v>
      </c>
      <c r="CC7" s="36">
        <v>267.07</v>
      </c>
      <c r="CD7" s="36">
        <v>274.17</v>
      </c>
      <c r="CE7" s="36">
        <v>269.63</v>
      </c>
      <c r="CF7" s="36">
        <v>253.84</v>
      </c>
      <c r="CG7" s="36">
        <v>257.02999999999997</v>
      </c>
      <c r="CH7" s="36">
        <v>229.12</v>
      </c>
      <c r="CI7" s="36">
        <v>241.18</v>
      </c>
      <c r="CJ7" s="36">
        <v>247.94</v>
      </c>
      <c r="CK7" s="36">
        <v>272.79000000000002</v>
      </c>
      <c r="CL7" s="36" t="s">
        <v>101</v>
      </c>
      <c r="CM7" s="36" t="s">
        <v>101</v>
      </c>
      <c r="CN7" s="36" t="s">
        <v>101</v>
      </c>
      <c r="CO7" s="36" t="s">
        <v>101</v>
      </c>
      <c r="CP7" s="36" t="s">
        <v>101</v>
      </c>
      <c r="CQ7" s="36">
        <v>60.03</v>
      </c>
      <c r="CR7" s="36">
        <v>61.93</v>
      </c>
      <c r="CS7" s="36">
        <v>59.5</v>
      </c>
      <c r="CT7" s="36">
        <v>53.84</v>
      </c>
      <c r="CU7" s="36">
        <v>60.25</v>
      </c>
      <c r="CV7" s="36">
        <v>58.84</v>
      </c>
      <c r="CW7" s="36">
        <v>100</v>
      </c>
      <c r="CX7" s="36">
        <v>100</v>
      </c>
      <c r="CY7" s="36">
        <v>100</v>
      </c>
      <c r="CZ7" s="36">
        <v>100</v>
      </c>
      <c r="DA7" s="36">
        <v>100</v>
      </c>
      <c r="DB7" s="36">
        <v>76.8</v>
      </c>
      <c r="DC7" s="36">
        <v>77.25</v>
      </c>
      <c r="DD7" s="36">
        <v>92.37</v>
      </c>
      <c r="DE7" s="36">
        <v>95.04</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dcterms:created xsi:type="dcterms:W3CDTF">2017-02-08T03:23:45Z</dcterms:created>
  <dcterms:modified xsi:type="dcterms:W3CDTF">2017-02-14T01:21:24Z</dcterms:modified>
  <cp:category/>
</cp:coreProperties>
</file>