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庁内共有\1_課（室）共有【整理前】\100_上下水道局\99_上下水道局共有\③　下水道関係\02-0　決算\経営比較分析表（総務省）\H27\03出雲市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AD10" i="4" s="1"/>
  <c r="P6" i="5"/>
  <c r="O6" i="5"/>
  <c r="P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10" i="4"/>
  <c r="I10" i="4"/>
  <c r="B10" i="4"/>
  <c r="BB8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<sst xmlns="http://schemas.openxmlformats.org/spreadsheetml/2006/main" count="232" uniqueCount="111">
  <si>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</si>
  <si>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</si>
  <si>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</si>
  <si>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</si>
  <si>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</si>
  <si>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</si>
  <si>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</si>
  <si>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</si>
  <si>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</si>
  <si>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</si>
  <si>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</si>
  <si>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</si>
  <si>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</si>
  <si>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</si>
  <si>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</si>
  <si>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</si>
  <si>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</si>
  <si>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</si>
  <si>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</si>
  <si>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</si>
  <si>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</si>
  <si>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</si>
  <si>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</si>
  <si>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</si>
  <si>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</si>
  <si>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</si>
  <si>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</si>
  <si>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</si>
  <si>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</si>
  <si>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</si>
  <si>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</si>
  <si>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</si>
  <si>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</si>
  <si>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</si>
  <si>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</si>
  <si>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</si>
  <si>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</si>
  <si>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</si>
  <si>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</si>
  <si>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</si>
  <si>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</si>
  <si>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</si>
  <si>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</si>
  <si>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</si>
  <si>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</si>
  <si>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</si>
  <si>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</si>
  <si>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</si>
  <si>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</si>
  <si>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</si>
  <si>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</si>
  <si>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</si>
  <si>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</si>
  <si>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</si>
  <si>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</si>
  <si>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</si>
  <si>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</si>
  <si>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</si>
  <si>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</si>
  <si>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</si>
  <si>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</si>
  <si>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</si>
  <si>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</si>
  <si>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</si>
  <si>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</si>
  <si>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</si>
  <si>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</si>
  <si>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</si>
  <si>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</si>
  <si>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</si>
  <si>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</si>
  <si>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</si>
  <si>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</si>
  <si>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</si>
  <si>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</si>
  <si>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</si>
  <si>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</si>
  <si>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</si>
  <si>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</si>
  <si>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</si>
  <si>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</si>
  <si>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</si>
  <si>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</si>
  <si>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</si>
  <si>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</si>
  <si>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</si>
  <si>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</si>
  <si>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</si>
  <si>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</si>
  <si>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</si>
  <si>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</si>
  <si>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</si>
  <si>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</si>
  <si>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</si>
  <si>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</si>
  <si>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</si>
  <si>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島根県　出雲市</t>
  </si>
  <si>
    <t>法非適用</t>
  </si>
  <si>
    <t>下水道事業</t>
  </si>
  <si>
    <t>個別排水処理</t>
  </si>
  <si>
    <t>L2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</si>
  <si>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</si>
  <si>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</si>
  <si>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</si>
  <si>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</si>
  <si>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</si>
  <si>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</si>
  <si>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</si>
  <si>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本事業は、特定地域排水処理事業とあわせ、浄化槽事業会計として実施している。
　経営状況は、特定地域排水処理事業と同様、料金収入等の自主財源で維持管理経費を賄う事ができず、市債償還額の不足分をあわせ、一般会計繰入金に頼らざるを得ない状況にある。　
　①収益的収支比率は、昨年度とほぼ同様であるが、維持管理等の増により、⑤経費回収率は10.28ポイントの減、⑥汚水処理原価は、30.28円の増となっている。
経費の削減を進め、経営状況の改善を図る必要がある。
　⑦施設利用率は、昨年度と同水準であるが、本事業は個別の浄化槽設置であり、⑧水洗化率も96.97％と高いことから、今後の数値の向上は見込めない状況である。</t>
    <rPh sb="1" eb="2">
      <t>ホン</t>
    </rPh>
    <rPh sb="2" eb="4">
      <t>ジギョウ</t>
    </rPh>
    <rPh sb="10" eb="12">
      <t>ハイスイ</t>
    </rPh>
    <rPh sb="12" eb="14">
      <t>ショリ</t>
    </rPh>
    <rPh sb="14" eb="16">
      <t>ジギョウ</t>
    </rPh>
    <rPh sb="21" eb="24">
      <t>ジョウカソウ</t>
    </rPh>
    <rPh sb="24" eb="26">
      <t>ジギョウ</t>
    </rPh>
    <rPh sb="26" eb="28">
      <t>カイケイ</t>
    </rPh>
    <rPh sb="31" eb="33">
      <t>ジッシ</t>
    </rPh>
    <rPh sb="40" eb="42">
      <t>ケイエイ</t>
    </rPh>
    <rPh sb="42" eb="44">
      <t>ジョウキョウ</t>
    </rPh>
    <rPh sb="57" eb="59">
      <t>ドウヨウ</t>
    </rPh>
    <rPh sb="126" eb="129">
      <t>シュウエキテキ</t>
    </rPh>
    <rPh sb="129" eb="131">
      <t>シュウシ</t>
    </rPh>
    <rPh sb="131" eb="133">
      <t>ヒリツ</t>
    </rPh>
    <rPh sb="141" eb="143">
      <t>ドウヨウ</t>
    </rPh>
    <rPh sb="148" eb="150">
      <t>イジ</t>
    </rPh>
    <rPh sb="150" eb="152">
      <t>カンリ</t>
    </rPh>
    <rPh sb="152" eb="153">
      <t>トウ</t>
    </rPh>
    <rPh sb="154" eb="155">
      <t>ゾウ</t>
    </rPh>
    <rPh sb="160" eb="162">
      <t>ケイヒ</t>
    </rPh>
    <rPh sb="162" eb="164">
      <t>カイシュウ</t>
    </rPh>
    <rPh sb="164" eb="165">
      <t>リツ</t>
    </rPh>
    <rPh sb="176" eb="177">
      <t>ゲン</t>
    </rPh>
    <rPh sb="179" eb="181">
      <t>オスイ</t>
    </rPh>
    <rPh sb="181" eb="183">
      <t>ショリ</t>
    </rPh>
    <rPh sb="183" eb="185">
      <t>ゲンカ</t>
    </rPh>
    <rPh sb="192" eb="193">
      <t>エン</t>
    </rPh>
    <rPh sb="194" eb="195">
      <t>ゾウ</t>
    </rPh>
    <rPh sb="203" eb="205">
      <t>ケイヒ</t>
    </rPh>
    <rPh sb="206" eb="208">
      <t>サクゲン</t>
    </rPh>
    <rPh sb="209" eb="210">
      <t>スス</t>
    </rPh>
    <rPh sb="212" eb="214">
      <t>ケイエイ</t>
    </rPh>
    <rPh sb="214" eb="216">
      <t>ジョウキョウ</t>
    </rPh>
    <rPh sb="217" eb="219">
      <t>カイゼン</t>
    </rPh>
    <rPh sb="220" eb="221">
      <t>ハカ</t>
    </rPh>
    <rPh sb="222" eb="224">
      <t>ヒツヨウ</t>
    </rPh>
    <rPh sb="231" eb="233">
      <t>シセツ</t>
    </rPh>
    <rPh sb="233" eb="236">
      <t>リヨウリツ</t>
    </rPh>
    <rPh sb="238" eb="241">
      <t>サクネンド</t>
    </rPh>
    <rPh sb="242" eb="245">
      <t>ドウスイジュン</t>
    </rPh>
    <rPh sb="250" eb="251">
      <t>ホン</t>
    </rPh>
    <rPh sb="251" eb="253">
      <t>ジギョウ</t>
    </rPh>
    <rPh sb="254" eb="256">
      <t>コベツ</t>
    </rPh>
    <rPh sb="257" eb="260">
      <t>ジョウカソウ</t>
    </rPh>
    <rPh sb="260" eb="262">
      <t>セッチ</t>
    </rPh>
    <rPh sb="267" eb="270">
      <t>スイセンカ</t>
    </rPh>
    <rPh sb="270" eb="271">
      <t>リツ</t>
    </rPh>
    <rPh sb="279" eb="280">
      <t>タカ</t>
    </rPh>
    <rPh sb="286" eb="288">
      <t>コンゴ</t>
    </rPh>
    <rPh sb="289" eb="291">
      <t>スウチ</t>
    </rPh>
    <rPh sb="292" eb="294">
      <t>コウジョウ</t>
    </rPh>
    <rPh sb="295" eb="297">
      <t>ミコ</t>
    </rPh>
    <rPh sb="300" eb="302">
      <t>ジョウキョウ</t>
    </rPh>
    <phoneticPr fontId="4"/>
  </si>
  <si>
    <t>　本事業は、平成11年度から実施した事業であり、法定耐用年数を経過する施設はなく、ブロアポンプ等の機器類について、老朽化の状況に応じて修繕を行っている状況である。
　今後も適正な維持管理に努めるとともに、老朽化の進行、更新期の到来に備えて、長寿命化、更新の方針等について検討を行う必要がある。</t>
    <rPh sb="1" eb="2">
      <t>ホン</t>
    </rPh>
    <rPh sb="2" eb="4">
      <t>ジギョウ</t>
    </rPh>
    <rPh sb="6" eb="8">
      <t>ヘイセイ</t>
    </rPh>
    <rPh sb="10" eb="12">
      <t>ネンド</t>
    </rPh>
    <rPh sb="14" eb="16">
      <t>ジッシ</t>
    </rPh>
    <rPh sb="18" eb="20">
      <t>ジギョウ</t>
    </rPh>
    <rPh sb="24" eb="26">
      <t>ホウテイ</t>
    </rPh>
    <rPh sb="26" eb="28">
      <t>タイヨウ</t>
    </rPh>
    <rPh sb="28" eb="30">
      <t>ネンスウ</t>
    </rPh>
    <rPh sb="31" eb="33">
      <t>ケイカ</t>
    </rPh>
    <rPh sb="35" eb="37">
      <t>シセツ</t>
    </rPh>
    <rPh sb="47" eb="48">
      <t>トウ</t>
    </rPh>
    <rPh sb="49" eb="52">
      <t>キキルイ</t>
    </rPh>
    <rPh sb="57" eb="60">
      <t>ロウキュウカ</t>
    </rPh>
    <rPh sb="61" eb="63">
      <t>ジョウキョウ</t>
    </rPh>
    <rPh sb="64" eb="65">
      <t>オウ</t>
    </rPh>
    <rPh sb="67" eb="69">
      <t>シュウゼン</t>
    </rPh>
    <rPh sb="70" eb="71">
      <t>オコナ</t>
    </rPh>
    <rPh sb="75" eb="77">
      <t>ジョウキョウ</t>
    </rPh>
    <rPh sb="83" eb="85">
      <t>コンゴ</t>
    </rPh>
    <rPh sb="86" eb="88">
      <t>テキセイ</t>
    </rPh>
    <rPh sb="89" eb="91">
      <t>イジ</t>
    </rPh>
    <rPh sb="91" eb="93">
      <t>カンリ</t>
    </rPh>
    <rPh sb="94" eb="95">
      <t>ツト</t>
    </rPh>
    <rPh sb="102" eb="105">
      <t>ロウキュウカ</t>
    </rPh>
    <rPh sb="106" eb="108">
      <t>シンコウ</t>
    </rPh>
    <rPh sb="109" eb="112">
      <t>コウシンキ</t>
    </rPh>
    <rPh sb="113" eb="115">
      <t>トウライ</t>
    </rPh>
    <rPh sb="116" eb="117">
      <t>ソナ</t>
    </rPh>
    <rPh sb="120" eb="121">
      <t>チョウ</t>
    </rPh>
    <rPh sb="121" eb="124">
      <t>ジュミョウカ</t>
    </rPh>
    <rPh sb="125" eb="127">
      <t>コウシン</t>
    </rPh>
    <rPh sb="128" eb="130">
      <t>ホウシン</t>
    </rPh>
    <rPh sb="130" eb="131">
      <t>トウ</t>
    </rPh>
    <rPh sb="135" eb="137">
      <t>ケントウ</t>
    </rPh>
    <rPh sb="138" eb="139">
      <t>オコナ</t>
    </rPh>
    <rPh sb="140" eb="142">
      <t>ヒツヨウ</t>
    </rPh>
    <phoneticPr fontId="4"/>
  </si>
  <si>
    <t>　本事業は、個別の浄化槽設置事業ということもあり、水洗化率も高く、使用料収入の増要因は見込めない状況であることから、引き続き経費の削減等に努め、経営改善を図っていくことが必要である。
　</t>
    <rPh sb="1" eb="2">
      <t>ホン</t>
    </rPh>
    <rPh sb="2" eb="4">
      <t>ジギョウ</t>
    </rPh>
    <rPh sb="6" eb="8">
      <t>コベツ</t>
    </rPh>
    <rPh sb="9" eb="12">
      <t>ジョウカソウ</t>
    </rPh>
    <rPh sb="12" eb="14">
      <t>セッチ</t>
    </rPh>
    <rPh sb="14" eb="16">
      <t>ジギョウ</t>
    </rPh>
    <rPh sb="25" eb="28">
      <t>スイセンカ</t>
    </rPh>
    <rPh sb="28" eb="29">
      <t>リツ</t>
    </rPh>
    <rPh sb="30" eb="31">
      <t>タカ</t>
    </rPh>
    <rPh sb="33" eb="36">
      <t>シヨウリョウ</t>
    </rPh>
    <rPh sb="36" eb="38">
      <t>シュウニュウ</t>
    </rPh>
    <rPh sb="39" eb="40">
      <t>ゾウ</t>
    </rPh>
    <rPh sb="40" eb="42">
      <t>ヨウイン</t>
    </rPh>
    <rPh sb="43" eb="45">
      <t>ミコ</t>
    </rPh>
    <rPh sb="48" eb="50">
      <t>ジョウキョウ</t>
    </rPh>
    <rPh sb="58" eb="59">
      <t>ヒ</t>
    </rPh>
    <rPh sb="60" eb="61">
      <t>ツヅ</t>
    </rPh>
    <rPh sb="62" eb="64">
      <t>ケイヒ</t>
    </rPh>
    <rPh sb="65" eb="67">
      <t>サクゲン</t>
    </rPh>
    <rPh sb="67" eb="68">
      <t>トウ</t>
    </rPh>
    <rPh sb="69" eb="70">
      <t>ツト</t>
    </rPh>
    <rPh sb="72" eb="74">
      <t>ケイエイ</t>
    </rPh>
    <rPh sb="74" eb="76">
      <t>カイゼン</t>
    </rPh>
    <rPh sb="77" eb="78">
      <t>ハカ</t>
    </rPh>
    <rPh sb="85" eb="87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</si>
</sst>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020440"/>
        <c:axId val="178943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20440"/>
        <c:axId val="178943904"/>
      </c:lineChart>
      <c:dateAx>
        <c:axId val="180020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943904"/>
        <c:crosses val="autoZero"/>
        <c:auto val="1"/>
        <c:lblOffset val="100"/>
        <c:baseTimeUnit val="years"/>
      </c:dateAx>
      <c:valAx>
        <c:axId val="178943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020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60.11</c:v>
                </c:pt>
                <c:pt idx="1">
                  <c:v>59.56</c:v>
                </c:pt>
                <c:pt idx="2">
                  <c:v>57.69</c:v>
                </c:pt>
                <c:pt idx="3">
                  <c:v>53.09</c:v>
                </c:pt>
                <c:pt idx="4">
                  <c:v>52.04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38984"/>
        <c:axId val="18071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55.42</c:v>
                </c:pt>
                <c:pt idx="1">
                  <c:v>58.58</c:v>
                </c:pt>
                <c:pt idx="2">
                  <c:v>48.69</c:v>
                </c:pt>
                <c:pt idx="3">
                  <c:v>52.52</c:v>
                </c:pt>
                <c:pt idx="4">
                  <c:v>54.14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38984"/>
        <c:axId val="180714544"/>
      </c:lineChart>
      <c:dateAx>
        <c:axId val="179338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714544"/>
        <c:crosses val="autoZero"/>
        <c:auto val="1"/>
        <c:lblOffset val="100"/>
        <c:baseTimeUnit val="years"/>
      </c:dateAx>
      <c:valAx>
        <c:axId val="18071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338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97.42</c:v>
                </c:pt>
                <c:pt idx="1">
                  <c:v>96.82</c:v>
                </c:pt>
                <c:pt idx="2">
                  <c:v>96.71</c:v>
                </c:pt>
                <c:pt idx="3">
                  <c:v>97.04</c:v>
                </c:pt>
                <c:pt idx="4">
                  <c:v>96.97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800864"/>
        <c:axId val="180801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74.290000000000006</c:v>
                </c:pt>
                <c:pt idx="1">
                  <c:v>72.31</c:v>
                </c:pt>
                <c:pt idx="2">
                  <c:v>87.42</c:v>
                </c:pt>
                <c:pt idx="3">
                  <c:v>84.94</c:v>
                </c:pt>
                <c:pt idx="4">
                  <c:v>84.69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00864"/>
        <c:axId val="180801256"/>
      </c:lineChart>
      <c:dateAx>
        <c:axId val="180800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801256"/>
        <c:crosses val="autoZero"/>
        <c:auto val="1"/>
        <c:lblOffset val="100"/>
        <c:baseTimeUnit val="years"/>
      </c:dateAx>
      <c:valAx>
        <c:axId val="180801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800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91.25</c:v>
                </c:pt>
                <c:pt idx="1">
                  <c:v>88.91</c:v>
                </c:pt>
                <c:pt idx="2">
                  <c:v>88.36</c:v>
                </c:pt>
                <c:pt idx="3">
                  <c:v>85.37</c:v>
                </c:pt>
                <c:pt idx="4">
                  <c:v>85.51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750832"/>
        <c:axId val="61547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50832"/>
        <c:axId val="61547992"/>
      </c:lineChart>
      <c:dateAx>
        <c:axId val="17975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547992"/>
        <c:crosses val="autoZero"/>
        <c:auto val="1"/>
        <c:lblOffset val="100"/>
        <c:baseTimeUnit val="years"/>
      </c:dateAx>
      <c:valAx>
        <c:axId val="61547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75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57632"/>
        <c:axId val="114581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57632"/>
        <c:axId val="114581400"/>
      </c:lineChart>
      <c:dateAx>
        <c:axId val="6105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581400"/>
        <c:crosses val="autoZero"/>
        <c:auto val="1"/>
        <c:lblOffset val="100"/>
        <c:baseTimeUnit val="years"/>
      </c:dateAx>
      <c:valAx>
        <c:axId val="114581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1057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542648"/>
        <c:axId val="180545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42648"/>
        <c:axId val="180545080"/>
      </c:lineChart>
      <c:dateAx>
        <c:axId val="180542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545080"/>
        <c:crosses val="autoZero"/>
        <c:auto val="1"/>
        <c:lblOffset val="100"/>
        <c:baseTimeUnit val="years"/>
      </c:dateAx>
      <c:valAx>
        <c:axId val="180545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542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37416"/>
        <c:axId val="17933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37416"/>
        <c:axId val="179337808"/>
      </c:lineChart>
      <c:dateAx>
        <c:axId val="179337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337808"/>
        <c:crosses val="autoZero"/>
        <c:auto val="1"/>
        <c:lblOffset val="100"/>
        <c:baseTimeUnit val="years"/>
      </c:dateAx>
      <c:valAx>
        <c:axId val="17933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337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39376"/>
        <c:axId val="179339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39376"/>
        <c:axId val="179339768"/>
      </c:lineChart>
      <c:dateAx>
        <c:axId val="17933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339768"/>
        <c:crosses val="autoZero"/>
        <c:auto val="1"/>
        <c:lblOffset val="100"/>
        <c:baseTimeUnit val="years"/>
      </c:dateAx>
      <c:valAx>
        <c:axId val="179339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339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 formatCode="#,##0.00;&quot;△&quot;#,##0.00;&quot;-&quot;">
                  <c:v>13.34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40656"/>
        <c:axId val="115741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844.96</c:v>
                </c:pt>
                <c:pt idx="1">
                  <c:v>862.78</c:v>
                </c:pt>
                <c:pt idx="2">
                  <c:v>799.41</c:v>
                </c:pt>
                <c:pt idx="3">
                  <c:v>701.33</c:v>
                </c:pt>
                <c:pt idx="4">
                  <c:v>663.76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40656"/>
        <c:axId val="115741832"/>
      </c:lineChart>
      <c:dateAx>
        <c:axId val="11574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741832"/>
        <c:crosses val="autoZero"/>
        <c:auto val="1"/>
        <c:lblOffset val="100"/>
        <c:baseTimeUnit val="years"/>
      </c:dateAx>
      <c:valAx>
        <c:axId val="115741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74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64.34</c:v>
                </c:pt>
                <c:pt idx="1">
                  <c:v>71.069999999999993</c:v>
                </c:pt>
                <c:pt idx="2">
                  <c:v>73.239999999999995</c:v>
                </c:pt>
                <c:pt idx="3">
                  <c:v>83.36</c:v>
                </c:pt>
                <c:pt idx="4">
                  <c:v>73.08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711408"/>
        <c:axId val="180711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51.86</c:v>
                </c:pt>
                <c:pt idx="1">
                  <c:v>54.55</c:v>
                </c:pt>
                <c:pt idx="2">
                  <c:v>51.57</c:v>
                </c:pt>
                <c:pt idx="3">
                  <c:v>53.48</c:v>
                </c:pt>
                <c:pt idx="4">
                  <c:v>53.76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711408"/>
        <c:axId val="180711800"/>
      </c:lineChart>
      <c:dateAx>
        <c:axId val="180711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711800"/>
        <c:crosses val="autoZero"/>
        <c:auto val="1"/>
        <c:lblOffset val="100"/>
        <c:baseTimeUnit val="years"/>
      </c:dateAx>
      <c:valAx>
        <c:axId val="180711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711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255.4</c:v>
                </c:pt>
                <c:pt idx="1">
                  <c:v>239.2</c:v>
                </c:pt>
                <c:pt idx="2">
                  <c:v>233.87</c:v>
                </c:pt>
                <c:pt idx="3">
                  <c:v>212.5</c:v>
                </c:pt>
                <c:pt idx="4">
                  <c:v>242.78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712976"/>
        <c:axId val="180713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297.51</c:v>
                </c:pt>
                <c:pt idx="1">
                  <c:v>275.64999999999998</c:v>
                </c:pt>
                <c:pt idx="2">
                  <c:v>282.5</c:v>
                </c:pt>
                <c:pt idx="3">
                  <c:v>277.29000000000002</c:v>
                </c:pt>
                <c:pt idx="4">
                  <c:v>275.25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712976"/>
        <c:axId val="180713368"/>
      </c:lineChart>
      <c:dateAx>
        <c:axId val="180712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713368"/>
        <c:crosses val="autoZero"/>
        <c:auto val="1"/>
        <c:lblOffset val="100"/>
        <c:baseTimeUnit val="years"/>
      </c:dateAx>
      <c:valAx>
        <c:axId val="180713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712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【623.71】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S40" zoomScaleNormal="100" workbookViewId="0">
      <selection activeCell="CF69" sqref="CF69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島根県　出雲市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個別排水処理</v>
      </c>
      <c r="Q8" s="70"/>
      <c r="R8" s="70"/>
      <c r="S8" s="70"/>
      <c r="T8" s="70"/>
      <c r="U8" s="70"/>
      <c r="V8" s="70"/>
      <c r="W8" s="70" t="str">
        <f>データ!L6</f>
        <v>L2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175118</v>
      </c>
      <c r="AM8" s="64"/>
      <c r="AN8" s="64"/>
      <c r="AO8" s="64"/>
      <c r="AP8" s="64"/>
      <c r="AQ8" s="64"/>
      <c r="AR8" s="64"/>
      <c r="AS8" s="64"/>
      <c r="AT8" s="63">
        <f>データ!S6</f>
        <v>624.36</v>
      </c>
      <c r="AU8" s="63"/>
      <c r="AV8" s="63"/>
      <c r="AW8" s="63"/>
      <c r="AX8" s="63"/>
      <c r="AY8" s="63"/>
      <c r="AZ8" s="63"/>
      <c r="BA8" s="63"/>
      <c r="BB8" s="63">
        <f>データ!T6</f>
        <v>280.48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0.28000000000000003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3291</v>
      </c>
      <c r="AE10" s="64"/>
      <c r="AF10" s="64"/>
      <c r="AG10" s="64"/>
      <c r="AH10" s="64"/>
      <c r="AI10" s="64"/>
      <c r="AJ10" s="64"/>
      <c r="AK10" s="2"/>
      <c r="AL10" s="64">
        <f>データ!U6</f>
        <v>495</v>
      </c>
      <c r="AM10" s="64"/>
      <c r="AN10" s="64"/>
      <c r="AO10" s="64"/>
      <c r="AP10" s="64"/>
      <c r="AQ10" s="64"/>
      <c r="AR10" s="64"/>
      <c r="AS10" s="64"/>
      <c r="AT10" s="63">
        <f>データ!V6</f>
        <v>0.08</v>
      </c>
      <c r="AU10" s="63"/>
      <c r="AV10" s="63"/>
      <c r="AW10" s="63"/>
      <c r="AX10" s="63"/>
      <c r="AY10" s="63"/>
      <c r="AZ10" s="63"/>
      <c r="BA10" s="63"/>
      <c r="BB10" s="63">
        <f>データ!W6</f>
        <v>6187.5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322032</v>
      </c>
      <c r="D6" s="31">
        <f t="shared" si="3"/>
        <v>47</v>
      </c>
      <c r="E6" s="31">
        <f t="shared" si="3"/>
        <v>18</v>
      </c>
      <c r="F6" s="31">
        <f t="shared" si="3"/>
        <v>1</v>
      </c>
      <c r="G6" s="31">
        <f t="shared" si="3"/>
        <v>0</v>
      </c>
      <c r="H6" s="31" t="str">
        <f t="shared" si="3"/>
        <v>島根県　出雲市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個別排水処理</v>
      </c>
      <c r="L6" s="31" t="str">
        <f t="shared" si="3"/>
        <v>L2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0.28000000000000003</v>
      </c>
      <c r="P6" s="32">
        <f t="shared" si="3"/>
        <v>100</v>
      </c>
      <c r="Q6" s="32">
        <f t="shared" si="3"/>
        <v>3291</v>
      </c>
      <c r="R6" s="32">
        <f t="shared" si="3"/>
        <v>175118</v>
      </c>
      <c r="S6" s="32">
        <f t="shared" si="3"/>
        <v>624.36</v>
      </c>
      <c r="T6" s="32">
        <f t="shared" si="3"/>
        <v>280.48</v>
      </c>
      <c r="U6" s="32">
        <f t="shared" si="3"/>
        <v>495</v>
      </c>
      <c r="V6" s="32">
        <f t="shared" si="3"/>
        <v>0.08</v>
      </c>
      <c r="W6" s="32">
        <f t="shared" si="3"/>
        <v>6187.5</v>
      </c>
      <c r="X6" s="33">
        <f>IF(X7="",NA(),X7)</f>
        <v>91.25</v>
      </c>
      <c r="Y6" s="33">
        <f t="shared" ref="Y6:AG6" si="4">IF(Y7="",NA(),Y7)</f>
        <v>88.91</v>
      </c>
      <c r="Z6" s="33">
        <f t="shared" si="4"/>
        <v>88.36</v>
      </c>
      <c r="AA6" s="33">
        <f t="shared" si="4"/>
        <v>85.37</v>
      </c>
      <c r="AB6" s="33">
        <f t="shared" si="4"/>
        <v>85.51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13.34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844.96</v>
      </c>
      <c r="BK6" s="33">
        <f t="shared" si="7"/>
        <v>862.78</v>
      </c>
      <c r="BL6" s="33">
        <f t="shared" si="7"/>
        <v>799.41</v>
      </c>
      <c r="BM6" s="33">
        <f t="shared" si="7"/>
        <v>701.33</v>
      </c>
      <c r="BN6" s="33">
        <f t="shared" si="7"/>
        <v>663.76</v>
      </c>
      <c r="BO6" s="32" t="str">
        <f>IF(BO7="","",IF(BO7="-","【-】","【"&amp;SUBSTITUTE(TEXT(BO7,"#,##0.00"),"-","△")&amp;"】"))</f>
        <v>【623.71】</v>
      </c>
      <c r="BP6" s="33">
        <f>IF(BP7="",NA(),BP7)</f>
        <v>64.34</v>
      </c>
      <c r="BQ6" s="33">
        <f t="shared" ref="BQ6:BY6" si="8">IF(BQ7="",NA(),BQ7)</f>
        <v>71.069999999999993</v>
      </c>
      <c r="BR6" s="33">
        <f t="shared" si="8"/>
        <v>73.239999999999995</v>
      </c>
      <c r="BS6" s="33">
        <f t="shared" si="8"/>
        <v>83.36</v>
      </c>
      <c r="BT6" s="33">
        <f t="shared" si="8"/>
        <v>73.08</v>
      </c>
      <c r="BU6" s="33">
        <f t="shared" si="8"/>
        <v>51.86</v>
      </c>
      <c r="BV6" s="33">
        <f t="shared" si="8"/>
        <v>54.55</v>
      </c>
      <c r="BW6" s="33">
        <f t="shared" si="8"/>
        <v>51.57</v>
      </c>
      <c r="BX6" s="33">
        <f t="shared" si="8"/>
        <v>53.48</v>
      </c>
      <c r="BY6" s="33">
        <f t="shared" si="8"/>
        <v>53.76</v>
      </c>
      <c r="BZ6" s="32" t="str">
        <f>IF(BZ7="","",IF(BZ7="-","【-】","【"&amp;SUBSTITUTE(TEXT(BZ7,"#,##0.00"),"-","△")&amp;"】"))</f>
        <v>【51.88】</v>
      </c>
      <c r="CA6" s="33">
        <f>IF(CA7="",NA(),CA7)</f>
        <v>255.4</v>
      </c>
      <c r="CB6" s="33">
        <f t="shared" ref="CB6:CJ6" si="9">IF(CB7="",NA(),CB7)</f>
        <v>239.2</v>
      </c>
      <c r="CC6" s="33">
        <f t="shared" si="9"/>
        <v>233.87</v>
      </c>
      <c r="CD6" s="33">
        <f t="shared" si="9"/>
        <v>212.5</v>
      </c>
      <c r="CE6" s="33">
        <f t="shared" si="9"/>
        <v>242.78</v>
      </c>
      <c r="CF6" s="33">
        <f t="shared" si="9"/>
        <v>297.51</v>
      </c>
      <c r="CG6" s="33">
        <f t="shared" si="9"/>
        <v>275.64999999999998</v>
      </c>
      <c r="CH6" s="33">
        <f t="shared" si="9"/>
        <v>282.5</v>
      </c>
      <c r="CI6" s="33">
        <f t="shared" si="9"/>
        <v>277.29000000000002</v>
      </c>
      <c r="CJ6" s="33">
        <f t="shared" si="9"/>
        <v>275.25</v>
      </c>
      <c r="CK6" s="32" t="str">
        <f>IF(CK7="","",IF(CK7="-","【-】","【"&amp;SUBSTITUTE(TEXT(CK7,"#,##0.00"),"-","△")&amp;"】"))</f>
        <v>【295.51】</v>
      </c>
      <c r="CL6" s="33">
        <f>IF(CL7="",NA(),CL7)</f>
        <v>60.11</v>
      </c>
      <c r="CM6" s="33">
        <f t="shared" ref="CM6:CU6" si="10">IF(CM7="",NA(),CM7)</f>
        <v>59.56</v>
      </c>
      <c r="CN6" s="33">
        <f t="shared" si="10"/>
        <v>57.69</v>
      </c>
      <c r="CO6" s="33">
        <f t="shared" si="10"/>
        <v>53.09</v>
      </c>
      <c r="CP6" s="33">
        <f t="shared" si="10"/>
        <v>52.04</v>
      </c>
      <c r="CQ6" s="33">
        <f t="shared" si="10"/>
        <v>55.42</v>
      </c>
      <c r="CR6" s="33">
        <f t="shared" si="10"/>
        <v>58.58</v>
      </c>
      <c r="CS6" s="33">
        <f t="shared" si="10"/>
        <v>48.69</v>
      </c>
      <c r="CT6" s="33">
        <f t="shared" si="10"/>
        <v>52.52</v>
      </c>
      <c r="CU6" s="33">
        <f t="shared" si="10"/>
        <v>54.14</v>
      </c>
      <c r="CV6" s="32" t="str">
        <f>IF(CV7="","",IF(CV7="-","【-】","【"&amp;SUBSTITUTE(TEXT(CV7,"#,##0.00"),"-","△")&amp;"】"))</f>
        <v>【51.98】</v>
      </c>
      <c r="CW6" s="33">
        <f>IF(CW7="",NA(),CW7)</f>
        <v>97.42</v>
      </c>
      <c r="CX6" s="33">
        <f t="shared" ref="CX6:DF6" si="11">IF(CX7="",NA(),CX7)</f>
        <v>96.82</v>
      </c>
      <c r="CY6" s="33">
        <f t="shared" si="11"/>
        <v>96.71</v>
      </c>
      <c r="CZ6" s="33">
        <f t="shared" si="11"/>
        <v>97.04</v>
      </c>
      <c r="DA6" s="33">
        <f t="shared" si="11"/>
        <v>96.97</v>
      </c>
      <c r="DB6" s="33">
        <f t="shared" si="11"/>
        <v>74.290000000000006</v>
      </c>
      <c r="DC6" s="33">
        <f t="shared" si="11"/>
        <v>72.31</v>
      </c>
      <c r="DD6" s="33">
        <f t="shared" si="11"/>
        <v>87.42</v>
      </c>
      <c r="DE6" s="33">
        <f t="shared" si="11"/>
        <v>84.94</v>
      </c>
      <c r="DF6" s="33">
        <f t="shared" si="11"/>
        <v>84.69</v>
      </c>
      <c r="DG6" s="32" t="str">
        <f>IF(DG7="","",IF(DG7="-","【-】","【"&amp;SUBSTITUTE(TEXT(DG7,"#,##0.00"),"-","△")&amp;"】"))</f>
        <v>【80.35】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322032</v>
      </c>
      <c r="D7" s="35">
        <v>47</v>
      </c>
      <c r="E7" s="35">
        <v>18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0.28000000000000003</v>
      </c>
      <c r="P7" s="36">
        <v>100</v>
      </c>
      <c r="Q7" s="36">
        <v>3291</v>
      </c>
      <c r="R7" s="36">
        <v>175118</v>
      </c>
      <c r="S7" s="36">
        <v>624.36</v>
      </c>
      <c r="T7" s="36">
        <v>280.48</v>
      </c>
      <c r="U7" s="36">
        <v>495</v>
      </c>
      <c r="V7" s="36">
        <v>0.08</v>
      </c>
      <c r="W7" s="36">
        <v>6187.5</v>
      </c>
      <c r="X7" s="36">
        <v>91.25</v>
      </c>
      <c r="Y7" s="36">
        <v>88.91</v>
      </c>
      <c r="Z7" s="36">
        <v>88.36</v>
      </c>
      <c r="AA7" s="36">
        <v>85.37</v>
      </c>
      <c r="AB7" s="36">
        <v>85.51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13.34</v>
      </c>
      <c r="BF7" s="36">
        <v>0</v>
      </c>
      <c r="BG7" s="36">
        <v>0</v>
      </c>
      <c r="BH7" s="36">
        <v>0</v>
      </c>
      <c r="BI7" s="36">
        <v>0</v>
      </c>
      <c r="BJ7" s="36">
        <v>844.96</v>
      </c>
      <c r="BK7" s="36">
        <v>862.78</v>
      </c>
      <c r="BL7" s="36">
        <v>799.41</v>
      </c>
      <c r="BM7" s="36">
        <v>701.33</v>
      </c>
      <c r="BN7" s="36">
        <v>663.76</v>
      </c>
      <c r="BO7" s="36">
        <v>623.71</v>
      </c>
      <c r="BP7" s="36">
        <v>64.34</v>
      </c>
      <c r="BQ7" s="36">
        <v>71.069999999999993</v>
      </c>
      <c r="BR7" s="36">
        <v>73.239999999999995</v>
      </c>
      <c r="BS7" s="36">
        <v>83.36</v>
      </c>
      <c r="BT7" s="36">
        <v>73.08</v>
      </c>
      <c r="BU7" s="36">
        <v>51.86</v>
      </c>
      <c r="BV7" s="36">
        <v>54.55</v>
      </c>
      <c r="BW7" s="36">
        <v>51.57</v>
      </c>
      <c r="BX7" s="36">
        <v>53.48</v>
      </c>
      <c r="BY7" s="36">
        <v>53.76</v>
      </c>
      <c r="BZ7" s="36">
        <v>51.88</v>
      </c>
      <c r="CA7" s="36">
        <v>255.4</v>
      </c>
      <c r="CB7" s="36">
        <v>239.2</v>
      </c>
      <c r="CC7" s="36">
        <v>233.87</v>
      </c>
      <c r="CD7" s="36">
        <v>212.5</v>
      </c>
      <c r="CE7" s="36">
        <v>242.78</v>
      </c>
      <c r="CF7" s="36">
        <v>297.51</v>
      </c>
      <c r="CG7" s="36">
        <v>275.64999999999998</v>
      </c>
      <c r="CH7" s="36">
        <v>282.5</v>
      </c>
      <c r="CI7" s="36">
        <v>277.29000000000002</v>
      </c>
      <c r="CJ7" s="36">
        <v>275.25</v>
      </c>
      <c r="CK7" s="36">
        <v>295.51</v>
      </c>
      <c r="CL7" s="36">
        <v>60.11</v>
      </c>
      <c r="CM7" s="36">
        <v>59.56</v>
      </c>
      <c r="CN7" s="36">
        <v>57.69</v>
      </c>
      <c r="CO7" s="36">
        <v>53.09</v>
      </c>
      <c r="CP7" s="36">
        <v>52.04</v>
      </c>
      <c r="CQ7" s="36">
        <v>55.42</v>
      </c>
      <c r="CR7" s="36">
        <v>58.58</v>
      </c>
      <c r="CS7" s="36">
        <v>48.69</v>
      </c>
      <c r="CT7" s="36">
        <v>52.52</v>
      </c>
      <c r="CU7" s="36">
        <v>54.14</v>
      </c>
      <c r="CV7" s="36">
        <v>51.98</v>
      </c>
      <c r="CW7" s="36">
        <v>97.42</v>
      </c>
      <c r="CX7" s="36">
        <v>96.82</v>
      </c>
      <c r="CY7" s="36">
        <v>96.71</v>
      </c>
      <c r="CZ7" s="36">
        <v>97.04</v>
      </c>
      <c r="DA7" s="36">
        <v>96.97</v>
      </c>
      <c r="DB7" s="36">
        <v>74.290000000000006</v>
      </c>
      <c r="DC7" s="36">
        <v>72.31</v>
      </c>
      <c r="DD7" s="36">
        <v>87.42</v>
      </c>
      <c r="DE7" s="36">
        <v>84.94</v>
      </c>
      <c r="DF7" s="36">
        <v>84.69</v>
      </c>
      <c r="DG7" s="36">
        <v>80.349999999999994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NJ031</cp:lastModifiedBy>
  <cp:lastPrinted>2017-02-14T02:19:15Z</cp:lastPrinted>
  <dcterms:created xsi:type="dcterms:W3CDTF">2017-02-08T03:26:25Z</dcterms:created>
  <dcterms:modified xsi:type="dcterms:W3CDTF">2017-02-14T02:23:11Z</dcterms:modified>
  <cp:category/>
</cp:coreProperties>
</file>