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経営比較分析表（総務省）\H27\03出雲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<sst xmlns="http://schemas.openxmlformats.org/spreadsheetml/2006/main" count="221" uniqueCount="111">
  <si>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</si>
  <si>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</si>
  <si>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</si>
  <si>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</si>
  <si>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</si>
  <si>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</si>
  <si>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</si>
  <si>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</si>
  <si>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</si>
  <si>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</si>
  <si>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</si>
  <si>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</si>
  <si>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</si>
  <si>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</si>
  <si>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</si>
  <si>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</si>
  <si>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</si>
  <si>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</si>
  <si>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</si>
  <si>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</si>
  <si>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</si>
  <si>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</si>
  <si>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</si>
  <si>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</si>
  <si>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</si>
  <si>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</si>
  <si>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</si>
  <si>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</si>
  <si>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</si>
  <si>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</si>
  <si>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</si>
  <si>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</si>
  <si>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</si>
  <si>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</si>
  <si>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</si>
  <si>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</si>
  <si>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</si>
  <si>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</si>
  <si>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</si>
  <si>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</si>
  <si>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</si>
  <si>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</si>
  <si>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</si>
  <si>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</si>
  <si>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</si>
  <si>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</si>
  <si>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</si>
  <si>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</si>
  <si>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</si>
  <si>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</si>
  <si>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</si>
  <si>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</si>
  <si>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</si>
  <si>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</si>
  <si>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</si>
  <si>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</si>
  <si>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</si>
  <si>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</si>
  <si>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</si>
  <si>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</si>
  <si>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</si>
  <si>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</si>
  <si>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</si>
  <si>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</si>
  <si>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</si>
  <si>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</si>
  <si>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</si>
  <si>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</si>
  <si>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</si>
  <si>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</si>
  <si>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</si>
  <si>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</si>
  <si>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</si>
  <si>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</si>
  <si>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</si>
  <si>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</si>
  <si>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</si>
  <si>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</si>
  <si>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</si>
  <si>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</si>
  <si>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</si>
  <si>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</si>
  <si>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</si>
  <si>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</si>
  <si>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</si>
  <si>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</si>
  <si>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</si>
  <si>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</si>
  <si>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</si>
  <si>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</si>
  <si>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</si>
  <si>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</si>
  <si>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</si>
  <si>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</si>
  <si>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</si>
  <si>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</si>
  <si>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</si>
  <si>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</si>
  <si>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下水道事業</t>
  </si>
  <si>
    <t>漁業集落排水</t>
  </si>
  <si>
    <t>H1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</si>
  <si>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</si>
  <si>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</si>
  <si>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</si>
  <si>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</si>
  <si>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</si>
  <si>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</si>
  <si>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</si>
  <si>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漁業集落排水事業は、農業集落排水、小規模集合排水事業と同一会計で運営を行っている。
経営状況としては、他の集落排水事業と同様、料金収入等の自主財源で維持管理経費を賄う事ができず、市債償還額の不足分をあわせ、一般会計繰入金に頼らざるを得ない状況にある。　
　①収益的収支比率は、58.81%と、昨年度を2.89ポイント下回った。これは、経費中の公債費が増加した半面、料金収入が処理区域内人口の減少の影響もあり微減となったこと、比率の算定外となる資本費平準化債借入額が増加したこと等による。
　⑤経費回収率、⑥汚水処理原価は、維持管理経費の減により前年より改善しており、類似団体平均との比較においても上位の数値となっているが、必要経費を使用料収入で賄えていない状況である。
　⑦施設利用率、⑧水洗化率は類似団体平均に比べ上位もしくは同水準となっている。
　本事業は新設事業を平成23年度に終了しており、今後の大きな向上は見込めない状況であるが、引き続き接続促進に努め、未接続の解消に努めていく必要がある。</t>
    <rPh sb="1" eb="2">
      <t>ギョ</t>
    </rPh>
    <rPh sb="11" eb="12">
      <t>ノウ</t>
    </rPh>
    <rPh sb="52" eb="53">
      <t>タ</t>
    </rPh>
    <rPh sb="54" eb="56">
      <t>シュウラク</t>
    </rPh>
    <rPh sb="56" eb="58">
      <t>ハイスイ</t>
    </rPh>
    <rPh sb="58" eb="60">
      <t>ジギョウ</t>
    </rPh>
    <rPh sb="61" eb="63">
      <t>ドウヨウ</t>
    </rPh>
    <rPh sb="130" eb="133">
      <t>シュウエキテキ</t>
    </rPh>
    <rPh sb="133" eb="135">
      <t>シュウシ</t>
    </rPh>
    <rPh sb="135" eb="137">
      <t>ヒリツ</t>
    </rPh>
    <rPh sb="147" eb="150">
      <t>サクネンド</t>
    </rPh>
    <rPh sb="159" eb="161">
      <t>シタマワ</t>
    </rPh>
    <rPh sb="168" eb="170">
      <t>ケイヒ</t>
    </rPh>
    <rPh sb="170" eb="171">
      <t>チュウ</t>
    </rPh>
    <rPh sb="172" eb="174">
      <t>コウサイ</t>
    </rPh>
    <rPh sb="174" eb="175">
      <t>ヒ</t>
    </rPh>
    <rPh sb="176" eb="178">
      <t>ゾウカ</t>
    </rPh>
    <rPh sb="180" eb="182">
      <t>ハンメン</t>
    </rPh>
    <rPh sb="183" eb="185">
      <t>リョウキン</t>
    </rPh>
    <rPh sb="185" eb="187">
      <t>シュウニュウ</t>
    </rPh>
    <rPh sb="188" eb="190">
      <t>ショリ</t>
    </rPh>
    <rPh sb="190" eb="192">
      <t>クイキ</t>
    </rPh>
    <rPh sb="192" eb="193">
      <t>ナイ</t>
    </rPh>
    <rPh sb="193" eb="195">
      <t>ジンコウ</t>
    </rPh>
    <rPh sb="196" eb="198">
      <t>ゲンショウ</t>
    </rPh>
    <rPh sb="199" eb="201">
      <t>エイキョウ</t>
    </rPh>
    <rPh sb="204" eb="206">
      <t>ビゲン</t>
    </rPh>
    <rPh sb="213" eb="215">
      <t>ヒリツ</t>
    </rPh>
    <rPh sb="216" eb="218">
      <t>サンテイ</t>
    </rPh>
    <rPh sb="218" eb="219">
      <t>ガイ</t>
    </rPh>
    <rPh sb="222" eb="224">
      <t>シホン</t>
    </rPh>
    <rPh sb="224" eb="225">
      <t>ヒ</t>
    </rPh>
    <rPh sb="225" eb="228">
      <t>ヘイジュンカ</t>
    </rPh>
    <rPh sb="228" eb="229">
      <t>サイ</t>
    </rPh>
    <rPh sb="229" eb="231">
      <t>カリイレ</t>
    </rPh>
    <rPh sb="231" eb="232">
      <t>ガク</t>
    </rPh>
    <rPh sb="233" eb="235">
      <t>ゾウカ</t>
    </rPh>
    <rPh sb="239" eb="240">
      <t>トウ</t>
    </rPh>
    <rPh sb="247" eb="249">
      <t>ケイヒ</t>
    </rPh>
    <rPh sb="249" eb="251">
      <t>カイシュウ</t>
    </rPh>
    <rPh sb="251" eb="252">
      <t>リツ</t>
    </rPh>
    <rPh sb="262" eb="264">
      <t>イジ</t>
    </rPh>
    <rPh sb="264" eb="266">
      <t>カンリ</t>
    </rPh>
    <rPh sb="266" eb="268">
      <t>ケイヒ</t>
    </rPh>
    <rPh sb="269" eb="270">
      <t>ゲン</t>
    </rPh>
    <rPh sb="273" eb="275">
      <t>ゼンネン</t>
    </rPh>
    <rPh sb="277" eb="279">
      <t>カイゼン</t>
    </rPh>
    <rPh sb="284" eb="286">
      <t>ルイジ</t>
    </rPh>
    <rPh sb="286" eb="288">
      <t>ダンタイ</t>
    </rPh>
    <rPh sb="288" eb="290">
      <t>ヘイキン</t>
    </rPh>
    <rPh sb="292" eb="294">
      <t>ヒカク</t>
    </rPh>
    <rPh sb="299" eb="301">
      <t>ジョウイ</t>
    </rPh>
    <rPh sb="302" eb="304">
      <t>スウチ</t>
    </rPh>
    <rPh sb="312" eb="314">
      <t>ヒツヨウ</t>
    </rPh>
    <rPh sb="357" eb="358">
      <t>クラ</t>
    </rPh>
    <rPh sb="359" eb="361">
      <t>ジョウイ</t>
    </rPh>
    <rPh sb="365" eb="368">
      <t>ドウスイジュン</t>
    </rPh>
    <rPh sb="377" eb="378">
      <t>ホン</t>
    </rPh>
    <rPh sb="378" eb="380">
      <t>ジギョウ</t>
    </rPh>
    <rPh sb="381" eb="383">
      <t>シンセツ</t>
    </rPh>
    <rPh sb="383" eb="385">
      <t>ジギョウ</t>
    </rPh>
    <rPh sb="386" eb="388">
      <t>ヘイセイ</t>
    </rPh>
    <rPh sb="390" eb="392">
      <t>ネンド</t>
    </rPh>
    <rPh sb="393" eb="395">
      <t>シュウリョウ</t>
    </rPh>
    <rPh sb="400" eb="402">
      <t>コンゴ</t>
    </rPh>
    <rPh sb="403" eb="404">
      <t>オオ</t>
    </rPh>
    <rPh sb="406" eb="408">
      <t>コウジョウ</t>
    </rPh>
    <rPh sb="409" eb="411">
      <t>ミコ</t>
    </rPh>
    <rPh sb="414" eb="416">
      <t>ジョウキョウ</t>
    </rPh>
    <rPh sb="421" eb="422">
      <t>ヒ</t>
    </rPh>
    <rPh sb="423" eb="424">
      <t>ツヅ</t>
    </rPh>
    <rPh sb="425" eb="427">
      <t>セツゾク</t>
    </rPh>
    <rPh sb="427" eb="429">
      <t>ソクシン</t>
    </rPh>
    <rPh sb="430" eb="431">
      <t>ツト</t>
    </rPh>
    <rPh sb="433" eb="436">
      <t>ミセツゾク</t>
    </rPh>
    <rPh sb="437" eb="439">
      <t>カイショウ</t>
    </rPh>
    <rPh sb="445" eb="447">
      <t>ヒツヨウ</t>
    </rPh>
    <phoneticPr fontId="4"/>
  </si>
  <si>
    <t>　本事業は、市内に11箇所の処理場があり、施設及び機器類の老朽化の状況に応じ、順次修繕、更新を行っている状況である。
　これらの施設の中には供用開始後30年を経過した施設もあることから、今後の更新期を迎えるにあたって、将来にわたる更新コストの抑制、効率的な施設運営を行うため、ストックマネジメント計画の策定及び近隣施設との統廃合の検討を行い、計画的な更新、長寿命化を図っていく必要がある。</t>
    <rPh sb="155" eb="157">
      <t>キンリン</t>
    </rPh>
    <phoneticPr fontId="4"/>
  </si>
  <si>
    <t>　本事業は、新設事業は終了し、維持管理主体の事業運営となっており、他の集落排水施設と同様、比較的小規模な施設が市内に点在し、老朽化の進んでいる施設もあるため、経費の節減に努めながら、隣接する下水道施設との統廃合、施設の更新、長寿命化を進め、効率的な管理運営を図っていく必要がある。
　また、事業の財政状況や経営状況を的確に把握し、経営改善に活かすため、平成31年度を目標に企業会計に移行する予定である。</t>
    <rPh sb="33" eb="34">
      <t>タ</t>
    </rPh>
    <rPh sb="42" eb="44">
      <t>ドウヨウ</t>
    </rPh>
    <rPh sb="55" eb="57">
      <t>シナイ</t>
    </rPh>
    <rPh sb="71" eb="73">
      <t>シセツ</t>
    </rPh>
    <rPh sb="79" eb="81">
      <t>ケイヒ</t>
    </rPh>
    <rPh sb="82" eb="84">
      <t>セツゲン</t>
    </rPh>
    <rPh sb="85" eb="86">
      <t>ツト</t>
    </rPh>
    <rPh sb="134" eb="1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</si>
</sst>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6843576"/>
        <c:axId val="11684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#N/A</c:v>
                </c:pt>
                <c:pt idx="1">
                  <c:v>0.05</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16843576"/>
        <c:axId val="116843184"/>
      </c:lineChart>
      <c:dateAx>
        <c:axId val="116843576"/>
        <c:scaling>
          <c:orientation val="minMax"/>
        </c:scaling>
        <c:delete val="1"/>
        <c:axPos val="b"/>
        <c:numFmt formatCode="ge" sourceLinked="1"/>
        <c:majorTickMark val="none"/>
        <c:minorTickMark val="none"/>
        <c:tickLblPos val="none"/>
        <c:crossAx val="116843184"/>
        <c:crosses val="autoZero"/>
        <c:auto val="1"/>
        <c:lblOffset val="100"/>
        <c:baseTimeUnit val="years"/>
      </c:dateAx>
      <c:valAx>
        <c:axId val="11684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4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43.09</c:v>
                </c:pt>
                <c:pt idx="1">
                  <c:v>36.32</c:v>
                </c:pt>
                <c:pt idx="2">
                  <c:v>40.119999999999997</c:v>
                </c:pt>
                <c:pt idx="3">
                  <c:v>39.229999999999997</c:v>
                </c:pt>
                <c:pt idx="4">
                  <c:v>38.75</c:v>
                </c:pt>
              </c:numCache>
            </c:numRef>
          </c:val>
        </c:ser>
        <c:dLbls>
          <c:showLegendKey val="0"/>
          <c:showVal val="0"/>
          <c:showCatName val="0"/>
          <c:showSerName val="0"/>
          <c:showPercent val="0"/>
          <c:showBubbleSize val="0"/>
        </c:dLbls>
        <c:gapWidth val="150"/>
        <c:axId val="182998920"/>
        <c:axId val="18299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formatCode="#,##0.00;&quot;△&quot;#,##0.00">
                  <c:v>#N/A</c:v>
                </c:pt>
                <c:pt idx="1">
                  <c:v>33.270000000000003</c:v>
                </c:pt>
                <c:pt idx="2">
                  <c:v>41.27</c:v>
                </c:pt>
                <c:pt idx="3">
                  <c:v>38.36</c:v>
                </c:pt>
                <c:pt idx="4">
                  <c:v>37.51</c:v>
                </c:pt>
              </c:numCache>
            </c:numRef>
          </c:val>
          <c:smooth val="0"/>
        </c:ser>
        <c:dLbls>
          <c:showLegendKey val="0"/>
          <c:showVal val="0"/>
          <c:showCatName val="0"/>
          <c:showSerName val="0"/>
          <c:showPercent val="0"/>
          <c:showBubbleSize val="0"/>
        </c:dLbls>
        <c:marker val="1"/>
        <c:smooth val="0"/>
        <c:axId val="182998920"/>
        <c:axId val="182999312"/>
      </c:lineChart>
      <c:dateAx>
        <c:axId val="182998920"/>
        <c:scaling>
          <c:orientation val="minMax"/>
        </c:scaling>
        <c:delete val="1"/>
        <c:axPos val="b"/>
        <c:numFmt formatCode="ge" sourceLinked="1"/>
        <c:majorTickMark val="none"/>
        <c:minorTickMark val="none"/>
        <c:tickLblPos val="none"/>
        <c:crossAx val="182999312"/>
        <c:crosses val="autoZero"/>
        <c:auto val="1"/>
        <c:lblOffset val="100"/>
        <c:baseTimeUnit val="years"/>
      </c:dateAx>
      <c:valAx>
        <c:axId val="18299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9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82.24</c:v>
                </c:pt>
                <c:pt idx="1">
                  <c:v>84.34</c:v>
                </c:pt>
                <c:pt idx="2">
                  <c:v>86.79</c:v>
                </c:pt>
                <c:pt idx="3">
                  <c:v>87.43</c:v>
                </c:pt>
                <c:pt idx="4">
                  <c:v>88.11</c:v>
                </c:pt>
              </c:numCache>
            </c:numRef>
          </c:val>
        </c:ser>
        <c:dLbls>
          <c:showLegendKey val="0"/>
          <c:showVal val="0"/>
          <c:showCatName val="0"/>
          <c:showSerName val="0"/>
          <c:showPercent val="0"/>
          <c:showBubbleSize val="0"/>
        </c:dLbls>
        <c:gapWidth val="150"/>
        <c:axId val="183000488"/>
        <c:axId val="18333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formatCode="#,##0.00;&quot;△&quot;#,##0.00">
                  <c:v>#N/A</c:v>
                </c:pt>
                <c:pt idx="1">
                  <c:v>87.41</c:v>
                </c:pt>
                <c:pt idx="2">
                  <c:v>89.33</c:v>
                </c:pt>
                <c:pt idx="3">
                  <c:v>81.819999999999993</c:v>
                </c:pt>
                <c:pt idx="4">
                  <c:v>81.63</c:v>
                </c:pt>
              </c:numCache>
            </c:numRef>
          </c:val>
          <c:smooth val="0"/>
        </c:ser>
        <c:dLbls>
          <c:showLegendKey val="0"/>
          <c:showVal val="0"/>
          <c:showCatName val="0"/>
          <c:showSerName val="0"/>
          <c:showPercent val="0"/>
          <c:showBubbleSize val="0"/>
        </c:dLbls>
        <c:marker val="1"/>
        <c:smooth val="0"/>
        <c:axId val="183000488"/>
        <c:axId val="183334312"/>
      </c:lineChart>
      <c:dateAx>
        <c:axId val="183000488"/>
        <c:scaling>
          <c:orientation val="minMax"/>
        </c:scaling>
        <c:delete val="1"/>
        <c:axPos val="b"/>
        <c:numFmt formatCode="ge" sourceLinked="1"/>
        <c:majorTickMark val="none"/>
        <c:minorTickMark val="none"/>
        <c:tickLblPos val="none"/>
        <c:crossAx val="183334312"/>
        <c:crosses val="autoZero"/>
        <c:auto val="1"/>
        <c:lblOffset val="100"/>
        <c:baseTimeUnit val="years"/>
      </c:dateAx>
      <c:valAx>
        <c:axId val="18333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0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75.36</c:v>
                </c:pt>
                <c:pt idx="1">
                  <c:v>53.76</c:v>
                </c:pt>
                <c:pt idx="2">
                  <c:v>66.75</c:v>
                </c:pt>
                <c:pt idx="3">
                  <c:v>61.7</c:v>
                </c:pt>
                <c:pt idx="4">
                  <c:v>58.81</c:v>
                </c:pt>
              </c:numCache>
            </c:numRef>
          </c:val>
        </c:ser>
        <c:dLbls>
          <c:showLegendKey val="0"/>
          <c:showVal val="0"/>
          <c:showCatName val="0"/>
          <c:showSerName val="0"/>
          <c:showPercent val="0"/>
          <c:showBubbleSize val="0"/>
        </c:dLbls>
        <c:gapWidth val="150"/>
        <c:axId val="116867552"/>
        <c:axId val="11686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867552"/>
        <c:axId val="116867944"/>
      </c:lineChart>
      <c:dateAx>
        <c:axId val="116867552"/>
        <c:scaling>
          <c:orientation val="minMax"/>
        </c:scaling>
        <c:delete val="1"/>
        <c:axPos val="b"/>
        <c:numFmt formatCode="ge" sourceLinked="1"/>
        <c:majorTickMark val="none"/>
        <c:minorTickMark val="none"/>
        <c:tickLblPos val="none"/>
        <c:crossAx val="116867944"/>
        <c:crosses val="autoZero"/>
        <c:auto val="1"/>
        <c:lblOffset val="100"/>
        <c:baseTimeUnit val="years"/>
      </c:dateAx>
      <c:valAx>
        <c:axId val="11686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869120"/>
        <c:axId val="11686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869120"/>
        <c:axId val="116869512"/>
      </c:lineChart>
      <c:dateAx>
        <c:axId val="116869120"/>
        <c:scaling>
          <c:orientation val="minMax"/>
        </c:scaling>
        <c:delete val="1"/>
        <c:axPos val="b"/>
        <c:numFmt formatCode="ge" sourceLinked="1"/>
        <c:majorTickMark val="none"/>
        <c:minorTickMark val="none"/>
        <c:tickLblPos val="none"/>
        <c:crossAx val="116869512"/>
        <c:crosses val="autoZero"/>
        <c:auto val="1"/>
        <c:lblOffset val="100"/>
        <c:baseTimeUnit val="years"/>
      </c:dateAx>
      <c:valAx>
        <c:axId val="11686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124344"/>
        <c:axId val="18312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124344"/>
        <c:axId val="183124736"/>
      </c:lineChart>
      <c:dateAx>
        <c:axId val="183124344"/>
        <c:scaling>
          <c:orientation val="minMax"/>
        </c:scaling>
        <c:delete val="1"/>
        <c:axPos val="b"/>
        <c:numFmt formatCode="ge" sourceLinked="1"/>
        <c:majorTickMark val="none"/>
        <c:minorTickMark val="none"/>
        <c:tickLblPos val="none"/>
        <c:crossAx val="183124736"/>
        <c:crosses val="autoZero"/>
        <c:auto val="1"/>
        <c:lblOffset val="100"/>
        <c:baseTimeUnit val="years"/>
      </c:dateAx>
      <c:valAx>
        <c:axId val="1831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2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125912"/>
        <c:axId val="1831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125912"/>
        <c:axId val="183126304"/>
      </c:lineChart>
      <c:dateAx>
        <c:axId val="183125912"/>
        <c:scaling>
          <c:orientation val="minMax"/>
        </c:scaling>
        <c:delete val="1"/>
        <c:axPos val="b"/>
        <c:numFmt formatCode="ge" sourceLinked="1"/>
        <c:majorTickMark val="none"/>
        <c:minorTickMark val="none"/>
        <c:tickLblPos val="none"/>
        <c:crossAx val="183126304"/>
        <c:crosses val="autoZero"/>
        <c:auto val="1"/>
        <c:lblOffset val="100"/>
        <c:baseTimeUnit val="years"/>
      </c:dateAx>
      <c:valAx>
        <c:axId val="1831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2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127480"/>
        <c:axId val="18289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127480"/>
        <c:axId val="182899848"/>
      </c:lineChart>
      <c:dateAx>
        <c:axId val="183127480"/>
        <c:scaling>
          <c:orientation val="minMax"/>
        </c:scaling>
        <c:delete val="1"/>
        <c:axPos val="b"/>
        <c:numFmt formatCode="ge" sourceLinked="1"/>
        <c:majorTickMark val="none"/>
        <c:minorTickMark val="none"/>
        <c:tickLblPos val="none"/>
        <c:crossAx val="182899848"/>
        <c:crosses val="autoZero"/>
        <c:auto val="1"/>
        <c:lblOffset val="100"/>
        <c:baseTimeUnit val="years"/>
      </c:dateAx>
      <c:valAx>
        <c:axId val="18289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2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1496.75</c:v>
                </c:pt>
                <c:pt idx="2">
                  <c:v>43.22</c:v>
                </c:pt>
                <c:pt idx="3">
                  <c:v>39.1</c:v>
                </c:pt>
                <c:pt idx="4">
                  <c:v>5.1100000000000003</c:v>
                </c:pt>
              </c:numCache>
            </c:numRef>
          </c:val>
        </c:ser>
        <c:dLbls>
          <c:showLegendKey val="0"/>
          <c:showVal val="0"/>
          <c:showCatName val="0"/>
          <c:showSerName val="0"/>
          <c:showPercent val="0"/>
          <c:showBubbleSize val="0"/>
        </c:dLbls>
        <c:gapWidth val="150"/>
        <c:axId val="182901024"/>
        <c:axId val="18290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formatCode="#,##0.00;&quot;△&quot;#,##0.00">
                  <c:v>#N/A</c:v>
                </c:pt>
                <c:pt idx="1">
                  <c:v>1368.4</c:v>
                </c:pt>
                <c:pt idx="2">
                  <c:v>58.22</c:v>
                </c:pt>
                <c:pt idx="3">
                  <c:v>392.45</c:v>
                </c:pt>
                <c:pt idx="4">
                  <c:v>310.04000000000002</c:v>
                </c:pt>
              </c:numCache>
            </c:numRef>
          </c:val>
          <c:smooth val="0"/>
        </c:ser>
        <c:dLbls>
          <c:showLegendKey val="0"/>
          <c:showVal val="0"/>
          <c:showCatName val="0"/>
          <c:showSerName val="0"/>
          <c:showPercent val="0"/>
          <c:showBubbleSize val="0"/>
        </c:dLbls>
        <c:marker val="1"/>
        <c:smooth val="0"/>
        <c:axId val="182901024"/>
        <c:axId val="182901416"/>
      </c:lineChart>
      <c:dateAx>
        <c:axId val="182901024"/>
        <c:scaling>
          <c:orientation val="minMax"/>
        </c:scaling>
        <c:delete val="1"/>
        <c:axPos val="b"/>
        <c:numFmt formatCode="ge" sourceLinked="1"/>
        <c:majorTickMark val="none"/>
        <c:minorTickMark val="none"/>
        <c:tickLblPos val="none"/>
        <c:crossAx val="182901416"/>
        <c:crosses val="autoZero"/>
        <c:auto val="1"/>
        <c:lblOffset val="100"/>
        <c:baseTimeUnit val="years"/>
      </c:dateAx>
      <c:valAx>
        <c:axId val="18290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83.67</c:v>
                </c:pt>
                <c:pt idx="1">
                  <c:v>59.22</c:v>
                </c:pt>
                <c:pt idx="2">
                  <c:v>83.8</c:v>
                </c:pt>
                <c:pt idx="3">
                  <c:v>78.36</c:v>
                </c:pt>
                <c:pt idx="4">
                  <c:v>85.29</c:v>
                </c:pt>
              </c:numCache>
            </c:numRef>
          </c:val>
        </c:ser>
        <c:dLbls>
          <c:showLegendKey val="0"/>
          <c:showVal val="0"/>
          <c:showCatName val="0"/>
          <c:showSerName val="0"/>
          <c:showPercent val="0"/>
          <c:showBubbleSize val="0"/>
        </c:dLbls>
        <c:gapWidth val="150"/>
        <c:axId val="182902592"/>
        <c:axId val="18290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formatCode="#,##0.00;&quot;△&quot;#,##0.00">
                  <c:v>#N/A</c:v>
                </c:pt>
                <c:pt idx="1">
                  <c:v>57.65</c:v>
                </c:pt>
                <c:pt idx="2">
                  <c:v>72.73</c:v>
                </c:pt>
                <c:pt idx="3">
                  <c:v>49.68</c:v>
                </c:pt>
                <c:pt idx="4">
                  <c:v>45.36</c:v>
                </c:pt>
              </c:numCache>
            </c:numRef>
          </c:val>
          <c:smooth val="0"/>
        </c:ser>
        <c:dLbls>
          <c:showLegendKey val="0"/>
          <c:showVal val="0"/>
          <c:showCatName val="0"/>
          <c:showSerName val="0"/>
          <c:showPercent val="0"/>
          <c:showBubbleSize val="0"/>
        </c:dLbls>
        <c:marker val="1"/>
        <c:smooth val="0"/>
        <c:axId val="182902592"/>
        <c:axId val="182902984"/>
      </c:lineChart>
      <c:dateAx>
        <c:axId val="182902592"/>
        <c:scaling>
          <c:orientation val="minMax"/>
        </c:scaling>
        <c:delete val="1"/>
        <c:axPos val="b"/>
        <c:numFmt formatCode="ge" sourceLinked="1"/>
        <c:majorTickMark val="none"/>
        <c:minorTickMark val="none"/>
        <c:tickLblPos val="none"/>
        <c:crossAx val="182902984"/>
        <c:crosses val="autoZero"/>
        <c:auto val="1"/>
        <c:lblOffset val="100"/>
        <c:baseTimeUnit val="years"/>
      </c:dateAx>
      <c:valAx>
        <c:axId val="18290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209.01</c:v>
                </c:pt>
                <c:pt idx="1">
                  <c:v>299.14</c:v>
                </c:pt>
                <c:pt idx="2">
                  <c:v>212.64</c:v>
                </c:pt>
                <c:pt idx="3">
                  <c:v>233.87</c:v>
                </c:pt>
                <c:pt idx="4">
                  <c:v>215.91</c:v>
                </c:pt>
              </c:numCache>
            </c:numRef>
          </c:val>
        </c:ser>
        <c:dLbls>
          <c:showLegendKey val="0"/>
          <c:showVal val="0"/>
          <c:showCatName val="0"/>
          <c:showSerName val="0"/>
          <c:showPercent val="0"/>
          <c:showBubbleSize val="0"/>
        </c:dLbls>
        <c:gapWidth val="150"/>
        <c:axId val="182997352"/>
        <c:axId val="18299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formatCode="#,##0.00;&quot;△&quot;#,##0.00">
                  <c:v>#N/A</c:v>
                </c:pt>
                <c:pt idx="1">
                  <c:v>310.94</c:v>
                </c:pt>
                <c:pt idx="2">
                  <c:v>242.53</c:v>
                </c:pt>
                <c:pt idx="3">
                  <c:v>347.95</c:v>
                </c:pt>
                <c:pt idx="4">
                  <c:v>384.28</c:v>
                </c:pt>
              </c:numCache>
            </c:numRef>
          </c:val>
          <c:smooth val="0"/>
        </c:ser>
        <c:dLbls>
          <c:showLegendKey val="0"/>
          <c:showVal val="0"/>
          <c:showCatName val="0"/>
          <c:showSerName val="0"/>
          <c:showPercent val="0"/>
          <c:showBubbleSize val="0"/>
        </c:dLbls>
        <c:marker val="1"/>
        <c:smooth val="0"/>
        <c:axId val="182997352"/>
        <c:axId val="182997744"/>
      </c:lineChart>
      <c:dateAx>
        <c:axId val="182997352"/>
        <c:scaling>
          <c:orientation val="minMax"/>
        </c:scaling>
        <c:delete val="1"/>
        <c:axPos val="b"/>
        <c:numFmt formatCode="ge" sourceLinked="1"/>
        <c:majorTickMark val="none"/>
        <c:minorTickMark val="none"/>
        <c:tickLblPos val="none"/>
        <c:crossAx val="182997744"/>
        <c:crosses val="autoZero"/>
        <c:auto val="1"/>
        <c:lblOffset val="100"/>
        <c:baseTimeUnit val="years"/>
      </c:dateAx>
      <c:valAx>
        <c:axId val="18299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9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3" zoomScaleNormal="100" workbookViewId="0">
      <selection activeCell="CG25" sqref="CG2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出雲市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H1</v>
      </c>
      <c r="X8" s="70"/>
      <c r="Y8" s="70"/>
      <c r="Z8" s="70"/>
      <c r="AA8" s="70"/>
      <c r="AB8" s="70"/>
      <c r="AC8" s="70"/>
      <c r="AD8" s="3"/>
      <c r="AE8" s="3"/>
      <c r="AF8" s="3"/>
      <c r="AG8" s="3"/>
      <c r="AH8" s="3"/>
      <c r="AI8" s="3"/>
      <c r="AJ8" s="3"/>
      <c r="AK8" s="3"/>
      <c r="AL8" s="64">
        <f>データ!R6</f>
        <v>175118</v>
      </c>
      <c r="AM8" s="64"/>
      <c r="AN8" s="64"/>
      <c r="AO8" s="64"/>
      <c r="AP8" s="64"/>
      <c r="AQ8" s="64"/>
      <c r="AR8" s="64"/>
      <c r="AS8" s="64"/>
      <c r="AT8" s="63">
        <f>データ!S6</f>
        <v>624.36</v>
      </c>
      <c r="AU8" s="63"/>
      <c r="AV8" s="63"/>
      <c r="AW8" s="63"/>
      <c r="AX8" s="63"/>
      <c r="AY8" s="63"/>
      <c r="AZ8" s="63"/>
      <c r="BA8" s="63"/>
      <c r="BB8" s="63">
        <f>データ!T6</f>
        <v>280.48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1.91</v>
      </c>
      <c r="Q10" s="63"/>
      <c r="R10" s="63"/>
      <c r="S10" s="63"/>
      <c r="T10" s="63"/>
      <c r="U10" s="63"/>
      <c r="V10" s="63"/>
      <c r="W10" s="63">
        <f>データ!P6</f>
        <v>100</v>
      </c>
      <c r="X10" s="63"/>
      <c r="Y10" s="63"/>
      <c r="Z10" s="63"/>
      <c r="AA10" s="63"/>
      <c r="AB10" s="63"/>
      <c r="AC10" s="63"/>
      <c r="AD10" s="64">
        <f>データ!Q6</f>
        <v>3291</v>
      </c>
      <c r="AE10" s="64"/>
      <c r="AF10" s="64"/>
      <c r="AG10" s="64"/>
      <c r="AH10" s="64"/>
      <c r="AI10" s="64"/>
      <c r="AJ10" s="64"/>
      <c r="AK10" s="2"/>
      <c r="AL10" s="64">
        <f>データ!U6</f>
        <v>3339</v>
      </c>
      <c r="AM10" s="64"/>
      <c r="AN10" s="64"/>
      <c r="AO10" s="64"/>
      <c r="AP10" s="64"/>
      <c r="AQ10" s="64"/>
      <c r="AR10" s="64"/>
      <c r="AS10" s="64"/>
      <c r="AT10" s="63">
        <f>データ!V6</f>
        <v>0.87</v>
      </c>
      <c r="AU10" s="63"/>
      <c r="AV10" s="63"/>
      <c r="AW10" s="63"/>
      <c r="AX10" s="63"/>
      <c r="AY10" s="63"/>
      <c r="AZ10" s="63"/>
      <c r="BA10" s="63"/>
      <c r="BB10" s="63">
        <f>データ!W6</f>
        <v>3837.93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322032</v>
      </c>
      <c r="D6" s="31">
        <f t="shared" si="3"/>
        <v>47</v>
      </c>
      <c r="E6" s="31">
        <f t="shared" si="3"/>
        <v>17</v>
      </c>
      <c r="F6" s="31">
        <f t="shared" si="3"/>
        <v>6</v>
      </c>
      <c r="G6" s="31">
        <f t="shared" si="3"/>
        <v>0</v>
      </c>
      <c r="H6" s="31" t="str">
        <f t="shared" si="3"/>
        <v>島根県　出雲市</v>
      </c>
      <c r="I6" s="31" t="str">
        <f t="shared" si="3"/>
        <v>法非適用</v>
      </c>
      <c r="J6" s="31" t="str">
        <f t="shared" si="3"/>
        <v>下水道事業</v>
      </c>
      <c r="K6" s="31" t="str">
        <f t="shared" si="3"/>
        <v>漁業集落排水</v>
      </c>
      <c r="L6" s="31" t="str">
        <f t="shared" si="3"/>
        <v>H1</v>
      </c>
      <c r="M6" s="32" t="str">
        <f t="shared" si="3"/>
        <v>-</v>
      </c>
      <c r="N6" s="32" t="str">
        <f t="shared" si="3"/>
        <v>該当数値なし</v>
      </c>
      <c r="O6" s="32">
        <f t="shared" si="3"/>
        <v>1.91</v>
      </c>
      <c r="P6" s="32">
        <f t="shared" si="3"/>
        <v>100</v>
      </c>
      <c r="Q6" s="32">
        <f t="shared" si="3"/>
        <v>3291</v>
      </c>
      <c r="R6" s="32">
        <f t="shared" si="3"/>
        <v>175118</v>
      </c>
      <c r="S6" s="32">
        <f t="shared" si="3"/>
        <v>624.36</v>
      </c>
      <c r="T6" s="32">
        <f t="shared" si="3"/>
        <v>280.48</v>
      </c>
      <c r="U6" s="32">
        <f t="shared" si="3"/>
        <v>3339</v>
      </c>
      <c r="V6" s="32">
        <f t="shared" si="3"/>
        <v>0.87</v>
      </c>
      <c r="W6" s="32">
        <f t="shared" si="3"/>
        <v>3837.93</v>
      </c>
      <c r="X6" s="33">
        <f>IF(X7="",NA(),X7)</f>
        <v>75.36</v>
      </c>
      <c r="Y6" s="33">
        <f t="shared" ref="Y6:AG6" si="4">IF(Y7="",NA(),Y7)</f>
        <v>53.76</v>
      </c>
      <c r="Z6" s="33">
        <f t="shared" si="4"/>
        <v>66.75</v>
      </c>
      <c r="AA6" s="33">
        <f t="shared" si="4"/>
        <v>61.7</v>
      </c>
      <c r="AB6" s="33">
        <f t="shared" si="4"/>
        <v>58.81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1496.75</v>
      </c>
      <c r="BG6" s="33">
        <f t="shared" si="7"/>
        <v>43.22</v>
      </c>
      <c r="BH6" s="33">
        <f t="shared" si="7"/>
        <v>39.1</v>
      </c>
      <c r="BI6" s="33">
        <f t="shared" si="7"/>
        <v>5.1100000000000003</v>
      </c>
      <c r="BJ6" s="32" t="e">
        <f t="shared" si="7"/>
        <v>#N/A</v>
      </c>
      <c r="BK6" s="33">
        <f t="shared" si="7"/>
        <v>1368.4</v>
      </c>
      <c r="BL6" s="33">
        <f t="shared" si="7"/>
        <v>58.22</v>
      </c>
      <c r="BM6" s="33">
        <f t="shared" si="7"/>
        <v>392.45</v>
      </c>
      <c r="BN6" s="33">
        <f t="shared" si="7"/>
        <v>310.04000000000002</v>
      </c>
      <c r="BO6" s="32" t="str">
        <f>IF(BO7="","",IF(BO7="-","【-】","【"&amp;SUBSTITUTE(TEXT(BO7,"#,##0.00"),"-","△")&amp;"】"))</f>
        <v>【1,052.66】</v>
      </c>
      <c r="BP6" s="33">
        <f>IF(BP7="",NA(),BP7)</f>
        <v>83.67</v>
      </c>
      <c r="BQ6" s="33">
        <f t="shared" ref="BQ6:BY6" si="8">IF(BQ7="",NA(),BQ7)</f>
        <v>59.22</v>
      </c>
      <c r="BR6" s="33">
        <f t="shared" si="8"/>
        <v>83.8</v>
      </c>
      <c r="BS6" s="33">
        <f t="shared" si="8"/>
        <v>78.36</v>
      </c>
      <c r="BT6" s="33">
        <f t="shared" si="8"/>
        <v>85.29</v>
      </c>
      <c r="BU6" s="32" t="e">
        <f t="shared" si="8"/>
        <v>#N/A</v>
      </c>
      <c r="BV6" s="33">
        <f t="shared" si="8"/>
        <v>57.65</v>
      </c>
      <c r="BW6" s="33">
        <f t="shared" si="8"/>
        <v>72.73</v>
      </c>
      <c r="BX6" s="33">
        <f t="shared" si="8"/>
        <v>49.68</v>
      </c>
      <c r="BY6" s="33">
        <f t="shared" si="8"/>
        <v>45.36</v>
      </c>
      <c r="BZ6" s="32" t="str">
        <f>IF(BZ7="","",IF(BZ7="-","【-】","【"&amp;SUBSTITUTE(TEXT(BZ7,"#,##0.00"),"-","△")&amp;"】"))</f>
        <v>【40.22】</v>
      </c>
      <c r="CA6" s="33">
        <f>IF(CA7="",NA(),CA7)</f>
        <v>209.01</v>
      </c>
      <c r="CB6" s="33">
        <f t="shared" ref="CB6:CJ6" si="9">IF(CB7="",NA(),CB7)</f>
        <v>299.14</v>
      </c>
      <c r="CC6" s="33">
        <f t="shared" si="9"/>
        <v>212.64</v>
      </c>
      <c r="CD6" s="33">
        <f t="shared" si="9"/>
        <v>233.87</v>
      </c>
      <c r="CE6" s="33">
        <f t="shared" si="9"/>
        <v>215.91</v>
      </c>
      <c r="CF6" s="32" t="e">
        <f t="shared" si="9"/>
        <v>#N/A</v>
      </c>
      <c r="CG6" s="33">
        <f t="shared" si="9"/>
        <v>310.94</v>
      </c>
      <c r="CH6" s="33">
        <f t="shared" si="9"/>
        <v>242.53</v>
      </c>
      <c r="CI6" s="33">
        <f t="shared" si="9"/>
        <v>347.95</v>
      </c>
      <c r="CJ6" s="33">
        <f t="shared" si="9"/>
        <v>384.28</v>
      </c>
      <c r="CK6" s="32" t="str">
        <f>IF(CK7="","",IF(CK7="-","【-】","【"&amp;SUBSTITUTE(TEXT(CK7,"#,##0.00"),"-","△")&amp;"】"))</f>
        <v>【424.58】</v>
      </c>
      <c r="CL6" s="33">
        <f>IF(CL7="",NA(),CL7)</f>
        <v>43.09</v>
      </c>
      <c r="CM6" s="33">
        <f t="shared" ref="CM6:CU6" si="10">IF(CM7="",NA(),CM7)</f>
        <v>36.32</v>
      </c>
      <c r="CN6" s="33">
        <f t="shared" si="10"/>
        <v>40.119999999999997</v>
      </c>
      <c r="CO6" s="33">
        <f t="shared" si="10"/>
        <v>39.229999999999997</v>
      </c>
      <c r="CP6" s="33">
        <f t="shared" si="10"/>
        <v>38.75</v>
      </c>
      <c r="CQ6" s="32" t="e">
        <f t="shared" si="10"/>
        <v>#N/A</v>
      </c>
      <c r="CR6" s="33">
        <f t="shared" si="10"/>
        <v>33.270000000000003</v>
      </c>
      <c r="CS6" s="33">
        <f t="shared" si="10"/>
        <v>41.27</v>
      </c>
      <c r="CT6" s="33">
        <f t="shared" si="10"/>
        <v>38.36</v>
      </c>
      <c r="CU6" s="33">
        <f t="shared" si="10"/>
        <v>37.51</v>
      </c>
      <c r="CV6" s="32" t="str">
        <f>IF(CV7="","",IF(CV7="-","【-】","【"&amp;SUBSTITUTE(TEXT(CV7,"#,##0.00"),"-","△")&amp;"】"))</f>
        <v>【33.90】</v>
      </c>
      <c r="CW6" s="33">
        <f>IF(CW7="",NA(),CW7)</f>
        <v>82.24</v>
      </c>
      <c r="CX6" s="33">
        <f t="shared" ref="CX6:DF6" si="11">IF(CX7="",NA(),CX7)</f>
        <v>84.34</v>
      </c>
      <c r="CY6" s="33">
        <f t="shared" si="11"/>
        <v>86.79</v>
      </c>
      <c r="CZ6" s="33">
        <f t="shared" si="11"/>
        <v>87.43</v>
      </c>
      <c r="DA6" s="33">
        <f t="shared" si="11"/>
        <v>88.11</v>
      </c>
      <c r="DB6" s="32" t="e">
        <f t="shared" si="11"/>
        <v>#N/A</v>
      </c>
      <c r="DC6" s="33">
        <f t="shared" si="11"/>
        <v>87.41</v>
      </c>
      <c r="DD6" s="33">
        <f t="shared" si="11"/>
        <v>89.33</v>
      </c>
      <c r="DE6" s="33">
        <f t="shared" si="11"/>
        <v>81.819999999999993</v>
      </c>
      <c r="DF6" s="33">
        <f t="shared" si="11"/>
        <v>81.63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0.06</v>
      </c>
      <c r="EF6" s="32">
        <f t="shared" si="14"/>
        <v>0</v>
      </c>
      <c r="EG6" s="32">
        <f t="shared" si="14"/>
        <v>0</v>
      </c>
      <c r="EH6" s="32">
        <f t="shared" si="14"/>
        <v>0</v>
      </c>
      <c r="EI6" s="32" t="e">
        <f t="shared" si="14"/>
        <v>#N/A</v>
      </c>
      <c r="EJ6" s="33">
        <f t="shared" si="14"/>
        <v>0.05</v>
      </c>
      <c r="EK6" s="32">
        <f t="shared" si="14"/>
        <v>0</v>
      </c>
      <c r="EL6" s="32">
        <f t="shared" si="14"/>
        <v>0</v>
      </c>
      <c r="EM6" s="32">
        <f t="shared" si="14"/>
        <v>0</v>
      </c>
      <c r="EN6" s="32" t="str">
        <f>IF(EN7="","",IF(EN7="-","【-】","【"&amp;SUBSTITUTE(TEXT(EN7,"#,##0.00"),"-","△")&amp;"】"))</f>
        <v>【0.13】</v>
      </c>
    </row>
    <row r="7" spans="1:144" s="34" customFormat="1">
      <c r="A7" s="26"/>
      <c r="B7" s="35">
        <v>2015</v>
      </c>
      <c r="C7" s="35">
        <v>322032</v>
      </c>
      <c r="D7" s="35">
        <v>47</v>
      </c>
      <c r="E7" s="35">
        <v>17</v>
      </c>
      <c r="F7" s="35">
        <v>6</v>
      </c>
      <c r="G7" s="35">
        <v>0</v>
      </c>
      <c r="H7" s="35" t="s">
        <v>96</v>
      </c>
      <c r="I7" s="35" t="s">
        <v>97</v>
      </c>
      <c r="J7" s="35" t="s">
        <v>98</v>
      </c>
      <c r="K7" s="35" t="s">
        <v>99</v>
      </c>
      <c r="L7" s="35" t="s">
        <v>100</v>
      </c>
      <c r="M7" s="36" t="s">
        <v>101</v>
      </c>
      <c r="N7" s="36" t="s">
        <v>102</v>
      </c>
      <c r="O7" s="36">
        <v>1.91</v>
      </c>
      <c r="P7" s="36">
        <v>100</v>
      </c>
      <c r="Q7" s="36">
        <v>3291</v>
      </c>
      <c r="R7" s="36">
        <v>175118</v>
      </c>
      <c r="S7" s="36">
        <v>624.36</v>
      </c>
      <c r="T7" s="36">
        <v>280.48</v>
      </c>
      <c r="U7" s="36">
        <v>3339</v>
      </c>
      <c r="V7" s="36">
        <v>0.87</v>
      </c>
      <c r="W7" s="36">
        <v>3837.93</v>
      </c>
      <c r="X7" s="36">
        <v>75.36</v>
      </c>
      <c r="Y7" s="36">
        <v>53.76</v>
      </c>
      <c r="Z7" s="36">
        <v>66.75</v>
      </c>
      <c r="AA7" s="36">
        <v>61.7</v>
      </c>
      <c r="AB7" s="36">
        <v>58.81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1496.75</v>
      </c>
      <c r="BG7" s="36">
        <v>43.22</v>
      </c>
      <c r="BH7" s="36">
        <v>39.1</v>
      </c>
      <c r="BI7" s="36">
        <v>5.1100000000000003</v>
      </c>
      <c r="BJ7" s="36"/>
      <c r="BK7" s="36">
        <v>1368.4</v>
      </c>
      <c r="BL7" s="36">
        <v>58.22</v>
      </c>
      <c r="BM7" s="36">
        <v>392.45</v>
      </c>
      <c r="BN7" s="36">
        <v>310.04000000000002</v>
      </c>
      <c r="BO7" s="36">
        <v>1052.6600000000001</v>
      </c>
      <c r="BP7" s="36">
        <v>83.67</v>
      </c>
      <c r="BQ7" s="36">
        <v>59.22</v>
      </c>
      <c r="BR7" s="36">
        <v>83.8</v>
      </c>
      <c r="BS7" s="36">
        <v>78.36</v>
      </c>
      <c r="BT7" s="36">
        <v>85.29</v>
      </c>
      <c r="BU7" s="36"/>
      <c r="BV7" s="36">
        <v>57.65</v>
      </c>
      <c r="BW7" s="36">
        <v>72.73</v>
      </c>
      <c r="BX7" s="36">
        <v>49.68</v>
      </c>
      <c r="BY7" s="36">
        <v>45.36</v>
      </c>
      <c r="BZ7" s="36">
        <v>40.22</v>
      </c>
      <c r="CA7" s="36">
        <v>209.01</v>
      </c>
      <c r="CB7" s="36">
        <v>299.14</v>
      </c>
      <c r="CC7" s="36">
        <v>212.64</v>
      </c>
      <c r="CD7" s="36">
        <v>233.87</v>
      </c>
      <c r="CE7" s="36">
        <v>215.91</v>
      </c>
      <c r="CF7" s="36"/>
      <c r="CG7" s="36">
        <v>310.94</v>
      </c>
      <c r="CH7" s="36">
        <v>242.53</v>
      </c>
      <c r="CI7" s="36">
        <v>347.95</v>
      </c>
      <c r="CJ7" s="36">
        <v>384.28</v>
      </c>
      <c r="CK7" s="36">
        <v>424.58</v>
      </c>
      <c r="CL7" s="36">
        <v>43.09</v>
      </c>
      <c r="CM7" s="36">
        <v>36.32</v>
      </c>
      <c r="CN7" s="36">
        <v>40.119999999999997</v>
      </c>
      <c r="CO7" s="36">
        <v>39.229999999999997</v>
      </c>
      <c r="CP7" s="36">
        <v>38.75</v>
      </c>
      <c r="CQ7" s="36"/>
      <c r="CR7" s="36">
        <v>33.270000000000003</v>
      </c>
      <c r="CS7" s="36">
        <v>41.27</v>
      </c>
      <c r="CT7" s="36">
        <v>38.36</v>
      </c>
      <c r="CU7" s="36">
        <v>37.51</v>
      </c>
      <c r="CV7" s="36">
        <v>33.9</v>
      </c>
      <c r="CW7" s="36">
        <v>82.24</v>
      </c>
      <c r="CX7" s="36">
        <v>84.34</v>
      </c>
      <c r="CY7" s="36">
        <v>86.79</v>
      </c>
      <c r="CZ7" s="36">
        <v>87.43</v>
      </c>
      <c r="DA7" s="36">
        <v>88.11</v>
      </c>
      <c r="DB7" s="36"/>
      <c r="DC7" s="36">
        <v>87.41</v>
      </c>
      <c r="DD7" s="36">
        <v>89.33</v>
      </c>
      <c r="DE7" s="36">
        <v>81.819999999999993</v>
      </c>
      <c r="DF7" s="36">
        <v>81.63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0.06</v>
      </c>
      <c r="EF7" s="36">
        <v>0</v>
      </c>
      <c r="EG7" s="36">
        <v>0</v>
      </c>
      <c r="EH7" s="36">
        <v>0</v>
      </c>
      <c r="EI7" s="36"/>
      <c r="EJ7" s="36">
        <v>0.05</v>
      </c>
      <c r="EK7" s="36">
        <v>0</v>
      </c>
      <c r="EL7" s="36">
        <v>0</v>
      </c>
      <c r="EM7" s="36">
        <v>0</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2017-02-14T02:08:45Z</cp:lastPrinted>
  <dcterms:created xsi:type="dcterms:W3CDTF">2017-02-08T03:18:23Z</dcterms:created>
  <dcterms:modified xsi:type="dcterms:W3CDTF">2017-02-14T02:08:51Z</dcterms:modified>
  <cp:category/>
</cp:coreProperties>
</file>