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svrfile\保存\01本庁\12保_下水道\H28年度\管理係\☆　経営比較分析表\H28\経営比較分析表　下水\修正後\"/>
    </mc:Choice>
  </mc:AlternateContent>
  <workbookProtection workbookPassword="8649" lockStructure="1"/>
  <bookViews>
    <workbookView xWindow="0" yWindow="0" windowWidth="19200" windowHeight="123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<sst xmlns="http://schemas.openxmlformats.org/spreadsheetml/2006/main" count="232" uniqueCount="111">
  <si>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</si>
  <si>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</si>
  <si>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</si>
  <si>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</si>
  <si>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</si>
  <si>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</si>
  <si>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</si>
  <si>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</si>
  <si>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</si>
  <si>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</si>
  <si>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</si>
  <si>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</si>
  <si>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</si>
  <si>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</si>
  <si>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</si>
  <si>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</si>
  <si>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</si>
  <si>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</si>
  <si>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</si>
  <si>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</si>
  <si>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</si>
  <si>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</si>
  <si>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</si>
  <si>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</si>
  <si>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</si>
  <si>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</si>
  <si>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</si>
  <si>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</si>
  <si>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</si>
  <si>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</si>
  <si>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</si>
  <si>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</si>
  <si>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</si>
  <si>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</si>
  <si>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</si>
  <si>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</si>
  <si>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</si>
  <si>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</si>
  <si>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</si>
  <si>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</si>
  <si>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</si>
  <si>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</si>
  <si>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</si>
  <si>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</si>
  <si>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</si>
  <si>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</si>
  <si>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</si>
  <si>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</si>
  <si>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</si>
  <si>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</si>
  <si>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</si>
  <si>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</si>
  <si>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</si>
  <si>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</si>
  <si>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</si>
  <si>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</si>
  <si>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</si>
  <si>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</si>
  <si>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</si>
  <si>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</si>
  <si>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</si>
  <si>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</si>
  <si>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</si>
  <si>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</si>
  <si>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</si>
  <si>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</si>
  <si>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</si>
  <si>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</si>
  <si>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</si>
  <si>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</si>
  <si>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</si>
  <si>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</si>
  <si>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</si>
  <si>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</si>
  <si>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</si>
  <si>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</si>
  <si>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</si>
  <si>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</si>
  <si>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</si>
  <si>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</si>
  <si>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</si>
  <si>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</si>
  <si>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</si>
  <si>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</si>
  <si>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</si>
  <si>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</si>
  <si>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</si>
  <si>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</si>
  <si>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</si>
  <si>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</si>
  <si>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</si>
  <si>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</si>
  <si>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</si>
  <si>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</si>
  <si>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</si>
  <si>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</si>
  <si>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浜田市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</si>
  <si>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</si>
  <si>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</si>
  <si>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</si>
  <si>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</si>
  <si>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</si>
  <si>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</si>
  <si>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</si>
  <si>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</si>
  <si>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</si>
  <si>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</si>
  <si>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</si>
  <si>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92.50％（前年比3.22P減）であり、ほぼ経年並みとなった。黒字であることを示す100％に近いが、今後は人口減少、節水志向等による使用料の減収と、将来必要となる更新投資を見据え、維持管理費の削減に努め、健全経営に向け、引き続き取り組む必要がある。
　企業債残高対事業規模比率は、設置基数の増加に伴う料金収入の増加、及び、分流式下水道等に要する経費として地方債の一部を一般会計が負担しているため、類似団体や経年で比較し低くなっている。
　経費回収率は、45％程度と低水準であり、類似団体と比較しても低くなっている。健全経営に向け、汚水処理費用の削減等に努める必要がある。
　汚水原価は、類似団体と比較し高くなっている。維持管理費の削減等により、経営改善が必要である。
　施設利用率は、近年逓減傾向にあり、また、類似団体と比較しても低くなっている。今後の利用状況を注視していく必要がある。
　水洗化率は、100％に達しており、公共用水域の水質保全につながっている。
　</t>
    <phoneticPr fontId="4"/>
  </si>
  <si>
    <t>　平成17年度に供用開始し、10年余が経過したところであるが、浄化槽の更新は未着手である。
　しかし、施設の修繕は増加傾向にある。</t>
    <phoneticPr fontId="4"/>
  </si>
  <si>
    <t>　平成27年度で整備事業が終了した。今後必要となる更新投資を見据え、引き続き経費削減に取り組むなど、健全経営に向け努力する必要がある。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</si>
</sst>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1345632"/>
        <c:axId val="24134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41345632"/>
        <c:axId val="241346024"/>
      </c:lineChart>
      <c:dateAx>
        <c:axId val="241345632"/>
        <c:scaling>
          <c:orientation val="minMax"/>
        </c:scaling>
        <c:delete val="1"/>
        <c:axPos val="b"/>
        <c:numFmt formatCode="ge" sourceLinked="1"/>
        <c:majorTickMark val="none"/>
        <c:minorTickMark val="none"/>
        <c:tickLblPos val="none"/>
        <c:crossAx val="241346024"/>
        <c:crosses val="autoZero"/>
        <c:auto val="1"/>
        <c:lblOffset val="100"/>
        <c:baseTimeUnit val="years"/>
      </c:dateAx>
      <c:valAx>
        <c:axId val="24134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4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38.340000000000003</c:v>
                </c:pt>
                <c:pt idx="1">
                  <c:v>50.29</c:v>
                </c:pt>
                <c:pt idx="2">
                  <c:v>44.87</c:v>
                </c:pt>
                <c:pt idx="3">
                  <c:v>42.2</c:v>
                </c:pt>
                <c:pt idx="4">
                  <c:v>40.53</c:v>
                </c:pt>
              </c:numCache>
            </c:numRef>
          </c:val>
        </c:ser>
        <c:dLbls>
          <c:showLegendKey val="0"/>
          <c:showVal val="0"/>
          <c:showCatName val="0"/>
          <c:showSerName val="0"/>
          <c:showPercent val="0"/>
          <c:showBubbleSize val="0"/>
        </c:dLbls>
        <c:gapWidth val="150"/>
        <c:axId val="433227544"/>
        <c:axId val="43322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433227544"/>
        <c:axId val="433227936"/>
      </c:lineChart>
      <c:dateAx>
        <c:axId val="433227544"/>
        <c:scaling>
          <c:orientation val="minMax"/>
        </c:scaling>
        <c:delete val="1"/>
        <c:axPos val="b"/>
        <c:numFmt formatCode="ge" sourceLinked="1"/>
        <c:majorTickMark val="none"/>
        <c:minorTickMark val="none"/>
        <c:tickLblPos val="none"/>
        <c:crossAx val="433227936"/>
        <c:crosses val="autoZero"/>
        <c:auto val="1"/>
        <c:lblOffset val="100"/>
        <c:baseTimeUnit val="years"/>
      </c:dateAx>
      <c:valAx>
        <c:axId val="43322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22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90.64</c:v>
                </c:pt>
                <c:pt idx="1">
                  <c:v>98.23</c:v>
                </c:pt>
                <c:pt idx="2">
                  <c:v>97.47</c:v>
                </c:pt>
                <c:pt idx="3">
                  <c:v>100</c:v>
                </c:pt>
                <c:pt idx="4">
                  <c:v>100</c:v>
                </c:pt>
              </c:numCache>
            </c:numRef>
          </c:val>
        </c:ser>
        <c:dLbls>
          <c:showLegendKey val="0"/>
          <c:showVal val="0"/>
          <c:showCatName val="0"/>
          <c:showSerName val="0"/>
          <c:showPercent val="0"/>
          <c:showBubbleSize val="0"/>
        </c:dLbls>
        <c:gapWidth val="150"/>
        <c:axId val="433229112"/>
        <c:axId val="43322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433229112"/>
        <c:axId val="433229504"/>
      </c:lineChart>
      <c:dateAx>
        <c:axId val="433229112"/>
        <c:scaling>
          <c:orientation val="minMax"/>
        </c:scaling>
        <c:delete val="1"/>
        <c:axPos val="b"/>
        <c:numFmt formatCode="ge" sourceLinked="1"/>
        <c:majorTickMark val="none"/>
        <c:minorTickMark val="none"/>
        <c:tickLblPos val="none"/>
        <c:crossAx val="433229504"/>
        <c:crosses val="autoZero"/>
        <c:auto val="1"/>
        <c:lblOffset val="100"/>
        <c:baseTimeUnit val="years"/>
      </c:dateAx>
      <c:valAx>
        <c:axId val="43322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22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81.86</c:v>
                </c:pt>
                <c:pt idx="1">
                  <c:v>90.53</c:v>
                </c:pt>
                <c:pt idx="2">
                  <c:v>94.63</c:v>
                </c:pt>
                <c:pt idx="3">
                  <c:v>95.72</c:v>
                </c:pt>
                <c:pt idx="4">
                  <c:v>92.5</c:v>
                </c:pt>
              </c:numCache>
            </c:numRef>
          </c:val>
        </c:ser>
        <c:dLbls>
          <c:showLegendKey val="0"/>
          <c:showVal val="0"/>
          <c:showCatName val="0"/>
          <c:showSerName val="0"/>
          <c:showPercent val="0"/>
          <c:showBubbleSize val="0"/>
        </c:dLbls>
        <c:gapWidth val="150"/>
        <c:axId val="432464256"/>
        <c:axId val="43246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2464256"/>
        <c:axId val="432464648"/>
      </c:lineChart>
      <c:dateAx>
        <c:axId val="432464256"/>
        <c:scaling>
          <c:orientation val="minMax"/>
        </c:scaling>
        <c:delete val="1"/>
        <c:axPos val="b"/>
        <c:numFmt formatCode="ge" sourceLinked="1"/>
        <c:majorTickMark val="none"/>
        <c:minorTickMark val="none"/>
        <c:tickLblPos val="none"/>
        <c:crossAx val="432464648"/>
        <c:crosses val="autoZero"/>
        <c:auto val="1"/>
        <c:lblOffset val="100"/>
        <c:baseTimeUnit val="years"/>
      </c:dateAx>
      <c:valAx>
        <c:axId val="43246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46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2465824"/>
        <c:axId val="43246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2465824"/>
        <c:axId val="432466216"/>
      </c:lineChart>
      <c:dateAx>
        <c:axId val="432465824"/>
        <c:scaling>
          <c:orientation val="minMax"/>
        </c:scaling>
        <c:delete val="1"/>
        <c:axPos val="b"/>
        <c:numFmt formatCode="ge" sourceLinked="1"/>
        <c:majorTickMark val="none"/>
        <c:minorTickMark val="none"/>
        <c:tickLblPos val="none"/>
        <c:crossAx val="432466216"/>
        <c:crosses val="autoZero"/>
        <c:auto val="1"/>
        <c:lblOffset val="100"/>
        <c:baseTimeUnit val="years"/>
      </c:dateAx>
      <c:valAx>
        <c:axId val="43246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4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2467392"/>
        <c:axId val="433345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2467392"/>
        <c:axId val="433345128"/>
      </c:lineChart>
      <c:dateAx>
        <c:axId val="432467392"/>
        <c:scaling>
          <c:orientation val="minMax"/>
        </c:scaling>
        <c:delete val="1"/>
        <c:axPos val="b"/>
        <c:numFmt formatCode="ge" sourceLinked="1"/>
        <c:majorTickMark val="none"/>
        <c:minorTickMark val="none"/>
        <c:tickLblPos val="none"/>
        <c:crossAx val="433345128"/>
        <c:crosses val="autoZero"/>
        <c:auto val="1"/>
        <c:lblOffset val="100"/>
        <c:baseTimeUnit val="years"/>
      </c:dateAx>
      <c:valAx>
        <c:axId val="43334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4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3346304"/>
        <c:axId val="433346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3346304"/>
        <c:axId val="433346696"/>
      </c:lineChart>
      <c:dateAx>
        <c:axId val="433346304"/>
        <c:scaling>
          <c:orientation val="minMax"/>
        </c:scaling>
        <c:delete val="1"/>
        <c:axPos val="b"/>
        <c:numFmt formatCode="ge" sourceLinked="1"/>
        <c:majorTickMark val="none"/>
        <c:minorTickMark val="none"/>
        <c:tickLblPos val="none"/>
        <c:crossAx val="433346696"/>
        <c:crosses val="autoZero"/>
        <c:auto val="1"/>
        <c:lblOffset val="100"/>
        <c:baseTimeUnit val="years"/>
      </c:dateAx>
      <c:valAx>
        <c:axId val="43334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3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3347872"/>
        <c:axId val="43334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3347872"/>
        <c:axId val="433348264"/>
      </c:lineChart>
      <c:dateAx>
        <c:axId val="433347872"/>
        <c:scaling>
          <c:orientation val="minMax"/>
        </c:scaling>
        <c:delete val="1"/>
        <c:axPos val="b"/>
        <c:numFmt formatCode="ge" sourceLinked="1"/>
        <c:majorTickMark val="none"/>
        <c:minorTickMark val="none"/>
        <c:tickLblPos val="none"/>
        <c:crossAx val="433348264"/>
        <c:crosses val="autoZero"/>
        <c:auto val="1"/>
        <c:lblOffset val="100"/>
        <c:baseTimeUnit val="years"/>
      </c:dateAx>
      <c:valAx>
        <c:axId val="43334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34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667.67</c:v>
                </c:pt>
                <c:pt idx="1">
                  <c:v>475.85</c:v>
                </c:pt>
                <c:pt idx="2">
                  <c:v>278.79000000000002</c:v>
                </c:pt>
                <c:pt idx="3">
                  <c:v>157.41999999999999</c:v>
                </c:pt>
                <c:pt idx="4">
                  <c:v>121.18</c:v>
                </c:pt>
              </c:numCache>
            </c:numRef>
          </c:val>
        </c:ser>
        <c:dLbls>
          <c:showLegendKey val="0"/>
          <c:showVal val="0"/>
          <c:showCatName val="0"/>
          <c:showSerName val="0"/>
          <c:showPercent val="0"/>
          <c:showBubbleSize val="0"/>
        </c:dLbls>
        <c:gapWidth val="150"/>
        <c:axId val="433370104"/>
        <c:axId val="43337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433370104"/>
        <c:axId val="433370496"/>
      </c:lineChart>
      <c:dateAx>
        <c:axId val="433370104"/>
        <c:scaling>
          <c:orientation val="minMax"/>
        </c:scaling>
        <c:delete val="1"/>
        <c:axPos val="b"/>
        <c:numFmt formatCode="ge" sourceLinked="1"/>
        <c:majorTickMark val="none"/>
        <c:minorTickMark val="none"/>
        <c:tickLblPos val="none"/>
        <c:crossAx val="433370496"/>
        <c:crosses val="autoZero"/>
        <c:auto val="1"/>
        <c:lblOffset val="100"/>
        <c:baseTimeUnit val="years"/>
      </c:dateAx>
      <c:valAx>
        <c:axId val="43337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37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43.12</c:v>
                </c:pt>
                <c:pt idx="1">
                  <c:v>48.01</c:v>
                </c:pt>
                <c:pt idx="2">
                  <c:v>48.31</c:v>
                </c:pt>
                <c:pt idx="3">
                  <c:v>47.2</c:v>
                </c:pt>
                <c:pt idx="4">
                  <c:v>44.66</c:v>
                </c:pt>
              </c:numCache>
            </c:numRef>
          </c:val>
        </c:ser>
        <c:dLbls>
          <c:showLegendKey val="0"/>
          <c:showVal val="0"/>
          <c:showCatName val="0"/>
          <c:showSerName val="0"/>
          <c:showPercent val="0"/>
          <c:showBubbleSize val="0"/>
        </c:dLbls>
        <c:gapWidth val="150"/>
        <c:axId val="433371672"/>
        <c:axId val="43337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433371672"/>
        <c:axId val="433372064"/>
      </c:lineChart>
      <c:dateAx>
        <c:axId val="433371672"/>
        <c:scaling>
          <c:orientation val="minMax"/>
        </c:scaling>
        <c:delete val="1"/>
        <c:axPos val="b"/>
        <c:numFmt formatCode="ge" sourceLinked="1"/>
        <c:majorTickMark val="none"/>
        <c:minorTickMark val="none"/>
        <c:tickLblPos val="none"/>
        <c:crossAx val="433372064"/>
        <c:crosses val="autoZero"/>
        <c:auto val="1"/>
        <c:lblOffset val="100"/>
        <c:baseTimeUnit val="years"/>
      </c:dateAx>
      <c:valAx>
        <c:axId val="43337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37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381.58</c:v>
                </c:pt>
                <c:pt idx="1">
                  <c:v>335.73</c:v>
                </c:pt>
                <c:pt idx="2">
                  <c:v>340.24</c:v>
                </c:pt>
                <c:pt idx="3">
                  <c:v>363.78</c:v>
                </c:pt>
                <c:pt idx="4">
                  <c:v>386.96</c:v>
                </c:pt>
              </c:numCache>
            </c:numRef>
          </c:val>
        </c:ser>
        <c:dLbls>
          <c:showLegendKey val="0"/>
          <c:showVal val="0"/>
          <c:showCatName val="0"/>
          <c:showSerName val="0"/>
          <c:showPercent val="0"/>
          <c:showBubbleSize val="0"/>
        </c:dLbls>
        <c:gapWidth val="150"/>
        <c:axId val="433373240"/>
        <c:axId val="43322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433373240"/>
        <c:axId val="433226368"/>
      </c:lineChart>
      <c:dateAx>
        <c:axId val="433373240"/>
        <c:scaling>
          <c:orientation val="minMax"/>
        </c:scaling>
        <c:delete val="1"/>
        <c:axPos val="b"/>
        <c:numFmt formatCode="ge" sourceLinked="1"/>
        <c:majorTickMark val="none"/>
        <c:minorTickMark val="none"/>
        <c:tickLblPos val="none"/>
        <c:crossAx val="433226368"/>
        <c:crosses val="autoZero"/>
        <c:auto val="1"/>
        <c:lblOffset val="100"/>
        <c:baseTimeUnit val="years"/>
      </c:dateAx>
      <c:valAx>
        <c:axId val="43322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37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31" zoomScaleNormal="100" workbookViewId="0">
      <selection activeCell="BI68" sqref="BI6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浜田市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56730</v>
      </c>
      <c r="AM8" s="64"/>
      <c r="AN8" s="64"/>
      <c r="AO8" s="64"/>
      <c r="AP8" s="64"/>
      <c r="AQ8" s="64"/>
      <c r="AR8" s="64"/>
      <c r="AS8" s="64"/>
      <c r="AT8" s="63">
        <f>データ!S6</f>
        <v>690.66</v>
      </c>
      <c r="AU8" s="63"/>
      <c r="AV8" s="63"/>
      <c r="AW8" s="63"/>
      <c r="AX8" s="63"/>
      <c r="AY8" s="63"/>
      <c r="AZ8" s="63"/>
      <c r="BA8" s="63"/>
      <c r="BB8" s="63">
        <f>データ!T6</f>
        <v>82.14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2.35</v>
      </c>
      <c r="Q10" s="63"/>
      <c r="R10" s="63"/>
      <c r="S10" s="63"/>
      <c r="T10" s="63"/>
      <c r="U10" s="63"/>
      <c r="V10" s="63"/>
      <c r="W10" s="63">
        <f>データ!P6</f>
        <v>100</v>
      </c>
      <c r="X10" s="63"/>
      <c r="Y10" s="63"/>
      <c r="Z10" s="63"/>
      <c r="AA10" s="63"/>
      <c r="AB10" s="63"/>
      <c r="AC10" s="63"/>
      <c r="AD10" s="64">
        <f>データ!Q6</f>
        <v>2970</v>
      </c>
      <c r="AE10" s="64"/>
      <c r="AF10" s="64"/>
      <c r="AG10" s="64"/>
      <c r="AH10" s="64"/>
      <c r="AI10" s="64"/>
      <c r="AJ10" s="64"/>
      <c r="AK10" s="2"/>
      <c r="AL10" s="64">
        <f>データ!U6</f>
        <v>1320</v>
      </c>
      <c r="AM10" s="64"/>
      <c r="AN10" s="64"/>
      <c r="AO10" s="64"/>
      <c r="AP10" s="64"/>
      <c r="AQ10" s="64"/>
      <c r="AR10" s="64"/>
      <c r="AS10" s="64"/>
      <c r="AT10" s="63">
        <f>データ!V6</f>
        <v>350.25</v>
      </c>
      <c r="AU10" s="63"/>
      <c r="AV10" s="63"/>
      <c r="AW10" s="63"/>
      <c r="AX10" s="63"/>
      <c r="AY10" s="63"/>
      <c r="AZ10" s="63"/>
      <c r="BA10" s="63"/>
      <c r="BB10" s="63">
        <f>データ!W6</f>
        <v>3.77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322024</v>
      </c>
      <c r="D6" s="31">
        <f t="shared" si="3"/>
        <v>47</v>
      </c>
      <c r="E6" s="31">
        <f t="shared" si="3"/>
        <v>18</v>
      </c>
      <c r="F6" s="31">
        <f t="shared" si="3"/>
        <v>0</v>
      </c>
      <c r="G6" s="31">
        <f t="shared" si="3"/>
        <v>0</v>
      </c>
      <c r="H6" s="31" t="str">
        <f t="shared" si="3"/>
        <v>島根県　浜田市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2.35</v>
      </c>
      <c r="P6" s="32">
        <f t="shared" si="3"/>
        <v>100</v>
      </c>
      <c r="Q6" s="32">
        <f t="shared" si="3"/>
        <v>2970</v>
      </c>
      <c r="R6" s="32">
        <f t="shared" si="3"/>
        <v>56730</v>
      </c>
      <c r="S6" s="32">
        <f t="shared" si="3"/>
        <v>690.66</v>
      </c>
      <c r="T6" s="32">
        <f t="shared" si="3"/>
        <v>82.14</v>
      </c>
      <c r="U6" s="32">
        <f t="shared" si="3"/>
        <v>1320</v>
      </c>
      <c r="V6" s="32">
        <f t="shared" si="3"/>
        <v>350.25</v>
      </c>
      <c r="W6" s="32">
        <f t="shared" si="3"/>
        <v>3.77</v>
      </c>
      <c r="X6" s="33">
        <f>IF(X7="",NA(),X7)</f>
        <v>81.86</v>
      </c>
      <c r="Y6" s="33">
        <f t="shared" ref="Y6:AG6" si="4">IF(Y7="",NA(),Y7)</f>
        <v>90.53</v>
      </c>
      <c r="Z6" s="33">
        <f t="shared" si="4"/>
        <v>94.63</v>
      </c>
      <c r="AA6" s="33">
        <f t="shared" si="4"/>
        <v>95.72</v>
      </c>
      <c r="AB6" s="33">
        <f t="shared" si="4"/>
        <v>92.5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667.67</v>
      </c>
      <c r="BF6" s="33">
        <f t="shared" ref="BF6:BN6" si="7">IF(BF7="",NA(),BF7)</f>
        <v>475.85</v>
      </c>
      <c r="BG6" s="33">
        <f t="shared" si="7"/>
        <v>278.79000000000002</v>
      </c>
      <c r="BH6" s="33">
        <f t="shared" si="7"/>
        <v>157.41999999999999</v>
      </c>
      <c r="BI6" s="33">
        <f t="shared" si="7"/>
        <v>121.18</v>
      </c>
      <c r="BJ6" s="33">
        <f t="shared" si="7"/>
        <v>421.01</v>
      </c>
      <c r="BK6" s="33">
        <f t="shared" si="7"/>
        <v>430.64</v>
      </c>
      <c r="BL6" s="33">
        <f t="shared" si="7"/>
        <v>446.63</v>
      </c>
      <c r="BM6" s="33">
        <f t="shared" si="7"/>
        <v>416.91</v>
      </c>
      <c r="BN6" s="33">
        <f t="shared" si="7"/>
        <v>392.19</v>
      </c>
      <c r="BO6" s="32" t="str">
        <f>IF(BO7="","",IF(BO7="-","【-】","【"&amp;SUBSTITUTE(TEXT(BO7,"#,##0.00"),"-","△")&amp;"】"))</f>
        <v>【345.93】</v>
      </c>
      <c r="BP6" s="33">
        <f>IF(BP7="",NA(),BP7)</f>
        <v>43.12</v>
      </c>
      <c r="BQ6" s="33">
        <f t="shared" ref="BQ6:BY6" si="8">IF(BQ7="",NA(),BQ7)</f>
        <v>48.01</v>
      </c>
      <c r="BR6" s="33">
        <f t="shared" si="8"/>
        <v>48.31</v>
      </c>
      <c r="BS6" s="33">
        <f t="shared" si="8"/>
        <v>47.2</v>
      </c>
      <c r="BT6" s="33">
        <f t="shared" si="8"/>
        <v>44.66</v>
      </c>
      <c r="BU6" s="33">
        <f t="shared" si="8"/>
        <v>58.98</v>
      </c>
      <c r="BV6" s="33">
        <f t="shared" si="8"/>
        <v>58.78</v>
      </c>
      <c r="BW6" s="33">
        <f t="shared" si="8"/>
        <v>58.53</v>
      </c>
      <c r="BX6" s="33">
        <f t="shared" si="8"/>
        <v>57.93</v>
      </c>
      <c r="BY6" s="33">
        <f t="shared" si="8"/>
        <v>57.03</v>
      </c>
      <c r="BZ6" s="32" t="str">
        <f>IF(BZ7="","",IF(BZ7="-","【-】","【"&amp;SUBSTITUTE(TEXT(BZ7,"#,##0.00"),"-","△")&amp;"】"))</f>
        <v>【59.44】</v>
      </c>
      <c r="CA6" s="33">
        <f>IF(CA7="",NA(),CA7)</f>
        <v>381.58</v>
      </c>
      <c r="CB6" s="33">
        <f t="shared" ref="CB6:CJ6" si="9">IF(CB7="",NA(),CB7)</f>
        <v>335.73</v>
      </c>
      <c r="CC6" s="33">
        <f t="shared" si="9"/>
        <v>340.24</v>
      </c>
      <c r="CD6" s="33">
        <f t="shared" si="9"/>
        <v>363.78</v>
      </c>
      <c r="CE6" s="33">
        <f t="shared" si="9"/>
        <v>386.96</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38.340000000000003</v>
      </c>
      <c r="CM6" s="33">
        <f t="shared" ref="CM6:CU6" si="10">IF(CM7="",NA(),CM7)</f>
        <v>50.29</v>
      </c>
      <c r="CN6" s="33">
        <f t="shared" si="10"/>
        <v>44.87</v>
      </c>
      <c r="CO6" s="33">
        <f t="shared" si="10"/>
        <v>42.2</v>
      </c>
      <c r="CP6" s="33">
        <f t="shared" si="10"/>
        <v>40.53</v>
      </c>
      <c r="CQ6" s="33">
        <f t="shared" si="10"/>
        <v>60.03</v>
      </c>
      <c r="CR6" s="33">
        <f t="shared" si="10"/>
        <v>61.93</v>
      </c>
      <c r="CS6" s="33">
        <f t="shared" si="10"/>
        <v>58.06</v>
      </c>
      <c r="CT6" s="33">
        <f t="shared" si="10"/>
        <v>59.08</v>
      </c>
      <c r="CU6" s="33">
        <f t="shared" si="10"/>
        <v>58.25</v>
      </c>
      <c r="CV6" s="32" t="str">
        <f>IF(CV7="","",IF(CV7="-","【-】","【"&amp;SUBSTITUTE(TEXT(CV7,"#,##0.00"),"-","△")&amp;"】"))</f>
        <v>【58.84】</v>
      </c>
      <c r="CW6" s="33">
        <f>IF(CW7="",NA(),CW7)</f>
        <v>90.64</v>
      </c>
      <c r="CX6" s="33">
        <f t="shared" ref="CX6:DF6" si="11">IF(CX7="",NA(),CX7)</f>
        <v>98.23</v>
      </c>
      <c r="CY6" s="33">
        <f t="shared" si="11"/>
        <v>97.47</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322024</v>
      </c>
      <c r="D7" s="35">
        <v>47</v>
      </c>
      <c r="E7" s="35">
        <v>18</v>
      </c>
      <c r="F7" s="35">
        <v>0</v>
      </c>
      <c r="G7" s="35">
        <v>0</v>
      </c>
      <c r="H7" s="35" t="s">
        <v>96</v>
      </c>
      <c r="I7" s="35" t="s">
        <v>97</v>
      </c>
      <c r="J7" s="35" t="s">
        <v>98</v>
      </c>
      <c r="K7" s="35" t="s">
        <v>99</v>
      </c>
      <c r="L7" s="35" t="s">
        <v>100</v>
      </c>
      <c r="M7" s="36" t="s">
        <v>101</v>
      </c>
      <c r="N7" s="36" t="s">
        <v>102</v>
      </c>
      <c r="O7" s="36">
        <v>2.35</v>
      </c>
      <c r="P7" s="36">
        <v>100</v>
      </c>
      <c r="Q7" s="36">
        <v>2970</v>
      </c>
      <c r="R7" s="36">
        <v>56730</v>
      </c>
      <c r="S7" s="36">
        <v>690.66</v>
      </c>
      <c r="T7" s="36">
        <v>82.14</v>
      </c>
      <c r="U7" s="36">
        <v>1320</v>
      </c>
      <c r="V7" s="36">
        <v>350.25</v>
      </c>
      <c r="W7" s="36">
        <v>3.77</v>
      </c>
      <c r="X7" s="36">
        <v>81.86</v>
      </c>
      <c r="Y7" s="36">
        <v>90.53</v>
      </c>
      <c r="Z7" s="36">
        <v>94.63</v>
      </c>
      <c r="AA7" s="36">
        <v>95.72</v>
      </c>
      <c r="AB7" s="36">
        <v>92.5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667.67</v>
      </c>
      <c r="BF7" s="36">
        <v>475.85</v>
      </c>
      <c r="BG7" s="36">
        <v>278.79000000000002</v>
      </c>
      <c r="BH7" s="36">
        <v>157.41999999999999</v>
      </c>
      <c r="BI7" s="36">
        <v>121.18</v>
      </c>
      <c r="BJ7" s="36">
        <v>421.01</v>
      </c>
      <c r="BK7" s="36">
        <v>430.64</v>
      </c>
      <c r="BL7" s="36">
        <v>446.63</v>
      </c>
      <c r="BM7" s="36">
        <v>416.91</v>
      </c>
      <c r="BN7" s="36">
        <v>392.19</v>
      </c>
      <c r="BO7" s="36">
        <v>345.93</v>
      </c>
      <c r="BP7" s="36">
        <v>43.12</v>
      </c>
      <c r="BQ7" s="36">
        <v>48.01</v>
      </c>
      <c r="BR7" s="36">
        <v>48.31</v>
      </c>
      <c r="BS7" s="36">
        <v>47.2</v>
      </c>
      <c r="BT7" s="36">
        <v>44.66</v>
      </c>
      <c r="BU7" s="36">
        <v>58.98</v>
      </c>
      <c r="BV7" s="36">
        <v>58.78</v>
      </c>
      <c r="BW7" s="36">
        <v>58.53</v>
      </c>
      <c r="BX7" s="36">
        <v>57.93</v>
      </c>
      <c r="BY7" s="36">
        <v>57.03</v>
      </c>
      <c r="BZ7" s="36">
        <v>59.44</v>
      </c>
      <c r="CA7" s="36">
        <v>381.58</v>
      </c>
      <c r="CB7" s="36">
        <v>335.73</v>
      </c>
      <c r="CC7" s="36">
        <v>340.24</v>
      </c>
      <c r="CD7" s="36">
        <v>363.78</v>
      </c>
      <c r="CE7" s="36">
        <v>386.96</v>
      </c>
      <c r="CF7" s="36">
        <v>253.84</v>
      </c>
      <c r="CG7" s="36">
        <v>257.02999999999997</v>
      </c>
      <c r="CH7" s="36">
        <v>266.57</v>
      </c>
      <c r="CI7" s="36">
        <v>276.93</v>
      </c>
      <c r="CJ7" s="36">
        <v>283.73</v>
      </c>
      <c r="CK7" s="36">
        <v>272.79000000000002</v>
      </c>
      <c r="CL7" s="36">
        <v>38.340000000000003</v>
      </c>
      <c r="CM7" s="36">
        <v>50.29</v>
      </c>
      <c r="CN7" s="36">
        <v>44.87</v>
      </c>
      <c r="CO7" s="36">
        <v>42.2</v>
      </c>
      <c r="CP7" s="36">
        <v>40.53</v>
      </c>
      <c r="CQ7" s="36">
        <v>60.03</v>
      </c>
      <c r="CR7" s="36">
        <v>61.93</v>
      </c>
      <c r="CS7" s="36">
        <v>58.06</v>
      </c>
      <c r="CT7" s="36">
        <v>59.08</v>
      </c>
      <c r="CU7" s="36">
        <v>58.25</v>
      </c>
      <c r="CV7" s="36">
        <v>58.84</v>
      </c>
      <c r="CW7" s="36">
        <v>90.64</v>
      </c>
      <c r="CX7" s="36">
        <v>98.23</v>
      </c>
      <c r="CY7" s="36">
        <v>97.47</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久保田 翼</cp:lastModifiedBy>
  <dcterms:created xsi:type="dcterms:W3CDTF">2017-02-08T03:23:41Z</dcterms:created>
  <dcterms:modified xsi:type="dcterms:W3CDTF">2017-02-13T03:48:58Z</dcterms:modified>
  <cp:category/>
</cp:coreProperties>
</file>