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jsvrfile\保存\01本庁\12保_下水道\H28年度\管理係\☆　経営比較分析表\H28\経営比較分析表　下水\修正後\"/>
    </mc:Choice>
  </mc:AlternateContent>
  <workbookProtection workbookPassword="8649" lockStructure="1"/>
  <bookViews>
    <workbookView xWindow="0" yWindow="0" windowWidth="19200" windowHeight="123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<sst xmlns="http://schemas.openxmlformats.org/spreadsheetml/2006/main" count="221" uniqueCount="111">
  <si>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</si>
  <si>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</si>
  <si>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</si>
  <si>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</si>
  <si>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</si>
  <si>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</si>
  <si>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</si>
  <si>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</si>
  <si>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</si>
  <si>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</si>
  <si>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</si>
  <si>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</si>
  <si>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</si>
  <si>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</si>
  <si>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</si>
  <si>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</si>
  <si>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</si>
  <si>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</si>
  <si>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</si>
  <si>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</si>
  <si>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</si>
  <si>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</si>
  <si>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</si>
  <si>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</si>
  <si>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</si>
  <si>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</si>
  <si>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</si>
  <si>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</si>
  <si>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</si>
  <si>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</si>
  <si>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</si>
  <si>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</si>
  <si>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</si>
  <si>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</si>
  <si>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</si>
  <si>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</si>
  <si>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</si>
  <si>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</si>
  <si>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</si>
  <si>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</si>
  <si>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</si>
  <si>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</si>
  <si>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</si>
  <si>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</si>
  <si>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</si>
  <si>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</si>
  <si>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</si>
  <si>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</si>
  <si>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</si>
  <si>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</si>
  <si>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</si>
  <si>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</si>
  <si>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</si>
  <si>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</si>
  <si>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</si>
  <si>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</si>
  <si>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</si>
  <si>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</si>
  <si>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</si>
  <si>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</si>
  <si>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</si>
  <si>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</si>
  <si>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</si>
  <si>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</si>
  <si>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</si>
  <si>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</si>
  <si>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</si>
  <si>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</si>
  <si>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</si>
  <si>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</si>
  <si>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</si>
  <si>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</si>
  <si>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</si>
  <si>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</si>
  <si>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</si>
  <si>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</si>
  <si>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</si>
  <si>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</si>
  <si>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</si>
  <si>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</si>
  <si>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</si>
  <si>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</si>
  <si>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</si>
  <si>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</si>
  <si>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</si>
  <si>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</si>
  <si>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</si>
  <si>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</si>
  <si>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</si>
  <si>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</si>
  <si>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</si>
  <si>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</si>
  <si>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</si>
  <si>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</si>
  <si>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</si>
  <si>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</si>
  <si>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島根県　浜田市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</si>
  <si>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</si>
  <si>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</si>
  <si>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</si>
  <si>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</si>
  <si>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</si>
  <si>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</si>
  <si>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</si>
  <si>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</si>
  <si>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</si>
  <si>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</si>
  <si>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</si>
  <si>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収益的収支比率は、企業債償還の負担が大きく収益圧迫要因となっている。企業債償還は平成30年度がピークの予定である。総収入の大半を一般会計からの繰入金に依存しているため、更なる経費削減等により繰入金の縮減を図る必要がある。また、今後の更新投資等に充てる財源の確保がないことが課題である。
　企業債残高対事業規模比率は、例年同様、高資本費対策に要する経費及び分流式下水道等に要する経費として地方債現在高の一部を一般会計が負担しているため、類似団体と比較して低くなっている。　
　経費回収率は、類似団体と比べほぼ同水準となっているが50％程度であり、汚水処理原価、施設利用率、水洗化率は低水準となっている。区域内人口の減少も見据え、継続的に維持管理費の節減に取り組む必要がある。
　水洗化率が低い要因としては、住民の高齢化や経済的な負担等が考えられるため、下水道の目的を理解していただくことで水洗化を促進する。水洗化率の向上により効率的な経営を図る必要がある。
</t>
    <phoneticPr fontId="4"/>
  </si>
  <si>
    <t>　平成7年度の供用開始から21年が経過しているが、管渠の更新等の老朽化対策には着手していない。</t>
    <phoneticPr fontId="4"/>
  </si>
  <si>
    <t>　本市は、企業債償還金は一般会計からの繰入金で負担し、施設維持管理費を使用料で回収することを基本に据え事業運営を行っている。
　しかし維持管理費においても一般会計からの繰入金に依存しているところが大きいため、効率的な経営及び公共用水域の水質保全を図るため接続促進を行い、使用料収入及び水洗化率の向上を図り、あわせて維持管理費の削減に努め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</si>
</sst>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23426400"/>
        <c:axId val="423996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0.03</c:v>
                </c:pt>
                <c:pt idx="1">
                  <c:v>0.04</c:v>
                </c:pt>
                <c:pt idx="2">
                  <c:v>0.03</c:v>
                </c:pt>
                <c:pt idx="3">
                  <c:v>0.02</c:v>
                </c:pt>
                <c:pt idx="4">
                  <c:v>0.01</c:v>
                </c:pt>
              </c:numCache>
            </c:numRef>
          </c:val>
          <c:smooth val="0"/>
        </c:ser>
        <c:dLbls>
          <c:showLegendKey val="0"/>
          <c:showVal val="0"/>
          <c:showCatName val="0"/>
          <c:showSerName val="0"/>
          <c:showPercent val="0"/>
          <c:showBubbleSize val="0"/>
        </c:dLbls>
        <c:marker val="1"/>
        <c:smooth val="0"/>
        <c:axId val="423426400"/>
        <c:axId val="423996232"/>
      </c:lineChart>
      <c:dateAx>
        <c:axId val="423426400"/>
        <c:scaling>
          <c:orientation val="minMax"/>
        </c:scaling>
        <c:delete val="1"/>
        <c:axPos val="b"/>
        <c:numFmt formatCode="ge" sourceLinked="1"/>
        <c:majorTickMark val="none"/>
        <c:minorTickMark val="none"/>
        <c:tickLblPos val="none"/>
        <c:crossAx val="423996232"/>
        <c:crosses val="autoZero"/>
        <c:auto val="1"/>
        <c:lblOffset val="100"/>
        <c:baseTimeUnit val="years"/>
      </c:dateAx>
      <c:valAx>
        <c:axId val="423996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342640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51.57</c:v>
                </c:pt>
                <c:pt idx="1">
                  <c:v>47.56</c:v>
                </c:pt>
                <c:pt idx="2">
                  <c:v>50.56</c:v>
                </c:pt>
                <c:pt idx="3">
                  <c:v>50.68</c:v>
                </c:pt>
                <c:pt idx="4">
                  <c:v>50.8</c:v>
                </c:pt>
              </c:numCache>
            </c:numRef>
          </c:val>
        </c:ser>
        <c:dLbls>
          <c:showLegendKey val="0"/>
          <c:showVal val="0"/>
          <c:showCatName val="0"/>
          <c:showSerName val="0"/>
          <c:showPercent val="0"/>
          <c:showBubbleSize val="0"/>
        </c:dLbls>
        <c:gapWidth val="150"/>
        <c:axId val="466943648"/>
        <c:axId val="466944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c:v>
                </c:pt>
                <c:pt idx="1">
                  <c:v>54.74</c:v>
                </c:pt>
                <c:pt idx="2">
                  <c:v>53.78</c:v>
                </c:pt>
                <c:pt idx="3">
                  <c:v>53.24</c:v>
                </c:pt>
                <c:pt idx="4">
                  <c:v>52.31</c:v>
                </c:pt>
              </c:numCache>
            </c:numRef>
          </c:val>
          <c:smooth val="0"/>
        </c:ser>
        <c:dLbls>
          <c:showLegendKey val="0"/>
          <c:showVal val="0"/>
          <c:showCatName val="0"/>
          <c:showSerName val="0"/>
          <c:showPercent val="0"/>
          <c:showBubbleSize val="0"/>
        </c:dLbls>
        <c:marker val="1"/>
        <c:smooth val="0"/>
        <c:axId val="466943648"/>
        <c:axId val="466944040"/>
      </c:lineChart>
      <c:dateAx>
        <c:axId val="466943648"/>
        <c:scaling>
          <c:orientation val="minMax"/>
        </c:scaling>
        <c:delete val="1"/>
        <c:axPos val="b"/>
        <c:numFmt formatCode="ge" sourceLinked="1"/>
        <c:majorTickMark val="none"/>
        <c:minorTickMark val="none"/>
        <c:tickLblPos val="none"/>
        <c:crossAx val="466944040"/>
        <c:crosses val="autoZero"/>
        <c:auto val="1"/>
        <c:lblOffset val="100"/>
        <c:baseTimeUnit val="years"/>
      </c:dateAx>
      <c:valAx>
        <c:axId val="466944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6943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67.67</c:v>
                </c:pt>
                <c:pt idx="1">
                  <c:v>72.33</c:v>
                </c:pt>
                <c:pt idx="2">
                  <c:v>73.349999999999994</c:v>
                </c:pt>
                <c:pt idx="3">
                  <c:v>75</c:v>
                </c:pt>
                <c:pt idx="4">
                  <c:v>76.61</c:v>
                </c:pt>
              </c:numCache>
            </c:numRef>
          </c:val>
        </c:ser>
        <c:dLbls>
          <c:showLegendKey val="0"/>
          <c:showVal val="0"/>
          <c:showCatName val="0"/>
          <c:showSerName val="0"/>
          <c:showPercent val="0"/>
          <c:showBubbleSize val="0"/>
        </c:dLbls>
        <c:gapWidth val="150"/>
        <c:axId val="466945216"/>
        <c:axId val="466945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83.73</c:v>
                </c:pt>
                <c:pt idx="1">
                  <c:v>83.88</c:v>
                </c:pt>
                <c:pt idx="2">
                  <c:v>84.06</c:v>
                </c:pt>
                <c:pt idx="3">
                  <c:v>84.07</c:v>
                </c:pt>
                <c:pt idx="4">
                  <c:v>84.32</c:v>
                </c:pt>
              </c:numCache>
            </c:numRef>
          </c:val>
          <c:smooth val="0"/>
        </c:ser>
        <c:dLbls>
          <c:showLegendKey val="0"/>
          <c:showVal val="0"/>
          <c:showCatName val="0"/>
          <c:showSerName val="0"/>
          <c:showPercent val="0"/>
          <c:showBubbleSize val="0"/>
        </c:dLbls>
        <c:marker val="1"/>
        <c:smooth val="0"/>
        <c:axId val="466945216"/>
        <c:axId val="466945608"/>
      </c:lineChart>
      <c:dateAx>
        <c:axId val="466945216"/>
        <c:scaling>
          <c:orientation val="minMax"/>
        </c:scaling>
        <c:delete val="1"/>
        <c:axPos val="b"/>
        <c:numFmt formatCode="ge" sourceLinked="1"/>
        <c:majorTickMark val="none"/>
        <c:minorTickMark val="none"/>
        <c:tickLblPos val="none"/>
        <c:crossAx val="466945608"/>
        <c:crosses val="autoZero"/>
        <c:auto val="1"/>
        <c:lblOffset val="100"/>
        <c:baseTimeUnit val="years"/>
      </c:dateAx>
      <c:valAx>
        <c:axId val="466945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6945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71.27</c:v>
                </c:pt>
                <c:pt idx="1">
                  <c:v>69.84</c:v>
                </c:pt>
                <c:pt idx="2">
                  <c:v>64.709999999999994</c:v>
                </c:pt>
                <c:pt idx="3">
                  <c:v>60.12</c:v>
                </c:pt>
                <c:pt idx="4">
                  <c:v>60.39</c:v>
                </c:pt>
              </c:numCache>
            </c:numRef>
          </c:val>
        </c:ser>
        <c:dLbls>
          <c:showLegendKey val="0"/>
          <c:showVal val="0"/>
          <c:showCatName val="0"/>
          <c:showSerName val="0"/>
          <c:showPercent val="0"/>
          <c:showBubbleSize val="0"/>
        </c:dLbls>
        <c:gapWidth val="150"/>
        <c:axId val="427776696"/>
        <c:axId val="427777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27776696"/>
        <c:axId val="427777088"/>
      </c:lineChart>
      <c:dateAx>
        <c:axId val="427776696"/>
        <c:scaling>
          <c:orientation val="minMax"/>
        </c:scaling>
        <c:delete val="1"/>
        <c:axPos val="b"/>
        <c:numFmt formatCode="ge" sourceLinked="1"/>
        <c:majorTickMark val="none"/>
        <c:minorTickMark val="none"/>
        <c:tickLblPos val="none"/>
        <c:crossAx val="427777088"/>
        <c:crosses val="autoZero"/>
        <c:auto val="1"/>
        <c:lblOffset val="100"/>
        <c:baseTimeUnit val="years"/>
      </c:dateAx>
      <c:valAx>
        <c:axId val="427777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7776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27778264"/>
        <c:axId val="427778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27778264"/>
        <c:axId val="427778656"/>
      </c:lineChart>
      <c:dateAx>
        <c:axId val="427778264"/>
        <c:scaling>
          <c:orientation val="minMax"/>
        </c:scaling>
        <c:delete val="1"/>
        <c:axPos val="b"/>
        <c:numFmt formatCode="ge" sourceLinked="1"/>
        <c:majorTickMark val="none"/>
        <c:minorTickMark val="none"/>
        <c:tickLblPos val="none"/>
        <c:crossAx val="427778656"/>
        <c:crosses val="autoZero"/>
        <c:auto val="1"/>
        <c:lblOffset val="100"/>
        <c:baseTimeUnit val="years"/>
      </c:dateAx>
      <c:valAx>
        <c:axId val="427778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7778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27779832"/>
        <c:axId val="427912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27779832"/>
        <c:axId val="427912048"/>
      </c:lineChart>
      <c:dateAx>
        <c:axId val="427779832"/>
        <c:scaling>
          <c:orientation val="minMax"/>
        </c:scaling>
        <c:delete val="1"/>
        <c:axPos val="b"/>
        <c:numFmt formatCode="ge" sourceLinked="1"/>
        <c:majorTickMark val="none"/>
        <c:minorTickMark val="none"/>
        <c:tickLblPos val="none"/>
        <c:crossAx val="427912048"/>
        <c:crosses val="autoZero"/>
        <c:auto val="1"/>
        <c:lblOffset val="100"/>
        <c:baseTimeUnit val="years"/>
      </c:dateAx>
      <c:valAx>
        <c:axId val="427912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7779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27913224"/>
        <c:axId val="427913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27913224"/>
        <c:axId val="427913616"/>
      </c:lineChart>
      <c:dateAx>
        <c:axId val="427913224"/>
        <c:scaling>
          <c:orientation val="minMax"/>
        </c:scaling>
        <c:delete val="1"/>
        <c:axPos val="b"/>
        <c:numFmt formatCode="ge" sourceLinked="1"/>
        <c:majorTickMark val="none"/>
        <c:minorTickMark val="none"/>
        <c:tickLblPos val="none"/>
        <c:crossAx val="427913616"/>
        <c:crosses val="autoZero"/>
        <c:auto val="1"/>
        <c:lblOffset val="100"/>
        <c:baseTimeUnit val="years"/>
      </c:dateAx>
      <c:valAx>
        <c:axId val="427913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7913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27914792"/>
        <c:axId val="427915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27914792"/>
        <c:axId val="427915184"/>
      </c:lineChart>
      <c:dateAx>
        <c:axId val="427914792"/>
        <c:scaling>
          <c:orientation val="minMax"/>
        </c:scaling>
        <c:delete val="1"/>
        <c:axPos val="b"/>
        <c:numFmt formatCode="ge" sourceLinked="1"/>
        <c:majorTickMark val="none"/>
        <c:minorTickMark val="none"/>
        <c:tickLblPos val="none"/>
        <c:crossAx val="427915184"/>
        <c:crosses val="autoZero"/>
        <c:auto val="1"/>
        <c:lblOffset val="100"/>
        <c:baseTimeUnit val="years"/>
      </c:dateAx>
      <c:valAx>
        <c:axId val="427915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7914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675.96</c:v>
                </c:pt>
                <c:pt idx="1">
                  <c:v>444.79</c:v>
                </c:pt>
                <c:pt idx="2">
                  <c:v>176.79</c:v>
                </c:pt>
                <c:pt idx="3">
                  <c:v>55.86</c:v>
                </c:pt>
                <c:pt idx="4">
                  <c:v>37.08</c:v>
                </c:pt>
              </c:numCache>
            </c:numRef>
          </c:val>
        </c:ser>
        <c:dLbls>
          <c:showLegendKey val="0"/>
          <c:showVal val="0"/>
          <c:showCatName val="0"/>
          <c:showSerName val="0"/>
          <c:showPercent val="0"/>
          <c:showBubbleSize val="0"/>
        </c:dLbls>
        <c:gapWidth val="150"/>
        <c:axId val="427957512"/>
        <c:axId val="427957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1239.2</c:v>
                </c:pt>
                <c:pt idx="1">
                  <c:v>1197.82</c:v>
                </c:pt>
                <c:pt idx="2">
                  <c:v>1126.77</c:v>
                </c:pt>
                <c:pt idx="3">
                  <c:v>1044.8</c:v>
                </c:pt>
                <c:pt idx="4">
                  <c:v>1081.8</c:v>
                </c:pt>
              </c:numCache>
            </c:numRef>
          </c:val>
          <c:smooth val="0"/>
        </c:ser>
        <c:dLbls>
          <c:showLegendKey val="0"/>
          <c:showVal val="0"/>
          <c:showCatName val="0"/>
          <c:showSerName val="0"/>
          <c:showPercent val="0"/>
          <c:showBubbleSize val="0"/>
        </c:dLbls>
        <c:marker val="1"/>
        <c:smooth val="0"/>
        <c:axId val="427957512"/>
        <c:axId val="427957904"/>
      </c:lineChart>
      <c:dateAx>
        <c:axId val="427957512"/>
        <c:scaling>
          <c:orientation val="minMax"/>
        </c:scaling>
        <c:delete val="1"/>
        <c:axPos val="b"/>
        <c:numFmt formatCode="ge" sourceLinked="1"/>
        <c:majorTickMark val="none"/>
        <c:minorTickMark val="none"/>
        <c:tickLblPos val="none"/>
        <c:crossAx val="427957904"/>
        <c:crosses val="autoZero"/>
        <c:auto val="1"/>
        <c:lblOffset val="100"/>
        <c:baseTimeUnit val="years"/>
      </c:dateAx>
      <c:valAx>
        <c:axId val="427957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7957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34.04</c:v>
                </c:pt>
                <c:pt idx="1">
                  <c:v>40.54</c:v>
                </c:pt>
                <c:pt idx="2">
                  <c:v>48.35</c:v>
                </c:pt>
                <c:pt idx="3">
                  <c:v>55.38</c:v>
                </c:pt>
                <c:pt idx="4">
                  <c:v>50.51</c:v>
                </c:pt>
              </c:numCache>
            </c:numRef>
          </c:val>
        </c:ser>
        <c:dLbls>
          <c:showLegendKey val="0"/>
          <c:showVal val="0"/>
          <c:showCatName val="0"/>
          <c:showSerName val="0"/>
          <c:showPercent val="0"/>
          <c:showBubbleSize val="0"/>
        </c:dLbls>
        <c:gapWidth val="150"/>
        <c:axId val="427959080"/>
        <c:axId val="427959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51.56</c:v>
                </c:pt>
                <c:pt idx="1">
                  <c:v>51.03</c:v>
                </c:pt>
                <c:pt idx="2">
                  <c:v>50.9</c:v>
                </c:pt>
                <c:pt idx="3">
                  <c:v>50.82</c:v>
                </c:pt>
                <c:pt idx="4">
                  <c:v>52.19</c:v>
                </c:pt>
              </c:numCache>
            </c:numRef>
          </c:val>
          <c:smooth val="0"/>
        </c:ser>
        <c:dLbls>
          <c:showLegendKey val="0"/>
          <c:showVal val="0"/>
          <c:showCatName val="0"/>
          <c:showSerName val="0"/>
          <c:showPercent val="0"/>
          <c:showBubbleSize val="0"/>
        </c:dLbls>
        <c:marker val="1"/>
        <c:smooth val="0"/>
        <c:axId val="427959080"/>
        <c:axId val="427959472"/>
      </c:lineChart>
      <c:dateAx>
        <c:axId val="427959080"/>
        <c:scaling>
          <c:orientation val="minMax"/>
        </c:scaling>
        <c:delete val="1"/>
        <c:axPos val="b"/>
        <c:numFmt formatCode="ge" sourceLinked="1"/>
        <c:majorTickMark val="none"/>
        <c:minorTickMark val="none"/>
        <c:tickLblPos val="none"/>
        <c:crossAx val="427959472"/>
        <c:crosses val="autoZero"/>
        <c:auto val="1"/>
        <c:lblOffset val="100"/>
        <c:baseTimeUnit val="years"/>
      </c:dateAx>
      <c:valAx>
        <c:axId val="427959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7959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507.31</c:v>
                </c:pt>
                <c:pt idx="1">
                  <c:v>431.41</c:v>
                </c:pt>
                <c:pt idx="2">
                  <c:v>357.89</c:v>
                </c:pt>
                <c:pt idx="3">
                  <c:v>320.64</c:v>
                </c:pt>
                <c:pt idx="4">
                  <c:v>354.51</c:v>
                </c:pt>
              </c:numCache>
            </c:numRef>
          </c:val>
        </c:ser>
        <c:dLbls>
          <c:showLegendKey val="0"/>
          <c:showVal val="0"/>
          <c:showCatName val="0"/>
          <c:showSerName val="0"/>
          <c:showPercent val="0"/>
          <c:showBubbleSize val="0"/>
        </c:dLbls>
        <c:gapWidth val="150"/>
        <c:axId val="427960648"/>
        <c:axId val="466942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283.26</c:v>
                </c:pt>
                <c:pt idx="1">
                  <c:v>289.60000000000002</c:v>
                </c:pt>
                <c:pt idx="2">
                  <c:v>293.27</c:v>
                </c:pt>
                <c:pt idx="3">
                  <c:v>300.52</c:v>
                </c:pt>
                <c:pt idx="4">
                  <c:v>296.14</c:v>
                </c:pt>
              </c:numCache>
            </c:numRef>
          </c:val>
          <c:smooth val="0"/>
        </c:ser>
        <c:dLbls>
          <c:showLegendKey val="0"/>
          <c:showVal val="0"/>
          <c:showCatName val="0"/>
          <c:showSerName val="0"/>
          <c:showPercent val="0"/>
          <c:showBubbleSize val="0"/>
        </c:dLbls>
        <c:marker val="1"/>
        <c:smooth val="0"/>
        <c:axId val="427960648"/>
        <c:axId val="466942472"/>
      </c:lineChart>
      <c:dateAx>
        <c:axId val="427960648"/>
        <c:scaling>
          <c:orientation val="minMax"/>
        </c:scaling>
        <c:delete val="1"/>
        <c:axPos val="b"/>
        <c:numFmt formatCode="ge" sourceLinked="1"/>
        <c:majorTickMark val="none"/>
        <c:minorTickMark val="none"/>
        <c:tickLblPos val="none"/>
        <c:crossAx val="466942472"/>
        <c:crosses val="autoZero"/>
        <c:auto val="1"/>
        <c:lblOffset val="100"/>
        <c:baseTimeUnit val="years"/>
      </c:dateAx>
      <c:valAx>
        <c:axId val="466942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7960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J37"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島根県　浜田市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56730</v>
      </c>
      <c r="AM8" s="64"/>
      <c r="AN8" s="64"/>
      <c r="AO8" s="64"/>
      <c r="AP8" s="64"/>
      <c r="AQ8" s="64"/>
      <c r="AR8" s="64"/>
      <c r="AS8" s="64"/>
      <c r="AT8" s="63">
        <f>データ!S6</f>
        <v>690.66</v>
      </c>
      <c r="AU8" s="63"/>
      <c r="AV8" s="63"/>
      <c r="AW8" s="63"/>
      <c r="AX8" s="63"/>
      <c r="AY8" s="63"/>
      <c r="AZ8" s="63"/>
      <c r="BA8" s="63"/>
      <c r="BB8" s="63">
        <f>データ!T6</f>
        <v>82.14</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9.33</v>
      </c>
      <c r="Q10" s="63"/>
      <c r="R10" s="63"/>
      <c r="S10" s="63"/>
      <c r="T10" s="63"/>
      <c r="U10" s="63"/>
      <c r="V10" s="63"/>
      <c r="W10" s="63">
        <f>データ!P6</f>
        <v>101.36</v>
      </c>
      <c r="X10" s="63"/>
      <c r="Y10" s="63"/>
      <c r="Z10" s="63"/>
      <c r="AA10" s="63"/>
      <c r="AB10" s="63"/>
      <c r="AC10" s="63"/>
      <c r="AD10" s="64">
        <f>データ!Q6</f>
        <v>2970</v>
      </c>
      <c r="AE10" s="64"/>
      <c r="AF10" s="64"/>
      <c r="AG10" s="64"/>
      <c r="AH10" s="64"/>
      <c r="AI10" s="64"/>
      <c r="AJ10" s="64"/>
      <c r="AK10" s="2"/>
      <c r="AL10" s="64">
        <f>データ!U6</f>
        <v>5238</v>
      </c>
      <c r="AM10" s="64"/>
      <c r="AN10" s="64"/>
      <c r="AO10" s="64"/>
      <c r="AP10" s="64"/>
      <c r="AQ10" s="64"/>
      <c r="AR10" s="64"/>
      <c r="AS10" s="64"/>
      <c r="AT10" s="63">
        <f>データ!V6</f>
        <v>14.35</v>
      </c>
      <c r="AU10" s="63"/>
      <c r="AV10" s="63"/>
      <c r="AW10" s="63"/>
      <c r="AX10" s="63"/>
      <c r="AY10" s="63"/>
      <c r="AZ10" s="63"/>
      <c r="BA10" s="63"/>
      <c r="BB10" s="63">
        <f>データ!W6</f>
        <v>365.02</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322024</v>
      </c>
      <c r="D6" s="31">
        <f t="shared" si="3"/>
        <v>47</v>
      </c>
      <c r="E6" s="31">
        <f t="shared" si="3"/>
        <v>17</v>
      </c>
      <c r="F6" s="31">
        <f t="shared" si="3"/>
        <v>5</v>
      </c>
      <c r="G6" s="31">
        <f t="shared" si="3"/>
        <v>0</v>
      </c>
      <c r="H6" s="31" t="str">
        <f t="shared" si="3"/>
        <v>島根県　浜田市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9.33</v>
      </c>
      <c r="P6" s="32">
        <f t="shared" si="3"/>
        <v>101.36</v>
      </c>
      <c r="Q6" s="32">
        <f t="shared" si="3"/>
        <v>2970</v>
      </c>
      <c r="R6" s="32">
        <f t="shared" si="3"/>
        <v>56730</v>
      </c>
      <c r="S6" s="32">
        <f t="shared" si="3"/>
        <v>690.66</v>
      </c>
      <c r="T6" s="32">
        <f t="shared" si="3"/>
        <v>82.14</v>
      </c>
      <c r="U6" s="32">
        <f t="shared" si="3"/>
        <v>5238</v>
      </c>
      <c r="V6" s="32">
        <f t="shared" si="3"/>
        <v>14.35</v>
      </c>
      <c r="W6" s="32">
        <f t="shared" si="3"/>
        <v>365.02</v>
      </c>
      <c r="X6" s="33">
        <f>IF(X7="",NA(),X7)</f>
        <v>71.27</v>
      </c>
      <c r="Y6" s="33">
        <f t="shared" ref="Y6:AG6" si="4">IF(Y7="",NA(),Y7)</f>
        <v>69.84</v>
      </c>
      <c r="Z6" s="33">
        <f t="shared" si="4"/>
        <v>64.709999999999994</v>
      </c>
      <c r="AA6" s="33">
        <f t="shared" si="4"/>
        <v>60.12</v>
      </c>
      <c r="AB6" s="33">
        <f t="shared" si="4"/>
        <v>60.39</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675.96</v>
      </c>
      <c r="BF6" s="33">
        <f t="shared" ref="BF6:BN6" si="7">IF(BF7="",NA(),BF7)</f>
        <v>444.79</v>
      </c>
      <c r="BG6" s="33">
        <f t="shared" si="7"/>
        <v>176.79</v>
      </c>
      <c r="BH6" s="33">
        <f t="shared" si="7"/>
        <v>55.86</v>
      </c>
      <c r="BI6" s="33">
        <f t="shared" si="7"/>
        <v>37.08</v>
      </c>
      <c r="BJ6" s="33">
        <f t="shared" si="7"/>
        <v>1239.2</v>
      </c>
      <c r="BK6" s="33">
        <f t="shared" si="7"/>
        <v>1197.82</v>
      </c>
      <c r="BL6" s="33">
        <f t="shared" si="7"/>
        <v>1126.77</v>
      </c>
      <c r="BM6" s="33">
        <f t="shared" si="7"/>
        <v>1044.8</v>
      </c>
      <c r="BN6" s="33">
        <f t="shared" si="7"/>
        <v>1081.8</v>
      </c>
      <c r="BO6" s="32" t="str">
        <f>IF(BO7="","",IF(BO7="-","【-】","【"&amp;SUBSTITUTE(TEXT(BO7,"#,##0.00"),"-","△")&amp;"】"))</f>
        <v>【1,015.77】</v>
      </c>
      <c r="BP6" s="33">
        <f>IF(BP7="",NA(),BP7)</f>
        <v>34.04</v>
      </c>
      <c r="BQ6" s="33">
        <f t="shared" ref="BQ6:BY6" si="8">IF(BQ7="",NA(),BQ7)</f>
        <v>40.54</v>
      </c>
      <c r="BR6" s="33">
        <f t="shared" si="8"/>
        <v>48.35</v>
      </c>
      <c r="BS6" s="33">
        <f t="shared" si="8"/>
        <v>55.38</v>
      </c>
      <c r="BT6" s="33">
        <f t="shared" si="8"/>
        <v>50.51</v>
      </c>
      <c r="BU6" s="33">
        <f t="shared" si="8"/>
        <v>51.56</v>
      </c>
      <c r="BV6" s="33">
        <f t="shared" si="8"/>
        <v>51.03</v>
      </c>
      <c r="BW6" s="33">
        <f t="shared" si="8"/>
        <v>50.9</v>
      </c>
      <c r="BX6" s="33">
        <f t="shared" si="8"/>
        <v>50.82</v>
      </c>
      <c r="BY6" s="33">
        <f t="shared" si="8"/>
        <v>52.19</v>
      </c>
      <c r="BZ6" s="32" t="str">
        <f>IF(BZ7="","",IF(BZ7="-","【-】","【"&amp;SUBSTITUTE(TEXT(BZ7,"#,##0.00"),"-","△")&amp;"】"))</f>
        <v>【52.78】</v>
      </c>
      <c r="CA6" s="33">
        <f>IF(CA7="",NA(),CA7)</f>
        <v>507.31</v>
      </c>
      <c r="CB6" s="33">
        <f t="shared" ref="CB6:CJ6" si="9">IF(CB7="",NA(),CB7)</f>
        <v>431.41</v>
      </c>
      <c r="CC6" s="33">
        <f t="shared" si="9"/>
        <v>357.89</v>
      </c>
      <c r="CD6" s="33">
        <f t="shared" si="9"/>
        <v>320.64</v>
      </c>
      <c r="CE6" s="33">
        <f t="shared" si="9"/>
        <v>354.51</v>
      </c>
      <c r="CF6" s="33">
        <f t="shared" si="9"/>
        <v>283.26</v>
      </c>
      <c r="CG6" s="33">
        <f t="shared" si="9"/>
        <v>289.60000000000002</v>
      </c>
      <c r="CH6" s="33">
        <f t="shared" si="9"/>
        <v>293.27</v>
      </c>
      <c r="CI6" s="33">
        <f t="shared" si="9"/>
        <v>300.52</v>
      </c>
      <c r="CJ6" s="33">
        <f t="shared" si="9"/>
        <v>296.14</v>
      </c>
      <c r="CK6" s="32" t="str">
        <f>IF(CK7="","",IF(CK7="-","【-】","【"&amp;SUBSTITUTE(TEXT(CK7,"#,##0.00"),"-","△")&amp;"】"))</f>
        <v>【289.81】</v>
      </c>
      <c r="CL6" s="33">
        <f>IF(CL7="",NA(),CL7)</f>
        <v>51.57</v>
      </c>
      <c r="CM6" s="33">
        <f t="shared" ref="CM6:CU6" si="10">IF(CM7="",NA(),CM7)</f>
        <v>47.56</v>
      </c>
      <c r="CN6" s="33">
        <f t="shared" si="10"/>
        <v>50.56</v>
      </c>
      <c r="CO6" s="33">
        <f t="shared" si="10"/>
        <v>50.68</v>
      </c>
      <c r="CP6" s="33">
        <f t="shared" si="10"/>
        <v>50.8</v>
      </c>
      <c r="CQ6" s="33">
        <f t="shared" si="10"/>
        <v>55.2</v>
      </c>
      <c r="CR6" s="33">
        <f t="shared" si="10"/>
        <v>54.74</v>
      </c>
      <c r="CS6" s="33">
        <f t="shared" si="10"/>
        <v>53.78</v>
      </c>
      <c r="CT6" s="33">
        <f t="shared" si="10"/>
        <v>53.24</v>
      </c>
      <c r="CU6" s="33">
        <f t="shared" si="10"/>
        <v>52.31</v>
      </c>
      <c r="CV6" s="32" t="str">
        <f>IF(CV7="","",IF(CV7="-","【-】","【"&amp;SUBSTITUTE(TEXT(CV7,"#,##0.00"),"-","△")&amp;"】"))</f>
        <v>【52.74】</v>
      </c>
      <c r="CW6" s="33">
        <f>IF(CW7="",NA(),CW7)</f>
        <v>67.67</v>
      </c>
      <c r="CX6" s="33">
        <f t="shared" ref="CX6:DF6" si="11">IF(CX7="",NA(),CX7)</f>
        <v>72.33</v>
      </c>
      <c r="CY6" s="33">
        <f t="shared" si="11"/>
        <v>73.349999999999994</v>
      </c>
      <c r="CZ6" s="33">
        <f t="shared" si="11"/>
        <v>75</v>
      </c>
      <c r="DA6" s="33">
        <f t="shared" si="11"/>
        <v>76.61</v>
      </c>
      <c r="DB6" s="33">
        <f t="shared" si="11"/>
        <v>83.73</v>
      </c>
      <c r="DC6" s="33">
        <f t="shared" si="11"/>
        <v>83.88</v>
      </c>
      <c r="DD6" s="33">
        <f t="shared" si="11"/>
        <v>84.06</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0.03</v>
      </c>
      <c r="EJ6" s="33">
        <f t="shared" si="14"/>
        <v>0.04</v>
      </c>
      <c r="EK6" s="33">
        <f t="shared" si="14"/>
        <v>0.03</v>
      </c>
      <c r="EL6" s="33">
        <f t="shared" si="14"/>
        <v>0.02</v>
      </c>
      <c r="EM6" s="33">
        <f t="shared" si="14"/>
        <v>0.01</v>
      </c>
      <c r="EN6" s="32" t="str">
        <f>IF(EN7="","",IF(EN7="-","【-】","【"&amp;SUBSTITUTE(TEXT(EN7,"#,##0.00"),"-","△")&amp;"】"))</f>
        <v>【0.03】</v>
      </c>
    </row>
    <row r="7" spans="1:144" s="34" customFormat="1">
      <c r="A7" s="26"/>
      <c r="B7" s="35">
        <v>2015</v>
      </c>
      <c r="C7" s="35">
        <v>322024</v>
      </c>
      <c r="D7" s="35">
        <v>47</v>
      </c>
      <c r="E7" s="35">
        <v>17</v>
      </c>
      <c r="F7" s="35">
        <v>5</v>
      </c>
      <c r="G7" s="35">
        <v>0</v>
      </c>
      <c r="H7" s="35" t="s">
        <v>96</v>
      </c>
      <c r="I7" s="35" t="s">
        <v>97</v>
      </c>
      <c r="J7" s="35" t="s">
        <v>98</v>
      </c>
      <c r="K7" s="35" t="s">
        <v>99</v>
      </c>
      <c r="L7" s="35" t="s">
        <v>100</v>
      </c>
      <c r="M7" s="36" t="s">
        <v>101</v>
      </c>
      <c r="N7" s="36" t="s">
        <v>102</v>
      </c>
      <c r="O7" s="36">
        <v>9.33</v>
      </c>
      <c r="P7" s="36">
        <v>101.36</v>
      </c>
      <c r="Q7" s="36">
        <v>2970</v>
      </c>
      <c r="R7" s="36">
        <v>56730</v>
      </c>
      <c r="S7" s="36">
        <v>690.66</v>
      </c>
      <c r="T7" s="36">
        <v>82.14</v>
      </c>
      <c r="U7" s="36">
        <v>5238</v>
      </c>
      <c r="V7" s="36">
        <v>14.35</v>
      </c>
      <c r="W7" s="36">
        <v>365.02</v>
      </c>
      <c r="X7" s="36">
        <v>71.27</v>
      </c>
      <c r="Y7" s="36">
        <v>69.84</v>
      </c>
      <c r="Z7" s="36">
        <v>64.709999999999994</v>
      </c>
      <c r="AA7" s="36">
        <v>60.12</v>
      </c>
      <c r="AB7" s="36">
        <v>60.39</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675.96</v>
      </c>
      <c r="BF7" s="36">
        <v>444.79</v>
      </c>
      <c r="BG7" s="36">
        <v>176.79</v>
      </c>
      <c r="BH7" s="36">
        <v>55.86</v>
      </c>
      <c r="BI7" s="36">
        <v>37.08</v>
      </c>
      <c r="BJ7" s="36">
        <v>1239.2</v>
      </c>
      <c r="BK7" s="36">
        <v>1197.82</v>
      </c>
      <c r="BL7" s="36">
        <v>1126.77</v>
      </c>
      <c r="BM7" s="36">
        <v>1044.8</v>
      </c>
      <c r="BN7" s="36">
        <v>1081.8</v>
      </c>
      <c r="BO7" s="36">
        <v>1015.77</v>
      </c>
      <c r="BP7" s="36">
        <v>34.04</v>
      </c>
      <c r="BQ7" s="36">
        <v>40.54</v>
      </c>
      <c r="BR7" s="36">
        <v>48.35</v>
      </c>
      <c r="BS7" s="36">
        <v>55.38</v>
      </c>
      <c r="BT7" s="36">
        <v>50.51</v>
      </c>
      <c r="BU7" s="36">
        <v>51.56</v>
      </c>
      <c r="BV7" s="36">
        <v>51.03</v>
      </c>
      <c r="BW7" s="36">
        <v>50.9</v>
      </c>
      <c r="BX7" s="36">
        <v>50.82</v>
      </c>
      <c r="BY7" s="36">
        <v>52.19</v>
      </c>
      <c r="BZ7" s="36">
        <v>52.78</v>
      </c>
      <c r="CA7" s="36">
        <v>507.31</v>
      </c>
      <c r="CB7" s="36">
        <v>431.41</v>
      </c>
      <c r="CC7" s="36">
        <v>357.89</v>
      </c>
      <c r="CD7" s="36">
        <v>320.64</v>
      </c>
      <c r="CE7" s="36">
        <v>354.51</v>
      </c>
      <c r="CF7" s="36">
        <v>283.26</v>
      </c>
      <c r="CG7" s="36">
        <v>289.60000000000002</v>
      </c>
      <c r="CH7" s="36">
        <v>293.27</v>
      </c>
      <c r="CI7" s="36">
        <v>300.52</v>
      </c>
      <c r="CJ7" s="36">
        <v>296.14</v>
      </c>
      <c r="CK7" s="36">
        <v>289.81</v>
      </c>
      <c r="CL7" s="36">
        <v>51.57</v>
      </c>
      <c r="CM7" s="36">
        <v>47.56</v>
      </c>
      <c r="CN7" s="36">
        <v>50.56</v>
      </c>
      <c r="CO7" s="36">
        <v>50.68</v>
      </c>
      <c r="CP7" s="36">
        <v>50.8</v>
      </c>
      <c r="CQ7" s="36">
        <v>55.2</v>
      </c>
      <c r="CR7" s="36">
        <v>54.74</v>
      </c>
      <c r="CS7" s="36">
        <v>53.78</v>
      </c>
      <c r="CT7" s="36">
        <v>53.24</v>
      </c>
      <c r="CU7" s="36">
        <v>52.31</v>
      </c>
      <c r="CV7" s="36">
        <v>52.74</v>
      </c>
      <c r="CW7" s="36">
        <v>67.67</v>
      </c>
      <c r="CX7" s="36">
        <v>72.33</v>
      </c>
      <c r="CY7" s="36">
        <v>73.349999999999994</v>
      </c>
      <c r="CZ7" s="36">
        <v>75</v>
      </c>
      <c r="DA7" s="36">
        <v>76.61</v>
      </c>
      <c r="DB7" s="36">
        <v>83.73</v>
      </c>
      <c r="DC7" s="36">
        <v>83.88</v>
      </c>
      <c r="DD7" s="36">
        <v>84.06</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0.03</v>
      </c>
      <c r="EJ7" s="36">
        <v>0.04</v>
      </c>
      <c r="EK7" s="36">
        <v>0.03</v>
      </c>
      <c r="EL7" s="36">
        <v>0.02</v>
      </c>
      <c r="EM7" s="36">
        <v>0.01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久保田 翼</cp:lastModifiedBy>
  <dcterms:created xsi:type="dcterms:W3CDTF">2017-02-08T03:13:46Z</dcterms:created>
  <dcterms:modified xsi:type="dcterms:W3CDTF">2017-02-13T03:44:09Z</dcterms:modified>
  <cp:category/>
</cp:coreProperties>
</file>