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60" windowWidth="20730" windowHeight="11745"/>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M12" i="5"/>
  <c r="MD12" i="5"/>
  <c r="MC12" i="5"/>
  <c r="MB12" i="5"/>
  <c r="MA12" i="5"/>
  <c r="LZ12" i="5"/>
  <c r="KO12" i="5"/>
  <c r="KK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<sst xmlns="http://schemas.openxmlformats.org/spreadsheetml/2006/main" count="916" uniqueCount="179">
  <si>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</si>
  <si>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</si>
  <si>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</si>
  <si>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</si>
  <si>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</si>
  <si>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</si>
  <si>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</si>
  <si>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</si>
  <si>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基金への積立　16,016千円
基金名称：奥出雲町仁多発電事業基金
基金目的：発電用設備に関する修繕、償還金への充当、仁多発電事業特別会計の財源補填。
翌年度への繰越し　56千円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</si>
  <si>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</si>
  <si>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</si>
  <si>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</si>
  <si>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</si>
  <si>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</si>
  <si>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</si>
  <si>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</si>
  <si>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</si>
  <si>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</si>
  <si>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</si>
  <si>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</si>
  <si>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</si>
  <si>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</si>
  <si>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</si>
  <si>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</si>
  <si>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</si>
  <si>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</si>
  <si>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</si>
  <si>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</si>
  <si>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</si>
  <si>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</si>
  <si>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</si>
  <si>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</si>
  <si>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</si>
  <si>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</si>
  <si>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</si>
  <si>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</si>
  <si>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</si>
  <si>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</si>
  <si>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</si>
  <si>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</si>
  <si>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</si>
  <si>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</si>
  <si>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</si>
  <si>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</si>
  <si>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</si>
  <si>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</si>
  <si>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</si>
  <si>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</si>
  <si>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</si>
  <si>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</si>
  <si>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</si>
  <si>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</si>
  <si>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</si>
  <si>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</si>
  <si>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</si>
  <si>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</si>
  <si>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</si>
  <si>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</si>
  <si>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</si>
  <si>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</si>
  <si>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</si>
  <si>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</si>
  <si>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</si>
  <si>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</si>
  <si>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</si>
  <si>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</si>
  <si>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</si>
  <si>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</si>
  <si>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</si>
  <si>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</si>
  <si>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</si>
  <si>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</si>
  <si>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</si>
  <si>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</si>
  <si>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</si>
  <si>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</si>
  <si>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</si>
  <si>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</si>
  <si>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</si>
  <si>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</si>
  <si>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</si>
  <si>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</si>
  <si>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</si>
  <si>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</si>
  <si>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</si>
  <si>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</si>
  <si>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</si>
  <si>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</si>
  <si>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</si>
  <si>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</si>
  <si>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</si>
  <si>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</si>
  <si>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</si>
  <si>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</si>
  <si>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</si>
  <si>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</si>
  <si>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</si>
  <si>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</si>
  <si>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</si>
  <si>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</si>
  <si>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</si>
  <si>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</si>
  <si>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</si>
  <si>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</si>
  <si>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</si>
  <si>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</si>
  <si>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</si>
  <si>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</si>
  <si>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</si>
  <si>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</si>
  <si>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</si>
  <si>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</si>
  <si>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</si>
  <si>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</si>
  <si>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</si>
  <si>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323438</t>
  </si>
  <si>
    <t>47</t>
  </si>
  <si>
    <t>04</t>
  </si>
  <si>
    <t>0</t>
  </si>
  <si>
    <t>000</t>
  </si>
  <si>
    <t>島根県　奥出雲町</t>
  </si>
  <si>
    <t>法非適用</t>
  </si>
  <si>
    <t>電気事業</t>
  </si>
  <si>
    <t>該当数値なし</t>
  </si>
  <si>
    <t>-</t>
  </si>
  <si>
    <t>平成47年7月30日　奥出雲町仁多発電所</t>
  </si>
  <si>
    <t>平成47年7月20日　奥出雲町仁多発電所</t>
  </si>
  <si>
    <t>無</t>
  </si>
  <si>
    <t>中国電力株式会社
奥出雲電力株式会社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</si>
  <si>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</si>
  <si>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</si>
  <si>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</si>
  <si>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</si>
  <si>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</si>
  <si>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</si>
  <si>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</si>
  <si>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</si>
  <si>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</si>
  <si>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</si>
  <si>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</si>
  <si>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</si>
  <si>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</si>
  <si>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</si>
  <si>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</si>
  <si>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</si>
  <si>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</si>
  <si>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</si>
  <si>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</si>
  <si>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</si>
  <si>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</si>
  <si>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</si>
  <si>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</si>
  <si>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</si>
  <si>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</si>
  <si>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</si>
  <si>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</si>
  <si>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</si>
  <si>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</si>
  <si>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</si>
  <si>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</si>
  <si>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</si>
  <si>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</si>
  <si>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</si>
  <si>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</si>
  <si>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</si>
  <si>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</si>
  <si>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</si>
  <si>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</si>
  <si>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</si>
  <si>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</si>
  <si>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</si>
  <si>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</si>
  <si>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</si>
  <si>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</si>
  <si>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</si>
  <si>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中国電力株式会社・奥出雲電力株式会社</t>
    <phoneticPr fontId="3"/>
  </si>
  <si>
    <t>　経営の状況については、仁多発電所大規模改築工事のため運転を停止した平成26年度において営業収支比率が一時的に100%未満となったが、それ以外の年度においては収益的収支比率、営業収支比率とも概ね良好である。特に大規模改築を終えた平成27年度からは、FIT制度の認定単価による売電により収入が増額し、安定した経営が引き続き見込める状況にある。
　供給原価については、大規模改築着手の平成26年度より増加傾向にあるが、これは平成26年度から行った仁多発電所の改築が同規模のリプレイスであるため年間発電量は従前とほぼ同様であるのに対し、改築に要した借入金の償還が始まったためである。今後、三沢発電所の改築、阿井発電の新設も控えており、供給原価は増加傾向に進むと思われる。</t>
    <rPh sb="1" eb="3">
      <t>ケイエイ</t>
    </rPh>
    <rPh sb="4" eb="6">
      <t>ジョウキョウ</t>
    </rPh>
    <rPh sb="12" eb="14">
      <t>ニタ</t>
    </rPh>
    <rPh sb="14" eb="16">
      <t>ハツデン</t>
    </rPh>
    <rPh sb="16" eb="17">
      <t>ショ</t>
    </rPh>
    <rPh sb="17" eb="20">
      <t>ダイキボ</t>
    </rPh>
    <rPh sb="20" eb="22">
      <t>カイチク</t>
    </rPh>
    <rPh sb="22" eb="24">
      <t>コウジ</t>
    </rPh>
    <rPh sb="27" eb="29">
      <t>ウンテン</t>
    </rPh>
    <rPh sb="30" eb="32">
      <t>テイシ</t>
    </rPh>
    <rPh sb="34" eb="36">
      <t>ヘイセイ</t>
    </rPh>
    <rPh sb="38" eb="40">
      <t>ネンド</t>
    </rPh>
    <rPh sb="44" eb="46">
      <t>エイギョウ</t>
    </rPh>
    <rPh sb="46" eb="48">
      <t>シュウシ</t>
    </rPh>
    <rPh sb="48" eb="50">
      <t>ヒリツ</t>
    </rPh>
    <rPh sb="51" eb="54">
      <t>イチジテキ</t>
    </rPh>
    <rPh sb="59" eb="61">
      <t>ミマン</t>
    </rPh>
    <rPh sb="69" eb="71">
      <t>イガイ</t>
    </rPh>
    <rPh sb="72" eb="74">
      <t>ネンド</t>
    </rPh>
    <rPh sb="79" eb="82">
      <t>シュウエキテキ</t>
    </rPh>
    <rPh sb="82" eb="84">
      <t>シュウシ</t>
    </rPh>
    <rPh sb="84" eb="86">
      <t>ヒリツ</t>
    </rPh>
    <rPh sb="87" eb="89">
      <t>エイギョウ</t>
    </rPh>
    <rPh sb="89" eb="91">
      <t>シュウシ</t>
    </rPh>
    <rPh sb="91" eb="93">
      <t>ヒリツ</t>
    </rPh>
    <rPh sb="95" eb="96">
      <t>オオム</t>
    </rPh>
    <rPh sb="97" eb="99">
      <t>リョウコウ</t>
    </rPh>
    <rPh sb="103" eb="104">
      <t>トク</t>
    </rPh>
    <rPh sb="105" eb="108">
      <t>ダイキボ</t>
    </rPh>
    <rPh sb="108" eb="110">
      <t>カイチク</t>
    </rPh>
    <rPh sb="111" eb="112">
      <t>オ</t>
    </rPh>
    <rPh sb="114" eb="116">
      <t>ヘイセイ</t>
    </rPh>
    <rPh sb="118" eb="120">
      <t>ネンド</t>
    </rPh>
    <rPh sb="127" eb="129">
      <t>セイド</t>
    </rPh>
    <rPh sb="130" eb="132">
      <t>ニンテイ</t>
    </rPh>
    <rPh sb="132" eb="134">
      <t>タンカ</t>
    </rPh>
    <rPh sb="137" eb="139">
      <t>バイデン</t>
    </rPh>
    <rPh sb="142" eb="144">
      <t>シュウニュウ</t>
    </rPh>
    <rPh sb="145" eb="147">
      <t>ゾウガク</t>
    </rPh>
    <rPh sb="149" eb="151">
      <t>アンテイ</t>
    </rPh>
    <rPh sb="153" eb="155">
      <t>ケイエイ</t>
    </rPh>
    <rPh sb="156" eb="157">
      <t>ヒ</t>
    </rPh>
    <rPh sb="158" eb="159">
      <t>ツヅ</t>
    </rPh>
    <rPh sb="160" eb="162">
      <t>ミコ</t>
    </rPh>
    <rPh sb="164" eb="166">
      <t>ジョウキョウ</t>
    </rPh>
    <rPh sb="172" eb="174">
      <t>キョウキュウ</t>
    </rPh>
    <rPh sb="174" eb="176">
      <t>ゲンカ</t>
    </rPh>
    <rPh sb="182" eb="185">
      <t>ダイキボ</t>
    </rPh>
    <rPh sb="185" eb="187">
      <t>カイチク</t>
    </rPh>
    <rPh sb="187" eb="189">
      <t>チャクシュ</t>
    </rPh>
    <rPh sb="190" eb="192">
      <t>ヘイセイ</t>
    </rPh>
    <rPh sb="194" eb="196">
      <t>ネンド</t>
    </rPh>
    <rPh sb="198" eb="200">
      <t>ゾウカ</t>
    </rPh>
    <rPh sb="200" eb="202">
      <t>ケイコウ</t>
    </rPh>
    <rPh sb="210" eb="212">
      <t>ヘイセイ</t>
    </rPh>
    <rPh sb="214" eb="216">
      <t>ネンド</t>
    </rPh>
    <rPh sb="218" eb="219">
      <t>オコナ</t>
    </rPh>
    <rPh sb="221" eb="223">
      <t>ニタ</t>
    </rPh>
    <rPh sb="223" eb="225">
      <t>ハツデン</t>
    </rPh>
    <rPh sb="225" eb="226">
      <t>ショ</t>
    </rPh>
    <rPh sb="227" eb="229">
      <t>カイチク</t>
    </rPh>
    <rPh sb="230" eb="233">
      <t>ドウキボ</t>
    </rPh>
    <rPh sb="244" eb="246">
      <t>ネンカン</t>
    </rPh>
    <rPh sb="246" eb="248">
      <t>ハツデン</t>
    </rPh>
    <rPh sb="248" eb="249">
      <t>リョウ</t>
    </rPh>
    <rPh sb="250" eb="252">
      <t>ジュウゼン</t>
    </rPh>
    <rPh sb="255" eb="257">
      <t>ドウヨウ</t>
    </rPh>
    <rPh sb="262" eb="263">
      <t>タイ</t>
    </rPh>
    <rPh sb="265" eb="267">
      <t>カイチク</t>
    </rPh>
    <rPh sb="268" eb="269">
      <t>ヨウ</t>
    </rPh>
    <rPh sb="271" eb="273">
      <t>シャクニュウ</t>
    </rPh>
    <rPh sb="273" eb="274">
      <t>キン</t>
    </rPh>
    <rPh sb="275" eb="277">
      <t>ショウカン</t>
    </rPh>
    <rPh sb="278" eb="279">
      <t>ハジ</t>
    </rPh>
    <rPh sb="288" eb="290">
      <t>コンゴ</t>
    </rPh>
    <rPh sb="291" eb="293">
      <t>ミサワ</t>
    </rPh>
    <rPh sb="293" eb="295">
      <t>ハツデン</t>
    </rPh>
    <rPh sb="295" eb="296">
      <t>ショ</t>
    </rPh>
    <rPh sb="297" eb="299">
      <t>カイチク</t>
    </rPh>
    <rPh sb="300" eb="302">
      <t>アイ</t>
    </rPh>
    <rPh sb="302" eb="304">
      <t>ハツデン</t>
    </rPh>
    <rPh sb="305" eb="307">
      <t>シンセツ</t>
    </rPh>
    <rPh sb="308" eb="309">
      <t>ヒカ</t>
    </rPh>
    <rPh sb="314" eb="316">
      <t>キョウキュウ</t>
    </rPh>
    <rPh sb="316" eb="318">
      <t>ゲンカ</t>
    </rPh>
    <rPh sb="319" eb="321">
      <t>ゾウカ</t>
    </rPh>
    <rPh sb="321" eb="323">
      <t>ケイコウ</t>
    </rPh>
    <rPh sb="324" eb="325">
      <t>スス</t>
    </rPh>
    <rPh sb="327" eb="328">
      <t>オモ</t>
    </rPh>
    <phoneticPr fontId="3"/>
  </si>
  <si>
    <t>　水力発電事業については改築に多額の企業債借入を行っているが、いずれの発電所もFIT認定を受けているため、FIT期間中の借入金完済、及び修繕積立を行いながら、安定した経営が見込める状況にある。
　また、発電所の使用水量と河川流量の関係から、総じて高い設備利用率を維持できる見込みであり、大規模な渇水が複数年度において発生しなければ、収支計画に沿った安定した経営が維持できると思われる。
　FIT期間終了後においては、FIT前の売電単価で売電できれば営業費用は賄える試算をしており、主要機器の修繕については、FIT期間中の修繕積立において対応することで、引き続き安定経営を行うことを見込んでいるが、今後の経営については、H32年度を目途に策定予定の経営戦略のなかで再度整理を行う予定としている。</t>
    <rPh sb="1" eb="3">
      <t>スイリョク</t>
    </rPh>
    <rPh sb="3" eb="5">
      <t>ハツデン</t>
    </rPh>
    <rPh sb="5" eb="7">
      <t>ジギョウ</t>
    </rPh>
    <rPh sb="12" eb="14">
      <t>カイチク</t>
    </rPh>
    <rPh sb="15" eb="17">
      <t>タガク</t>
    </rPh>
    <rPh sb="18" eb="20">
      <t>キギョウ</t>
    </rPh>
    <rPh sb="20" eb="21">
      <t>サイ</t>
    </rPh>
    <rPh sb="21" eb="23">
      <t>シャクニュウ</t>
    </rPh>
    <rPh sb="24" eb="25">
      <t>オコナ</t>
    </rPh>
    <rPh sb="35" eb="37">
      <t>ハツデン</t>
    </rPh>
    <rPh sb="37" eb="38">
      <t>ショ</t>
    </rPh>
    <rPh sb="42" eb="44">
      <t>ニンテイ</t>
    </rPh>
    <rPh sb="45" eb="46">
      <t>ウ</t>
    </rPh>
    <rPh sb="56" eb="58">
      <t>キカン</t>
    </rPh>
    <rPh sb="58" eb="59">
      <t>チュウ</t>
    </rPh>
    <rPh sb="60" eb="62">
      <t>シャクニュウ</t>
    </rPh>
    <rPh sb="62" eb="63">
      <t>キン</t>
    </rPh>
    <rPh sb="63" eb="65">
      <t>カンサイ</t>
    </rPh>
    <rPh sb="66" eb="67">
      <t>オヨ</t>
    </rPh>
    <rPh sb="68" eb="70">
      <t>シュウゼン</t>
    </rPh>
    <rPh sb="70" eb="72">
      <t>ツミタテ</t>
    </rPh>
    <rPh sb="73" eb="74">
      <t>オコナ</t>
    </rPh>
    <rPh sb="79" eb="81">
      <t>アンテイ</t>
    </rPh>
    <rPh sb="83" eb="85">
      <t>ケイエイ</t>
    </rPh>
    <rPh sb="86" eb="88">
      <t>ミコ</t>
    </rPh>
    <rPh sb="90" eb="92">
      <t>ジョウキョウ</t>
    </rPh>
    <rPh sb="101" eb="103">
      <t>ハツデン</t>
    </rPh>
    <rPh sb="103" eb="104">
      <t>ショ</t>
    </rPh>
    <rPh sb="105" eb="107">
      <t>シヨウ</t>
    </rPh>
    <rPh sb="107" eb="109">
      <t>スイリョウ</t>
    </rPh>
    <rPh sb="110" eb="112">
      <t>カセン</t>
    </rPh>
    <rPh sb="112" eb="114">
      <t>リュウリョウ</t>
    </rPh>
    <rPh sb="115" eb="117">
      <t>カンケイ</t>
    </rPh>
    <rPh sb="120" eb="121">
      <t>ソウ</t>
    </rPh>
    <rPh sb="123" eb="124">
      <t>タカ</t>
    </rPh>
    <rPh sb="125" eb="127">
      <t>セツビ</t>
    </rPh>
    <rPh sb="127" eb="130">
      <t>リヨウリツ</t>
    </rPh>
    <rPh sb="131" eb="133">
      <t>イジ</t>
    </rPh>
    <rPh sb="136" eb="138">
      <t>ミコ</t>
    </rPh>
    <rPh sb="143" eb="146">
      <t>ダイキボ</t>
    </rPh>
    <rPh sb="147" eb="149">
      <t>カッスイ</t>
    </rPh>
    <rPh sb="150" eb="152">
      <t>フクスウ</t>
    </rPh>
    <rPh sb="152" eb="154">
      <t>ネンド</t>
    </rPh>
    <rPh sb="158" eb="160">
      <t>ハッセイ</t>
    </rPh>
    <rPh sb="166" eb="168">
      <t>シュウシ</t>
    </rPh>
    <rPh sb="168" eb="170">
      <t>ケイカク</t>
    </rPh>
    <rPh sb="171" eb="172">
      <t>ソ</t>
    </rPh>
    <rPh sb="174" eb="176">
      <t>アンテイ</t>
    </rPh>
    <rPh sb="178" eb="180">
      <t>ケイエイ</t>
    </rPh>
    <rPh sb="181" eb="183">
      <t>イジ</t>
    </rPh>
    <rPh sb="187" eb="188">
      <t>オモ</t>
    </rPh>
    <rPh sb="197" eb="199">
      <t>キカン</t>
    </rPh>
    <rPh sb="199" eb="202">
      <t>シュウリョウゴ</t>
    </rPh>
    <rPh sb="211" eb="212">
      <t>マエ</t>
    </rPh>
    <rPh sb="213" eb="215">
      <t>バイデン</t>
    </rPh>
    <rPh sb="215" eb="217">
      <t>タンカ</t>
    </rPh>
    <rPh sb="218" eb="220">
      <t>バイデン</t>
    </rPh>
    <rPh sb="224" eb="226">
      <t>エイギョウ</t>
    </rPh>
    <rPh sb="226" eb="228">
      <t>ヒヨウ</t>
    </rPh>
    <rPh sb="229" eb="230">
      <t>マカナ</t>
    </rPh>
    <rPh sb="232" eb="234">
      <t>シサン</t>
    </rPh>
    <rPh sb="240" eb="242">
      <t>シュヨウ</t>
    </rPh>
    <rPh sb="242" eb="244">
      <t>キキ</t>
    </rPh>
    <rPh sb="245" eb="247">
      <t>シュウゼン</t>
    </rPh>
    <rPh sb="256" eb="259">
      <t>キカンチュウ</t>
    </rPh>
    <rPh sb="260" eb="262">
      <t>シュウゼン</t>
    </rPh>
    <rPh sb="262" eb="264">
      <t>ツミタテ</t>
    </rPh>
    <rPh sb="268" eb="270">
      <t>タイオウ</t>
    </rPh>
    <rPh sb="276" eb="277">
      <t>ヒ</t>
    </rPh>
    <rPh sb="278" eb="279">
      <t>ツヅ</t>
    </rPh>
    <rPh sb="280" eb="282">
      <t>アンテイ</t>
    </rPh>
    <rPh sb="282" eb="284">
      <t>ケイエイ</t>
    </rPh>
    <rPh sb="285" eb="286">
      <t>オコナ</t>
    </rPh>
    <rPh sb="290" eb="292">
      <t>ミコ</t>
    </rPh>
    <rPh sb="298" eb="300">
      <t>コンゴ</t>
    </rPh>
    <rPh sb="301" eb="303">
      <t>ケイエイ</t>
    </rPh>
    <rPh sb="312" eb="313">
      <t>ネン</t>
    </rPh>
    <rPh sb="313" eb="314">
      <t>ド</t>
    </rPh>
    <rPh sb="315" eb="317">
      <t>メド</t>
    </rPh>
    <rPh sb="318" eb="320">
      <t>サクテイ</t>
    </rPh>
    <rPh sb="320" eb="322">
      <t>ヨテイ</t>
    </rPh>
    <rPh sb="323" eb="325">
      <t>ケイエイ</t>
    </rPh>
    <rPh sb="325" eb="327">
      <t>センリャク</t>
    </rPh>
    <rPh sb="331" eb="333">
      <t>サイド</t>
    </rPh>
    <rPh sb="333" eb="335">
      <t>セイリ</t>
    </rPh>
    <rPh sb="336" eb="337">
      <t>オコナ</t>
    </rPh>
    <rPh sb="338" eb="340">
      <t>ヨテイ</t>
    </rPh>
    <phoneticPr fontId="3"/>
  </si>
  <si>
    <t>　設備利用率については、仁多発電所の使用水量と河川流量の関係から、ほぼ常時稼働の発電所のため高い設備利用率となっているが、平成26年度の夏から平成27年の夏まで大規模改築により運転を停止したため、平成26年度及び平成27年度においては平年より低い利用率となった。仁多発電所については、平成28年度以降通年稼働となるため、今後は高い設備利用率で推移すると見込まれる。また、今後、三沢発電所の改築、及び阿井発電所の新築により両施設が稼働することで、水力発電全体（3施設合計）の設備利用率は低下すると思われる（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
　また、本年度においては対象施設が大規模改築直後及び改築中であるため修繕費としての支出はなく、修繕費比率は0%となる。
　保有する全ての発電所がFIT認定を受けており、全ての発電所の改築後においては、FIT収入割合が100%となる。このため、FIT適用期間においては安定した収入が見込めるものの、FIT適用終了後(H47～)は、収入が大きく変動するリスクを抱えている。
　企業債の借入により大規模改築を行ったため、企業債残高対料金収入比率は、平均値より大きく高い傾向にあり、今後も改築終了年度をピークに増加傾向になると思われるが、いずれもFIT制度による固定価格買取期間において企業債を完済する収支計画を立てており、渇水による発電量の大幅な減少が発生しなければ経年と共に数値は低下すると見込まれる。</t>
    <rPh sb="1" eb="3">
      <t>セツビ</t>
    </rPh>
    <rPh sb="3" eb="5">
      <t>リヨウ</t>
    </rPh>
    <rPh sb="5" eb="6">
      <t>リツ</t>
    </rPh>
    <rPh sb="12" eb="14">
      <t>ニタ</t>
    </rPh>
    <rPh sb="14" eb="16">
      <t>ハツデン</t>
    </rPh>
    <rPh sb="16" eb="17">
      <t>ショ</t>
    </rPh>
    <rPh sb="18" eb="20">
      <t>シヨウ</t>
    </rPh>
    <rPh sb="20" eb="22">
      <t>スイリョウ</t>
    </rPh>
    <rPh sb="23" eb="25">
      <t>カセン</t>
    </rPh>
    <rPh sb="25" eb="27">
      <t>リュウリョウ</t>
    </rPh>
    <rPh sb="28" eb="30">
      <t>カンケイ</t>
    </rPh>
    <rPh sb="35" eb="37">
      <t>ジョウジ</t>
    </rPh>
    <rPh sb="37" eb="39">
      <t>カドウ</t>
    </rPh>
    <rPh sb="40" eb="42">
      <t>ハツデン</t>
    </rPh>
    <rPh sb="42" eb="43">
      <t>ショ</t>
    </rPh>
    <rPh sb="46" eb="47">
      <t>タカ</t>
    </rPh>
    <rPh sb="48" eb="50">
      <t>セツビ</t>
    </rPh>
    <rPh sb="50" eb="53">
      <t>リヨウリツ</t>
    </rPh>
    <rPh sb="61" eb="63">
      <t>ヘイセイ</t>
    </rPh>
    <rPh sb="65" eb="67">
      <t>ネンド</t>
    </rPh>
    <rPh sb="68" eb="69">
      <t>ナツ</t>
    </rPh>
    <rPh sb="71" eb="73">
      <t>ヘイセイ</t>
    </rPh>
    <rPh sb="75" eb="76">
      <t>ネン</t>
    </rPh>
    <rPh sb="77" eb="78">
      <t>ナツ</t>
    </rPh>
    <rPh sb="80" eb="83">
      <t>ダイキボ</t>
    </rPh>
    <rPh sb="83" eb="85">
      <t>カイチク</t>
    </rPh>
    <rPh sb="88" eb="90">
      <t>ウンテン</t>
    </rPh>
    <rPh sb="91" eb="93">
      <t>テイシ</t>
    </rPh>
    <rPh sb="98" eb="100">
      <t>ヘイセイ</t>
    </rPh>
    <rPh sb="102" eb="104">
      <t>ネンド</t>
    </rPh>
    <rPh sb="104" eb="105">
      <t>オヨ</t>
    </rPh>
    <rPh sb="106" eb="108">
      <t>ヘイセイ</t>
    </rPh>
    <rPh sb="110" eb="112">
      <t>ネンド</t>
    </rPh>
    <rPh sb="117" eb="119">
      <t>ヘイネン</t>
    </rPh>
    <rPh sb="121" eb="122">
      <t>ヒク</t>
    </rPh>
    <rPh sb="123" eb="126">
      <t>リヨウリツ</t>
    </rPh>
    <rPh sb="131" eb="133">
      <t>ニタ</t>
    </rPh>
    <rPh sb="133" eb="135">
      <t>ハツデン</t>
    </rPh>
    <rPh sb="135" eb="136">
      <t>ショ</t>
    </rPh>
    <rPh sb="142" eb="144">
      <t>ヘイセイ</t>
    </rPh>
    <rPh sb="146" eb="148">
      <t>ネンド</t>
    </rPh>
    <rPh sb="148" eb="150">
      <t>イコウ</t>
    </rPh>
    <rPh sb="150" eb="152">
      <t>ツウネン</t>
    </rPh>
    <rPh sb="152" eb="154">
      <t>カドウ</t>
    </rPh>
    <rPh sb="160" eb="162">
      <t>コンゴ</t>
    </rPh>
    <rPh sb="163" eb="164">
      <t>タカ</t>
    </rPh>
    <rPh sb="165" eb="167">
      <t>セツビ</t>
    </rPh>
    <rPh sb="167" eb="170">
      <t>リヨウリツ</t>
    </rPh>
    <rPh sb="171" eb="173">
      <t>スイイ</t>
    </rPh>
    <rPh sb="176" eb="178">
      <t>ミコ</t>
    </rPh>
    <rPh sb="185" eb="187">
      <t>コンゴ</t>
    </rPh>
    <rPh sb="188" eb="190">
      <t>ミサワ</t>
    </rPh>
    <rPh sb="190" eb="192">
      <t>ハツデン</t>
    </rPh>
    <rPh sb="192" eb="193">
      <t>ショ</t>
    </rPh>
    <rPh sb="194" eb="196">
      <t>カイチク</t>
    </rPh>
    <rPh sb="197" eb="198">
      <t>オヨ</t>
    </rPh>
    <rPh sb="199" eb="201">
      <t>アイ</t>
    </rPh>
    <rPh sb="201" eb="203">
      <t>ハツデン</t>
    </rPh>
    <rPh sb="203" eb="204">
      <t>ショ</t>
    </rPh>
    <rPh sb="205" eb="207">
      <t>シンチク</t>
    </rPh>
    <rPh sb="210" eb="211">
      <t>リョウ</t>
    </rPh>
    <rPh sb="211" eb="213">
      <t>シセツ</t>
    </rPh>
    <rPh sb="214" eb="216">
      <t>カドウ</t>
    </rPh>
    <rPh sb="222" eb="224">
      <t>スイリョク</t>
    </rPh>
    <rPh sb="224" eb="226">
      <t>ハツデン</t>
    </rPh>
    <rPh sb="226" eb="228">
      <t>ゼンタイ</t>
    </rPh>
    <rPh sb="230" eb="232">
      <t>シセツ</t>
    </rPh>
    <rPh sb="232" eb="234">
      <t>ゴウケイ</t>
    </rPh>
    <rPh sb="236" eb="238">
      <t>セツビ</t>
    </rPh>
    <rPh sb="238" eb="241">
      <t>リヨウリツ</t>
    </rPh>
    <rPh sb="242" eb="244">
      <t>テイカ</t>
    </rPh>
    <rPh sb="247" eb="248">
      <t>オモ</t>
    </rPh>
    <rPh sb="252" eb="254">
      <t>ミサワ</t>
    </rPh>
    <rPh sb="254" eb="256">
      <t>ハツデン</t>
    </rPh>
    <rPh sb="256" eb="257">
      <t>ショ</t>
    </rPh>
    <rPh sb="263" eb="265">
      <t>カイチク</t>
    </rPh>
    <rPh sb="268" eb="270">
      <t>シヨウ</t>
    </rPh>
    <rPh sb="270" eb="272">
      <t>スイリョウ</t>
    </rPh>
    <rPh sb="273" eb="275">
      <t>カセン</t>
    </rPh>
    <rPh sb="275" eb="277">
      <t>リュウリョウ</t>
    </rPh>
    <rPh sb="278" eb="280">
      <t>カンケイ</t>
    </rPh>
    <rPh sb="282" eb="284">
      <t>セツビ</t>
    </rPh>
    <rPh sb="284" eb="287">
      <t>リヨウリツ</t>
    </rPh>
    <rPh sb="288" eb="289">
      <t>ヤク</t>
    </rPh>
    <rPh sb="290" eb="291">
      <t>ワリ</t>
    </rPh>
    <rPh sb="291" eb="293">
      <t>テイド</t>
    </rPh>
    <rPh sb="294" eb="296">
      <t>ヨテイ</t>
    </rPh>
    <rPh sb="303" eb="305">
      <t>ケイカク</t>
    </rPh>
    <rPh sb="305" eb="306">
      <t>チ</t>
    </rPh>
    <rPh sb="308" eb="310">
      <t>ウンテン</t>
    </rPh>
    <rPh sb="315" eb="317">
      <t>ケイエイ</t>
    </rPh>
    <rPh sb="321" eb="322">
      <t>ツナ</t>
    </rPh>
    <rPh sb="324" eb="326">
      <t>アンケン</t>
    </rPh>
    <rPh sb="331" eb="334">
      <t>ダイキボ</t>
    </rPh>
    <rPh sb="335" eb="337">
      <t>カッスイ</t>
    </rPh>
    <rPh sb="338" eb="340">
      <t>ハッセイ</t>
    </rPh>
    <rPh sb="345" eb="347">
      <t>ケイカク</t>
    </rPh>
    <rPh sb="347" eb="348">
      <t>チ</t>
    </rPh>
    <rPh sb="350" eb="352">
      <t>アンテイ</t>
    </rPh>
    <rPh sb="354" eb="356">
      <t>ウンテン</t>
    </rPh>
    <rPh sb="357" eb="359">
      <t>ミコ</t>
    </rPh>
    <rPh sb="368" eb="369">
      <t>ホン</t>
    </rPh>
    <rPh sb="369" eb="371">
      <t>ネンド</t>
    </rPh>
    <rPh sb="376" eb="378">
      <t>タイショウ</t>
    </rPh>
    <rPh sb="378" eb="380">
      <t>シセツ</t>
    </rPh>
    <rPh sb="381" eb="384">
      <t>ダイキボ</t>
    </rPh>
    <rPh sb="384" eb="386">
      <t>カイチク</t>
    </rPh>
    <rPh sb="386" eb="387">
      <t>チョク</t>
    </rPh>
    <rPh sb="387" eb="388">
      <t>ゴ</t>
    </rPh>
    <rPh sb="388" eb="389">
      <t>オヨ</t>
    </rPh>
    <rPh sb="390" eb="393">
      <t>カイチクチュウ</t>
    </rPh>
    <rPh sb="398" eb="401">
      <t>シュウゼンヒ</t>
    </rPh>
    <rPh sb="405" eb="407">
      <t>シシュツ</t>
    </rPh>
    <rPh sb="411" eb="414">
      <t>シュウゼンヒ</t>
    </rPh>
    <rPh sb="414" eb="416">
      <t>ヒリツ</t>
    </rPh>
    <rPh sb="425" eb="427">
      <t>ホユウ</t>
    </rPh>
    <rPh sb="429" eb="430">
      <t>スベ</t>
    </rPh>
    <rPh sb="432" eb="434">
      <t>ハツデン</t>
    </rPh>
    <rPh sb="434" eb="435">
      <t>ショ</t>
    </rPh>
    <rPh sb="439" eb="441">
      <t>ニンテイ</t>
    </rPh>
    <rPh sb="442" eb="443">
      <t>ウ</t>
    </rPh>
    <rPh sb="448" eb="449">
      <t>スベ</t>
    </rPh>
    <rPh sb="451" eb="453">
      <t>ハツデン</t>
    </rPh>
    <rPh sb="453" eb="454">
      <t>ショ</t>
    </rPh>
    <rPh sb="455" eb="457">
      <t>カイチク</t>
    </rPh>
    <rPh sb="457" eb="458">
      <t>ゴ</t>
    </rPh>
    <rPh sb="467" eb="469">
      <t>シュウニュウ</t>
    </rPh>
    <rPh sb="469" eb="471">
      <t>ワリアイ</t>
    </rPh>
    <rPh sb="488" eb="490">
      <t>テキヨウ</t>
    </rPh>
    <rPh sb="490" eb="492">
      <t>キカン</t>
    </rPh>
    <rPh sb="497" eb="499">
      <t>アンテイ</t>
    </rPh>
    <rPh sb="501" eb="503">
      <t>シュウニュウ</t>
    </rPh>
    <rPh sb="504" eb="506">
      <t>ミコ</t>
    </rPh>
    <rPh sb="515" eb="517">
      <t>テキヨウ</t>
    </rPh>
    <rPh sb="517" eb="520">
      <t>シュウリョウゴ</t>
    </rPh>
    <rPh sb="528" eb="530">
      <t>シュウニュウ</t>
    </rPh>
    <rPh sb="531" eb="532">
      <t>オオ</t>
    </rPh>
    <rPh sb="534" eb="536">
      <t>ヘンドウ</t>
    </rPh>
    <rPh sb="542" eb="543">
      <t>カカ</t>
    </rPh>
    <rPh sb="550" eb="552">
      <t>キギョウ</t>
    </rPh>
    <rPh sb="552" eb="553">
      <t>サイ</t>
    </rPh>
    <rPh sb="554" eb="556">
      <t>シャクニュウ</t>
    </rPh>
    <rPh sb="559" eb="562">
      <t>ダイキボ</t>
    </rPh>
    <rPh sb="562" eb="564">
      <t>カイチク</t>
    </rPh>
    <rPh sb="565" eb="566">
      <t>オコナ</t>
    </rPh>
    <rPh sb="571" eb="573">
      <t>キギョウ</t>
    </rPh>
    <rPh sb="573" eb="574">
      <t>サイ</t>
    </rPh>
    <rPh sb="574" eb="576">
      <t>ザンダカ</t>
    </rPh>
    <rPh sb="576" eb="577">
      <t>タイ</t>
    </rPh>
    <rPh sb="577" eb="579">
      <t>リョウキン</t>
    </rPh>
    <rPh sb="579" eb="581">
      <t>シュウニュウ</t>
    </rPh>
    <rPh sb="581" eb="583">
      <t>ヒリツ</t>
    </rPh>
    <rPh sb="585" eb="587">
      <t>ヘイキン</t>
    </rPh>
    <rPh sb="587" eb="588">
      <t>チ</t>
    </rPh>
    <rPh sb="590" eb="591">
      <t>オオ</t>
    </rPh>
    <rPh sb="593" eb="594">
      <t>タカ</t>
    </rPh>
    <rPh sb="595" eb="597">
      <t>ケイコウ</t>
    </rPh>
    <rPh sb="601" eb="603">
      <t>コンゴ</t>
    </rPh>
    <rPh sb="604" eb="606">
      <t>カイチク</t>
    </rPh>
    <rPh sb="606" eb="608">
      <t>シュウリョウ</t>
    </rPh>
    <rPh sb="608" eb="610">
      <t>ネンド</t>
    </rPh>
    <rPh sb="615" eb="617">
      <t>ゾウカ</t>
    </rPh>
    <rPh sb="617" eb="619">
      <t>ケイコウ</t>
    </rPh>
    <rPh sb="623" eb="624">
      <t>オモ</t>
    </rPh>
    <rPh sb="636" eb="638">
      <t>セイド</t>
    </rPh>
    <rPh sb="641" eb="643">
      <t>コテイ</t>
    </rPh>
    <rPh sb="643" eb="645">
      <t>カカク</t>
    </rPh>
    <rPh sb="645" eb="647">
      <t>カイトリ</t>
    </rPh>
    <rPh sb="647" eb="649">
      <t>キカン</t>
    </rPh>
    <rPh sb="653" eb="655">
      <t>キギョウ</t>
    </rPh>
    <rPh sb="655" eb="656">
      <t>サイ</t>
    </rPh>
    <rPh sb="657" eb="659">
      <t>カンサイ</t>
    </rPh>
    <rPh sb="661" eb="663">
      <t>シュウシ</t>
    </rPh>
    <rPh sb="663" eb="665">
      <t>ケイカク</t>
    </rPh>
    <rPh sb="666" eb="667">
      <t>タ</t>
    </rPh>
    <rPh sb="672" eb="674">
      <t>カッスイ</t>
    </rPh>
    <rPh sb="677" eb="679">
      <t>ハツデン</t>
    </rPh>
    <rPh sb="679" eb="680">
      <t>リョウ</t>
    </rPh>
    <rPh sb="681" eb="683">
      <t>オオハバ</t>
    </rPh>
    <rPh sb="684" eb="686">
      <t>ゲンショウ</t>
    </rPh>
    <rPh sb="687" eb="689">
      <t>ハッセイ</t>
    </rPh>
    <rPh sb="694" eb="696">
      <t>ケイネン</t>
    </rPh>
    <rPh sb="697" eb="698">
      <t>トモ</t>
    </rPh>
    <rPh sb="699" eb="701">
      <t>スウチ</t>
    </rPh>
    <rPh sb="702" eb="704">
      <t>テイカ</t>
    </rPh>
    <rPh sb="707" eb="709">
      <t>ミコ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</si>
</sst>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shrinkToFit="1"/>
      <protection locked="0"/>
    </xf>
    <xf numFmtId="0" fontId="8" fillId="0" borderId="12" xfId="1" applyFont="1" applyBorder="1" applyAlignment="1" applyProtection="1">
      <alignment horizontal="center" vertical="center" shrinkToFi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114.7</c:v>
                </c:pt>
                <c:pt idx="2">
                  <c:v>111.8</c:v>
                </c:pt>
                <c:pt idx="3">
                  <c:v>110.4</c:v>
                </c:pt>
                <c:pt idx="4">
                  <c:v>139.9</c:v>
                </c:pt>
              </c:numCache>
            </c:numRef>
          </c:val>
        </c:ser>
        <c:dLbls>
          <c:showLegendKey val="0"/>
          <c:showVal val="0"/>
          <c:showCatName val="0"/>
          <c:showSerName val="0"/>
          <c:showPercent val="0"/>
          <c:showBubbleSize val="0"/>
        </c:dLbls>
        <c:gapWidth val="180"/>
        <c:overlap val="-90"/>
        <c:axId val="144657408"/>
        <c:axId val="14466368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4657408"/>
        <c:axId val="144663680"/>
      </c:lineChart>
      <c:catAx>
        <c:axId val="144657408"/>
        <c:scaling>
          <c:orientation val="minMax"/>
        </c:scaling>
        <c:delete val="0"/>
        <c:axPos val="b"/>
        <c:numFmt formatCode="ge" sourceLinked="1"/>
        <c:majorTickMark val="none"/>
        <c:minorTickMark val="none"/>
        <c:tickLblPos val="none"/>
        <c:crossAx val="144663680"/>
        <c:crosses val="autoZero"/>
        <c:auto val="0"/>
        <c:lblAlgn val="ctr"/>
        <c:lblOffset val="100"/>
        <c:noMultiLvlLbl val="1"/>
      </c:catAx>
      <c:valAx>
        <c:axId val="14466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6574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43.1</c:v>
                </c:pt>
                <c:pt idx="4">
                  <c:v>86.2</c:v>
                </c:pt>
              </c:numCache>
            </c:numRef>
          </c:val>
        </c:ser>
        <c:dLbls>
          <c:showLegendKey val="0"/>
          <c:showVal val="0"/>
          <c:showCatName val="0"/>
          <c:showSerName val="0"/>
          <c:showPercent val="0"/>
          <c:showBubbleSize val="0"/>
        </c:dLbls>
        <c:gapWidth val="180"/>
        <c:overlap val="-90"/>
        <c:axId val="203345920"/>
        <c:axId val="20334784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03345920"/>
        <c:axId val="203347840"/>
      </c:lineChart>
      <c:catAx>
        <c:axId val="203345920"/>
        <c:scaling>
          <c:orientation val="minMax"/>
        </c:scaling>
        <c:delete val="0"/>
        <c:axPos val="b"/>
        <c:numFmt formatCode="ge" sourceLinked="1"/>
        <c:majorTickMark val="none"/>
        <c:minorTickMark val="none"/>
        <c:tickLblPos val="none"/>
        <c:crossAx val="203347840"/>
        <c:crosses val="autoZero"/>
        <c:auto val="0"/>
        <c:lblAlgn val="ctr"/>
        <c:lblOffset val="100"/>
        <c:noMultiLvlLbl val="1"/>
      </c:catAx>
      <c:valAx>
        <c:axId val="20334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34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97.2</c:v>
                </c:pt>
                <c:pt idx="2">
                  <c:v>94</c:v>
                </c:pt>
                <c:pt idx="3">
                  <c:v>49.5</c:v>
                </c:pt>
                <c:pt idx="4">
                  <c:v>72.7</c:v>
                </c:pt>
              </c:numCache>
            </c:numRef>
          </c:val>
        </c:ser>
        <c:dLbls>
          <c:showLegendKey val="0"/>
          <c:showVal val="0"/>
          <c:showCatName val="0"/>
          <c:showSerName val="0"/>
          <c:showPercent val="0"/>
          <c:showBubbleSize val="0"/>
        </c:dLbls>
        <c:gapWidth val="180"/>
        <c:overlap val="-90"/>
        <c:axId val="214332544"/>
        <c:axId val="2143340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67.5</c:v>
                </c:pt>
                <c:pt idx="2">
                  <c:v>64</c:v>
                </c:pt>
                <c:pt idx="3">
                  <c:v>56.1</c:v>
                </c:pt>
                <c:pt idx="4">
                  <c:v>61.8</c:v>
                </c:pt>
              </c:numCache>
            </c:numRef>
          </c:val>
          <c:smooth val="0"/>
        </c:ser>
        <c:dLbls>
          <c:showLegendKey val="0"/>
          <c:showVal val="0"/>
          <c:showCatName val="0"/>
          <c:showSerName val="0"/>
          <c:showPercent val="0"/>
          <c:showBubbleSize val="0"/>
        </c:dLbls>
        <c:marker val="1"/>
        <c:smooth val="0"/>
        <c:axId val="214332544"/>
        <c:axId val="214334080"/>
      </c:lineChart>
      <c:catAx>
        <c:axId val="214332544"/>
        <c:scaling>
          <c:orientation val="minMax"/>
        </c:scaling>
        <c:delete val="0"/>
        <c:axPos val="b"/>
        <c:numFmt formatCode="ge" sourceLinked="1"/>
        <c:majorTickMark val="none"/>
        <c:minorTickMark val="none"/>
        <c:tickLblPos val="none"/>
        <c:crossAx val="214334080"/>
        <c:crosses val="autoZero"/>
        <c:auto val="0"/>
        <c:lblAlgn val="ctr"/>
        <c:lblOffset val="100"/>
        <c:noMultiLvlLbl val="1"/>
      </c:catAx>
      <c:valAx>
        <c:axId val="21433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332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28019840"/>
        <c:axId val="128046592"/>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29.2</c:v>
                </c:pt>
                <c:pt idx="2">
                  <c:v>22.1</c:v>
                </c:pt>
                <c:pt idx="3">
                  <c:v>16.7</c:v>
                </c:pt>
                <c:pt idx="4">
                  <c:v>8.6999999999999993</c:v>
                </c:pt>
              </c:numCache>
            </c:numRef>
          </c:val>
          <c:smooth val="0"/>
        </c:ser>
        <c:dLbls>
          <c:showLegendKey val="0"/>
          <c:showVal val="0"/>
          <c:showCatName val="0"/>
          <c:showSerName val="0"/>
          <c:showPercent val="0"/>
          <c:showBubbleSize val="0"/>
        </c:dLbls>
        <c:marker val="1"/>
        <c:smooth val="0"/>
        <c:axId val="128019840"/>
        <c:axId val="128046592"/>
      </c:lineChart>
      <c:catAx>
        <c:axId val="128019840"/>
        <c:scaling>
          <c:orientation val="minMax"/>
        </c:scaling>
        <c:delete val="0"/>
        <c:axPos val="b"/>
        <c:numFmt formatCode="ge" sourceLinked="1"/>
        <c:majorTickMark val="none"/>
        <c:minorTickMark val="none"/>
        <c:tickLblPos val="none"/>
        <c:crossAx val="128046592"/>
        <c:crosses val="autoZero"/>
        <c:auto val="0"/>
        <c:lblAlgn val="ctr"/>
        <c:lblOffset val="100"/>
        <c:noMultiLvlLbl val="1"/>
      </c:catAx>
      <c:valAx>
        <c:axId val="12804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8019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0</c:v>
                </c:pt>
                <c:pt idx="2">
                  <c:v>365.7</c:v>
                </c:pt>
                <c:pt idx="3">
                  <c:v>1783.5</c:v>
                </c:pt>
                <c:pt idx="4">
                  <c:v>1058.5999999999999</c:v>
                </c:pt>
              </c:numCache>
            </c:numRef>
          </c:val>
        </c:ser>
        <c:dLbls>
          <c:showLegendKey val="0"/>
          <c:showVal val="0"/>
          <c:showCatName val="0"/>
          <c:showSerName val="0"/>
          <c:showPercent val="0"/>
          <c:showBubbleSize val="0"/>
        </c:dLbls>
        <c:gapWidth val="180"/>
        <c:overlap val="-90"/>
        <c:axId val="135554944"/>
        <c:axId val="13704396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362.4</c:v>
                </c:pt>
                <c:pt idx="2">
                  <c:v>279.2</c:v>
                </c:pt>
                <c:pt idx="3">
                  <c:v>333.7</c:v>
                </c:pt>
                <c:pt idx="4">
                  <c:v>334.6</c:v>
                </c:pt>
              </c:numCache>
            </c:numRef>
          </c:val>
          <c:smooth val="0"/>
        </c:ser>
        <c:dLbls>
          <c:showLegendKey val="0"/>
          <c:showVal val="0"/>
          <c:showCatName val="0"/>
          <c:showSerName val="0"/>
          <c:showPercent val="0"/>
          <c:showBubbleSize val="0"/>
        </c:dLbls>
        <c:marker val="1"/>
        <c:smooth val="0"/>
        <c:axId val="135554944"/>
        <c:axId val="137043968"/>
      </c:lineChart>
      <c:catAx>
        <c:axId val="135554944"/>
        <c:scaling>
          <c:orientation val="minMax"/>
        </c:scaling>
        <c:delete val="0"/>
        <c:axPos val="b"/>
        <c:numFmt formatCode="ge" sourceLinked="1"/>
        <c:majorTickMark val="none"/>
        <c:minorTickMark val="none"/>
        <c:tickLblPos val="none"/>
        <c:crossAx val="137043968"/>
        <c:crosses val="autoZero"/>
        <c:auto val="0"/>
        <c:lblAlgn val="ctr"/>
        <c:lblOffset val="100"/>
        <c:noMultiLvlLbl val="1"/>
      </c:catAx>
      <c:valAx>
        <c:axId val="13704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55549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7064832"/>
        <c:axId val="13706675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064832"/>
        <c:axId val="137066752"/>
      </c:lineChart>
      <c:catAx>
        <c:axId val="137064832"/>
        <c:scaling>
          <c:orientation val="minMax"/>
        </c:scaling>
        <c:delete val="0"/>
        <c:axPos val="b"/>
        <c:numFmt formatCode="ge" sourceLinked="1"/>
        <c:majorTickMark val="none"/>
        <c:minorTickMark val="none"/>
        <c:tickLblPos val="none"/>
        <c:crossAx val="137066752"/>
        <c:crosses val="autoZero"/>
        <c:auto val="0"/>
        <c:lblAlgn val="ctr"/>
        <c:lblOffset val="100"/>
        <c:noMultiLvlLbl val="1"/>
      </c:catAx>
      <c:valAx>
        <c:axId val="13706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7064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43.1</c:v>
                </c:pt>
                <c:pt idx="4">
                  <c:v>86.2</c:v>
                </c:pt>
              </c:numCache>
            </c:numRef>
          </c:val>
        </c:ser>
        <c:dLbls>
          <c:showLegendKey val="0"/>
          <c:showVal val="0"/>
          <c:showCatName val="0"/>
          <c:showSerName val="0"/>
          <c:showPercent val="0"/>
          <c:showBubbleSize val="0"/>
        </c:dLbls>
        <c:gapWidth val="180"/>
        <c:overlap val="-90"/>
        <c:axId val="137095808"/>
        <c:axId val="13710208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37.700000000000003</c:v>
                </c:pt>
                <c:pt idx="2">
                  <c:v>56.2</c:v>
                </c:pt>
                <c:pt idx="3">
                  <c:v>58.4</c:v>
                </c:pt>
                <c:pt idx="4">
                  <c:v>80.599999999999994</c:v>
                </c:pt>
              </c:numCache>
            </c:numRef>
          </c:val>
          <c:smooth val="0"/>
        </c:ser>
        <c:dLbls>
          <c:showLegendKey val="0"/>
          <c:showVal val="0"/>
          <c:showCatName val="0"/>
          <c:showSerName val="0"/>
          <c:showPercent val="0"/>
          <c:showBubbleSize val="0"/>
        </c:dLbls>
        <c:marker val="1"/>
        <c:smooth val="0"/>
        <c:axId val="137095808"/>
        <c:axId val="137102080"/>
      </c:lineChart>
      <c:catAx>
        <c:axId val="137095808"/>
        <c:scaling>
          <c:orientation val="minMax"/>
        </c:scaling>
        <c:delete val="0"/>
        <c:axPos val="b"/>
        <c:numFmt formatCode="ge" sourceLinked="1"/>
        <c:majorTickMark val="none"/>
        <c:minorTickMark val="none"/>
        <c:tickLblPos val="none"/>
        <c:crossAx val="137102080"/>
        <c:crosses val="autoZero"/>
        <c:auto val="0"/>
        <c:lblAlgn val="ctr"/>
        <c:lblOffset val="100"/>
        <c:noMultiLvlLbl val="1"/>
      </c:catAx>
      <c:valAx>
        <c:axId val="13710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7095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7118848"/>
        <c:axId val="13712076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18848"/>
        <c:axId val="137120768"/>
      </c:lineChart>
      <c:catAx>
        <c:axId val="137118848"/>
        <c:scaling>
          <c:orientation val="minMax"/>
        </c:scaling>
        <c:delete val="0"/>
        <c:axPos val="b"/>
        <c:numFmt formatCode="ge" sourceLinked="1"/>
        <c:majorTickMark val="none"/>
        <c:minorTickMark val="none"/>
        <c:tickLblPos val="none"/>
        <c:crossAx val="137120768"/>
        <c:crosses val="autoZero"/>
        <c:auto val="0"/>
        <c:lblAlgn val="ctr"/>
        <c:lblOffset val="100"/>
        <c:noMultiLvlLbl val="1"/>
      </c:catAx>
      <c:valAx>
        <c:axId val="13712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711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7186688"/>
        <c:axId val="1378892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86688"/>
        <c:axId val="137889280"/>
      </c:lineChart>
      <c:catAx>
        <c:axId val="137186688"/>
        <c:scaling>
          <c:orientation val="minMax"/>
        </c:scaling>
        <c:delete val="0"/>
        <c:axPos val="b"/>
        <c:numFmt formatCode="ge" sourceLinked="1"/>
        <c:majorTickMark val="none"/>
        <c:minorTickMark val="none"/>
        <c:tickLblPos val="none"/>
        <c:crossAx val="137889280"/>
        <c:crosses val="autoZero"/>
        <c:auto val="0"/>
        <c:lblAlgn val="ctr"/>
        <c:lblOffset val="100"/>
        <c:noMultiLvlLbl val="1"/>
      </c:catAx>
      <c:valAx>
        <c:axId val="13788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718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9389184"/>
        <c:axId val="1393954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389184"/>
        <c:axId val="139395456"/>
      </c:lineChart>
      <c:catAx>
        <c:axId val="139389184"/>
        <c:scaling>
          <c:orientation val="minMax"/>
        </c:scaling>
        <c:delete val="0"/>
        <c:axPos val="b"/>
        <c:numFmt formatCode="ge" sourceLinked="1"/>
        <c:majorTickMark val="none"/>
        <c:minorTickMark val="none"/>
        <c:tickLblPos val="none"/>
        <c:crossAx val="139395456"/>
        <c:crosses val="autoZero"/>
        <c:auto val="0"/>
        <c:lblAlgn val="ctr"/>
        <c:lblOffset val="100"/>
        <c:noMultiLvlLbl val="1"/>
      </c:catAx>
      <c:valAx>
        <c:axId val="13939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38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9813632"/>
        <c:axId val="13981555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813632"/>
        <c:axId val="139815552"/>
      </c:lineChart>
      <c:catAx>
        <c:axId val="139813632"/>
        <c:scaling>
          <c:orientation val="minMax"/>
        </c:scaling>
        <c:delete val="0"/>
        <c:axPos val="b"/>
        <c:numFmt formatCode="ge" sourceLinked="1"/>
        <c:majorTickMark val="none"/>
        <c:minorTickMark val="none"/>
        <c:tickLblPos val="none"/>
        <c:crossAx val="139815552"/>
        <c:crosses val="autoZero"/>
        <c:auto val="0"/>
        <c:lblAlgn val="ctr"/>
        <c:lblOffset val="100"/>
        <c:noMultiLvlLbl val="1"/>
      </c:catAx>
      <c:valAx>
        <c:axId val="13981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81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114.6</c:v>
                </c:pt>
                <c:pt idx="2">
                  <c:v>111.7</c:v>
                </c:pt>
                <c:pt idx="3">
                  <c:v>93.6</c:v>
                </c:pt>
                <c:pt idx="4">
                  <c:v>267.3</c:v>
                </c:pt>
              </c:numCache>
            </c:numRef>
          </c:val>
        </c:ser>
        <c:dLbls>
          <c:showLegendKey val="0"/>
          <c:showVal val="0"/>
          <c:showCatName val="0"/>
          <c:showSerName val="0"/>
          <c:showPercent val="0"/>
          <c:showBubbleSize val="0"/>
        </c:dLbls>
        <c:gapWidth val="180"/>
        <c:overlap val="-90"/>
        <c:axId val="147924864"/>
        <c:axId val="14792640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7924864"/>
        <c:axId val="147926400"/>
      </c:lineChart>
      <c:catAx>
        <c:axId val="147924864"/>
        <c:scaling>
          <c:orientation val="minMax"/>
        </c:scaling>
        <c:delete val="0"/>
        <c:axPos val="b"/>
        <c:numFmt formatCode="ge" sourceLinked="1"/>
        <c:majorTickMark val="none"/>
        <c:minorTickMark val="none"/>
        <c:tickLblPos val="none"/>
        <c:crossAx val="147926400"/>
        <c:crosses val="autoZero"/>
        <c:auto val="0"/>
        <c:lblAlgn val="ctr"/>
        <c:lblOffset val="100"/>
        <c:noMultiLvlLbl val="1"/>
      </c:catAx>
      <c:valAx>
        <c:axId val="14792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92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0050432"/>
        <c:axId val="140052352"/>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050432"/>
        <c:axId val="140052352"/>
      </c:lineChart>
      <c:catAx>
        <c:axId val="140050432"/>
        <c:scaling>
          <c:orientation val="minMax"/>
        </c:scaling>
        <c:delete val="0"/>
        <c:axPos val="b"/>
        <c:numFmt formatCode="ge" sourceLinked="1"/>
        <c:majorTickMark val="none"/>
        <c:minorTickMark val="none"/>
        <c:tickLblPos val="none"/>
        <c:crossAx val="140052352"/>
        <c:crosses val="autoZero"/>
        <c:auto val="0"/>
        <c:lblAlgn val="ctr"/>
        <c:lblOffset val="100"/>
        <c:noMultiLvlLbl val="1"/>
      </c:catAx>
      <c:valAx>
        <c:axId val="14005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05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0245248"/>
        <c:axId val="14028838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245248"/>
        <c:axId val="140288384"/>
      </c:lineChart>
      <c:catAx>
        <c:axId val="140245248"/>
        <c:scaling>
          <c:orientation val="minMax"/>
        </c:scaling>
        <c:delete val="0"/>
        <c:axPos val="b"/>
        <c:numFmt formatCode="ge" sourceLinked="1"/>
        <c:majorTickMark val="none"/>
        <c:minorTickMark val="none"/>
        <c:tickLblPos val="none"/>
        <c:crossAx val="140288384"/>
        <c:crosses val="autoZero"/>
        <c:auto val="0"/>
        <c:lblAlgn val="ctr"/>
        <c:lblOffset val="100"/>
        <c:noMultiLvlLbl val="1"/>
      </c:catAx>
      <c:valAx>
        <c:axId val="14028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24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245504"/>
        <c:axId val="14424742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45504"/>
        <c:axId val="144247424"/>
      </c:lineChart>
      <c:catAx>
        <c:axId val="144245504"/>
        <c:scaling>
          <c:orientation val="minMax"/>
        </c:scaling>
        <c:delete val="0"/>
        <c:axPos val="b"/>
        <c:numFmt formatCode="ge" sourceLinked="1"/>
        <c:majorTickMark val="none"/>
        <c:minorTickMark val="none"/>
        <c:tickLblPos val="none"/>
        <c:crossAx val="144247424"/>
        <c:crosses val="autoZero"/>
        <c:auto val="0"/>
        <c:lblAlgn val="ctr"/>
        <c:lblOffset val="100"/>
        <c:noMultiLvlLbl val="1"/>
      </c:catAx>
      <c:valAx>
        <c:axId val="144247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24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296960"/>
        <c:axId val="14429913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96960"/>
        <c:axId val="144299136"/>
      </c:lineChart>
      <c:catAx>
        <c:axId val="144296960"/>
        <c:scaling>
          <c:orientation val="minMax"/>
        </c:scaling>
        <c:delete val="0"/>
        <c:axPos val="b"/>
        <c:numFmt formatCode="ge" sourceLinked="1"/>
        <c:majorTickMark val="none"/>
        <c:minorTickMark val="none"/>
        <c:tickLblPos val="none"/>
        <c:crossAx val="144299136"/>
        <c:crosses val="autoZero"/>
        <c:auto val="0"/>
        <c:lblAlgn val="ctr"/>
        <c:lblOffset val="100"/>
        <c:noMultiLvlLbl val="1"/>
      </c:catAx>
      <c:valAx>
        <c:axId val="14429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29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356480"/>
        <c:axId val="14435840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56480"/>
        <c:axId val="144358400"/>
      </c:lineChart>
      <c:catAx>
        <c:axId val="144356480"/>
        <c:scaling>
          <c:orientation val="minMax"/>
        </c:scaling>
        <c:delete val="0"/>
        <c:axPos val="b"/>
        <c:numFmt formatCode="ge" sourceLinked="1"/>
        <c:majorTickMark val="none"/>
        <c:minorTickMark val="none"/>
        <c:tickLblPos val="none"/>
        <c:crossAx val="144358400"/>
        <c:crosses val="autoZero"/>
        <c:auto val="0"/>
        <c:lblAlgn val="ctr"/>
        <c:lblOffset val="100"/>
        <c:noMultiLvlLbl val="1"/>
      </c:catAx>
      <c:valAx>
        <c:axId val="144358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3564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391552"/>
        <c:axId val="14442649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91552"/>
        <c:axId val="144426496"/>
      </c:lineChart>
      <c:catAx>
        <c:axId val="144391552"/>
        <c:scaling>
          <c:orientation val="minMax"/>
        </c:scaling>
        <c:delete val="0"/>
        <c:axPos val="b"/>
        <c:numFmt formatCode="ge" sourceLinked="1"/>
        <c:majorTickMark val="none"/>
        <c:minorTickMark val="none"/>
        <c:tickLblPos val="none"/>
        <c:crossAx val="144426496"/>
        <c:crosses val="autoZero"/>
        <c:auto val="0"/>
        <c:lblAlgn val="ctr"/>
        <c:lblOffset val="100"/>
        <c:noMultiLvlLbl val="1"/>
      </c:catAx>
      <c:valAx>
        <c:axId val="14442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39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718464"/>
        <c:axId val="14473292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18464"/>
        <c:axId val="144732928"/>
      </c:lineChart>
      <c:catAx>
        <c:axId val="144718464"/>
        <c:scaling>
          <c:orientation val="minMax"/>
        </c:scaling>
        <c:delete val="0"/>
        <c:axPos val="b"/>
        <c:numFmt formatCode="ge" sourceLinked="1"/>
        <c:majorTickMark val="none"/>
        <c:minorTickMark val="none"/>
        <c:tickLblPos val="none"/>
        <c:crossAx val="144732928"/>
        <c:crosses val="autoZero"/>
        <c:auto val="0"/>
        <c:lblAlgn val="ctr"/>
        <c:lblOffset val="100"/>
        <c:noMultiLvlLbl val="1"/>
      </c:catAx>
      <c:valAx>
        <c:axId val="14473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1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4741504"/>
        <c:axId val="14474342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41504"/>
        <c:axId val="144743424"/>
      </c:lineChart>
      <c:catAx>
        <c:axId val="144741504"/>
        <c:scaling>
          <c:orientation val="minMax"/>
        </c:scaling>
        <c:delete val="0"/>
        <c:axPos val="b"/>
        <c:numFmt formatCode="ge" sourceLinked="1"/>
        <c:majorTickMark val="none"/>
        <c:minorTickMark val="none"/>
        <c:tickLblPos val="none"/>
        <c:crossAx val="144743424"/>
        <c:crosses val="autoZero"/>
        <c:auto val="0"/>
        <c:lblAlgn val="ctr"/>
        <c:lblOffset val="100"/>
        <c:noMultiLvlLbl val="1"/>
      </c:catAx>
      <c:valAx>
        <c:axId val="1447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474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7872768"/>
        <c:axId val="14790361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72768"/>
        <c:axId val="147903616"/>
      </c:lineChart>
      <c:catAx>
        <c:axId val="147872768"/>
        <c:scaling>
          <c:orientation val="minMax"/>
        </c:scaling>
        <c:delete val="0"/>
        <c:axPos val="b"/>
        <c:numFmt formatCode="ge" sourceLinked="1"/>
        <c:majorTickMark val="none"/>
        <c:minorTickMark val="none"/>
        <c:tickLblPos val="none"/>
        <c:crossAx val="147903616"/>
        <c:crosses val="autoZero"/>
        <c:auto val="0"/>
        <c:lblAlgn val="ctr"/>
        <c:lblOffset val="100"/>
        <c:noMultiLvlLbl val="1"/>
      </c:catAx>
      <c:valAx>
        <c:axId val="14790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87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7940864"/>
        <c:axId val="14794278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40864"/>
        <c:axId val="147942784"/>
      </c:lineChart>
      <c:catAx>
        <c:axId val="147940864"/>
        <c:scaling>
          <c:orientation val="minMax"/>
        </c:scaling>
        <c:delete val="0"/>
        <c:axPos val="b"/>
        <c:numFmt formatCode="ge" sourceLinked="1"/>
        <c:majorTickMark val="none"/>
        <c:minorTickMark val="none"/>
        <c:tickLblPos val="none"/>
        <c:crossAx val="147942784"/>
        <c:crosses val="autoZero"/>
        <c:auto val="0"/>
        <c:lblAlgn val="ctr"/>
        <c:lblOffset val="100"/>
        <c:noMultiLvlLbl val="1"/>
      </c:catAx>
      <c:valAx>
        <c:axId val="14794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94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8106240"/>
        <c:axId val="14817356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8106240"/>
        <c:axId val="148173568"/>
      </c:lineChart>
      <c:catAx>
        <c:axId val="148106240"/>
        <c:scaling>
          <c:orientation val="minMax"/>
        </c:scaling>
        <c:delete val="0"/>
        <c:axPos val="b"/>
        <c:numFmt formatCode="ge" sourceLinked="1"/>
        <c:majorTickMark val="none"/>
        <c:minorTickMark val="none"/>
        <c:tickLblPos val="none"/>
        <c:crossAx val="148173568"/>
        <c:crosses val="autoZero"/>
        <c:auto val="0"/>
        <c:lblAlgn val="ctr"/>
        <c:lblOffset val="100"/>
        <c:noMultiLvlLbl val="1"/>
      </c:catAx>
      <c:valAx>
        <c:axId val="14817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10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47987840"/>
        <c:axId val="1481006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987840"/>
        <c:axId val="148100608"/>
      </c:lineChart>
      <c:catAx>
        <c:axId val="147987840"/>
        <c:scaling>
          <c:orientation val="minMax"/>
        </c:scaling>
        <c:delete val="0"/>
        <c:axPos val="b"/>
        <c:numFmt formatCode="ge" sourceLinked="1"/>
        <c:majorTickMark val="none"/>
        <c:minorTickMark val="none"/>
        <c:tickLblPos val="none"/>
        <c:crossAx val="148100608"/>
        <c:crosses val="autoZero"/>
        <c:auto val="0"/>
        <c:lblAlgn val="ctr"/>
        <c:lblOffset val="100"/>
        <c:noMultiLvlLbl val="1"/>
      </c:catAx>
      <c:valAx>
        <c:axId val="14810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798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7596.2</c:v>
                </c:pt>
                <c:pt idx="2">
                  <c:v>8005.2</c:v>
                </c:pt>
                <c:pt idx="3">
                  <c:v>11661.4</c:v>
                </c:pt>
                <c:pt idx="4">
                  <c:v>22257.3</c:v>
                </c:pt>
              </c:numCache>
            </c:numRef>
          </c:val>
        </c:ser>
        <c:dLbls>
          <c:showLegendKey val="0"/>
          <c:showVal val="0"/>
          <c:showCatName val="0"/>
          <c:showSerName val="0"/>
          <c:showPercent val="0"/>
          <c:showBubbleSize val="0"/>
        </c:dLbls>
        <c:gapWidth val="180"/>
        <c:overlap val="-90"/>
        <c:axId val="148293888"/>
        <c:axId val="14831654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48293888"/>
        <c:axId val="148316544"/>
      </c:lineChart>
      <c:catAx>
        <c:axId val="148293888"/>
        <c:scaling>
          <c:orientation val="minMax"/>
        </c:scaling>
        <c:delete val="0"/>
        <c:axPos val="b"/>
        <c:numFmt formatCode="ge" sourceLinked="1"/>
        <c:majorTickMark val="none"/>
        <c:minorTickMark val="none"/>
        <c:tickLblPos val="none"/>
        <c:crossAx val="148316544"/>
        <c:crosses val="autoZero"/>
        <c:auto val="0"/>
        <c:lblAlgn val="ctr"/>
        <c:lblOffset val="100"/>
        <c:noMultiLvlLbl val="1"/>
      </c:catAx>
      <c:valAx>
        <c:axId val="14831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29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1757</c:v>
                </c:pt>
                <c:pt idx="2">
                  <c:v>1435</c:v>
                </c:pt>
                <c:pt idx="3">
                  <c:v>1685</c:v>
                </c:pt>
                <c:pt idx="4">
                  <c:v>35730</c:v>
                </c:pt>
              </c:numCache>
            </c:numRef>
          </c:val>
        </c:ser>
        <c:dLbls>
          <c:showLegendKey val="0"/>
          <c:showVal val="0"/>
          <c:showCatName val="0"/>
          <c:showSerName val="0"/>
          <c:showPercent val="0"/>
          <c:showBubbleSize val="0"/>
        </c:dLbls>
        <c:gapWidth val="180"/>
        <c:overlap val="-90"/>
        <c:axId val="148372864"/>
        <c:axId val="14838771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48372864"/>
        <c:axId val="148387712"/>
      </c:lineChart>
      <c:catAx>
        <c:axId val="148372864"/>
        <c:scaling>
          <c:orientation val="minMax"/>
        </c:scaling>
        <c:delete val="0"/>
        <c:axPos val="b"/>
        <c:numFmt formatCode="ge" sourceLinked="1"/>
        <c:majorTickMark val="none"/>
        <c:minorTickMark val="none"/>
        <c:tickLblPos val="none"/>
        <c:crossAx val="148387712"/>
        <c:crosses val="autoZero"/>
        <c:auto val="0"/>
        <c:lblAlgn val="ctr"/>
        <c:lblOffset val="100"/>
        <c:noMultiLvlLbl val="1"/>
      </c:catAx>
      <c:valAx>
        <c:axId val="1483877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837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97.2</c:v>
                </c:pt>
                <c:pt idx="2">
                  <c:v>94</c:v>
                </c:pt>
                <c:pt idx="3">
                  <c:v>49.5</c:v>
                </c:pt>
                <c:pt idx="4">
                  <c:v>72.7</c:v>
                </c:pt>
              </c:numCache>
            </c:numRef>
          </c:val>
        </c:ser>
        <c:dLbls>
          <c:showLegendKey val="0"/>
          <c:showVal val="0"/>
          <c:showCatName val="0"/>
          <c:showSerName val="0"/>
          <c:showPercent val="0"/>
          <c:showBubbleSize val="0"/>
        </c:dLbls>
        <c:gapWidth val="180"/>
        <c:overlap val="-90"/>
        <c:axId val="150640512"/>
        <c:axId val="15071129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50640512"/>
        <c:axId val="150711296"/>
      </c:lineChart>
      <c:catAx>
        <c:axId val="150640512"/>
        <c:scaling>
          <c:orientation val="minMax"/>
        </c:scaling>
        <c:delete val="0"/>
        <c:axPos val="b"/>
        <c:numFmt formatCode="ge" sourceLinked="1"/>
        <c:majorTickMark val="none"/>
        <c:minorTickMark val="none"/>
        <c:tickLblPos val="none"/>
        <c:crossAx val="150711296"/>
        <c:crosses val="autoZero"/>
        <c:auto val="0"/>
        <c:lblAlgn val="ctr"/>
        <c:lblOffset val="100"/>
        <c:noMultiLvlLbl val="1"/>
      </c:catAx>
      <c:valAx>
        <c:axId val="150711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640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50775296"/>
        <c:axId val="15079014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50775296"/>
        <c:axId val="150790144"/>
      </c:lineChart>
      <c:catAx>
        <c:axId val="150775296"/>
        <c:scaling>
          <c:orientation val="minMax"/>
        </c:scaling>
        <c:delete val="0"/>
        <c:axPos val="b"/>
        <c:numFmt formatCode="ge" sourceLinked="1"/>
        <c:majorTickMark val="none"/>
        <c:minorTickMark val="none"/>
        <c:tickLblPos val="none"/>
        <c:crossAx val="150790144"/>
        <c:crosses val="autoZero"/>
        <c:auto val="0"/>
        <c:lblAlgn val="ctr"/>
        <c:lblOffset val="100"/>
        <c:noMultiLvlLbl val="1"/>
      </c:catAx>
      <c:valAx>
        <c:axId val="15079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775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0</c:v>
                </c:pt>
                <c:pt idx="2">
                  <c:v>365.7</c:v>
                </c:pt>
                <c:pt idx="3">
                  <c:v>1783.5</c:v>
                </c:pt>
                <c:pt idx="4">
                  <c:v>1058.5999999999999</c:v>
                </c:pt>
              </c:numCache>
            </c:numRef>
          </c:val>
        </c:ser>
        <c:dLbls>
          <c:showLegendKey val="0"/>
          <c:showVal val="0"/>
          <c:showCatName val="0"/>
          <c:showSerName val="0"/>
          <c:showPercent val="0"/>
          <c:showBubbleSize val="0"/>
        </c:dLbls>
        <c:gapWidth val="180"/>
        <c:overlap val="-90"/>
        <c:axId val="150898944"/>
        <c:axId val="15096780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50898944"/>
        <c:axId val="150967808"/>
      </c:lineChart>
      <c:catAx>
        <c:axId val="150898944"/>
        <c:scaling>
          <c:orientation val="minMax"/>
        </c:scaling>
        <c:delete val="0"/>
        <c:axPos val="b"/>
        <c:numFmt formatCode="ge" sourceLinked="1"/>
        <c:majorTickMark val="none"/>
        <c:minorTickMark val="none"/>
        <c:tickLblPos val="none"/>
        <c:crossAx val="150967808"/>
        <c:crosses val="autoZero"/>
        <c:auto val="0"/>
        <c:lblAlgn val="ctr"/>
        <c:lblOffset val="100"/>
        <c:noMultiLvlLbl val="1"/>
      </c:catAx>
      <c:valAx>
        <c:axId val="150967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089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52859008"/>
        <c:axId val="15286131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59008"/>
        <c:axId val="152861312"/>
      </c:lineChart>
      <c:catAx>
        <c:axId val="152859008"/>
        <c:scaling>
          <c:orientation val="minMax"/>
        </c:scaling>
        <c:delete val="0"/>
        <c:axPos val="b"/>
        <c:numFmt formatCode="ge" sourceLinked="1"/>
        <c:majorTickMark val="none"/>
        <c:minorTickMark val="none"/>
        <c:tickLblPos val="none"/>
        <c:crossAx val="152861312"/>
        <c:crosses val="autoZero"/>
        <c:auto val="0"/>
        <c:lblAlgn val="ctr"/>
        <c:lblOffset val="100"/>
        <c:noMultiLvlLbl val="1"/>
      </c:catAx>
      <c:valAx>
        <c:axId val="152861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528590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793280"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32281"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6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6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6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6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6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6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6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6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6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6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6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612"/>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613"/>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614"/>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615"/>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1616"/>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1617"/>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1618"/>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1619"/>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1620"/>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1621"/>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1622"/>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1623"/>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1624"/>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1625"/>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1626"/>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1627"/>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1628"/>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1629"/>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163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163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163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163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163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163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164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164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1642"/>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1643"/>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1644"/>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1645"/>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1646"/>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16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16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W67"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奥出雲町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f>データ!L6</f>
        <v>2</v>
      </c>
      <c r="O3" s="126"/>
      <c r="P3" s="126"/>
      <c r="Q3" s="127"/>
      <c r="R3" s="1"/>
      <c r="S3" s="128" t="s">
        <v>8</v>
      </c>
      <c r="T3" s="129"/>
      <c r="U3" s="129"/>
      <c r="V3" s="129"/>
      <c r="W3" s="129"/>
      <c r="X3" s="129"/>
      <c r="Y3" s="129"/>
      <c r="Z3" s="129"/>
      <c r="AA3" s="129"/>
      <c r="AB3" s="129"/>
      <c r="AC3" s="129"/>
      <c r="AD3" s="129"/>
      <c r="AE3" s="129"/>
      <c r="AF3" s="129"/>
      <c r="AG3" s="129"/>
      <c r="AH3" s="130"/>
      <c r="AI3" s="1"/>
      <c r="AJ3" s="1"/>
      <c r="AK3" s="114" t="s">
        <v>176</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126</v>
      </c>
      <c r="G7" s="145"/>
      <c r="H7" s="145"/>
      <c r="I7" s="145"/>
      <c r="J7" s="146" t="str">
        <f>データ!S6</f>
        <v>無</v>
      </c>
      <c r="K7" s="146"/>
      <c r="L7" s="146"/>
      <c r="M7" s="146"/>
      <c r="N7" s="147" t="s">
        <v>175</v>
      </c>
      <c r="O7" s="147"/>
      <c r="P7" s="147"/>
      <c r="Q7" s="148"/>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9" t="s">
        <v>17</v>
      </c>
      <c r="C8" s="150"/>
      <c r="D8" s="150"/>
      <c r="E8" s="151"/>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2">
        <f>データ!U6</f>
        <v>30.5</v>
      </c>
      <c r="C9" s="153"/>
      <c r="D9" s="153"/>
      <c r="E9" s="154"/>
      <c r="F9" s="155"/>
      <c r="G9" s="155"/>
      <c r="H9" s="155"/>
      <c r="I9" s="155"/>
      <c r="J9" s="156"/>
      <c r="K9" s="156"/>
      <c r="L9" s="156"/>
      <c r="M9" s="156"/>
      <c r="N9" s="155"/>
      <c r="O9" s="155"/>
      <c r="P9" s="155"/>
      <c r="Q9" s="157"/>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8">
        <f>データ!B10</f>
        <v>40544</v>
      </c>
      <c r="G11" s="159"/>
      <c r="H11" s="158">
        <f>データ!C10</f>
        <v>40909</v>
      </c>
      <c r="I11" s="159"/>
      <c r="J11" s="158">
        <f>データ!D10</f>
        <v>41275</v>
      </c>
      <c r="K11" s="159"/>
      <c r="L11" s="158">
        <f>データ!E10</f>
        <v>41640</v>
      </c>
      <c r="M11" s="159"/>
      <c r="N11" s="158">
        <f>データ!F10</f>
        <v>42005</v>
      </c>
      <c r="O11" s="160"/>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1" t="str">
        <f>データ!V6</f>
        <v>-</v>
      </c>
      <c r="G12" s="162"/>
      <c r="H12" s="161">
        <f>データ!W6</f>
        <v>1575</v>
      </c>
      <c r="I12" s="162"/>
      <c r="J12" s="161">
        <f>データ!X6</f>
        <v>1524</v>
      </c>
      <c r="K12" s="162"/>
      <c r="L12" s="161">
        <f>データ!Y6</f>
        <v>1193</v>
      </c>
      <c r="M12" s="162"/>
      <c r="N12" s="139">
        <f>データ!Z6</f>
        <v>1838</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9" t="s">
        <v>22</v>
      </c>
      <c r="C13" s="150"/>
      <c r="D13" s="150"/>
      <c r="E13" s="151"/>
      <c r="F13" s="161" t="str">
        <f>データ!AA6</f>
        <v>-</v>
      </c>
      <c r="G13" s="162"/>
      <c r="H13" s="161" t="str">
        <f>データ!AB6</f>
        <v>-</v>
      </c>
      <c r="I13" s="162"/>
      <c r="J13" s="161" t="str">
        <f>データ!AC6</f>
        <v>-</v>
      </c>
      <c r="K13" s="162"/>
      <c r="L13" s="161" t="str">
        <f>データ!AD6</f>
        <v>-</v>
      </c>
      <c r="M13" s="162"/>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9" t="s">
        <v>23</v>
      </c>
      <c r="C14" s="150"/>
      <c r="D14" s="150"/>
      <c r="E14" s="151"/>
      <c r="F14" s="161" t="str">
        <f>データ!AF6</f>
        <v>-</v>
      </c>
      <c r="G14" s="162"/>
      <c r="H14" s="161" t="str">
        <f>データ!AG6</f>
        <v>-</v>
      </c>
      <c r="I14" s="162"/>
      <c r="J14" s="161" t="str">
        <f>データ!AH6</f>
        <v>-</v>
      </c>
      <c r="K14" s="162"/>
      <c r="L14" s="161" t="str">
        <f>データ!AI6</f>
        <v>-</v>
      </c>
      <c r="M14" s="162"/>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5" t="s">
        <v>24</v>
      </c>
      <c r="C15" s="166"/>
      <c r="D15" s="166"/>
      <c r="E15" s="167"/>
      <c r="F15" s="168" t="str">
        <f>データ!AK6</f>
        <v>-</v>
      </c>
      <c r="G15" s="168"/>
      <c r="H15" s="168" t="str">
        <f>データ!AL6</f>
        <v>-</v>
      </c>
      <c r="I15" s="168"/>
      <c r="J15" s="168" t="str">
        <f>データ!AM6</f>
        <v>-</v>
      </c>
      <c r="K15" s="168"/>
      <c r="L15" s="168" t="str">
        <f>データ!AN6</f>
        <v>-</v>
      </c>
      <c r="M15" s="168"/>
      <c r="N15" s="169" t="str">
        <f>データ!AO6</f>
        <v>-</v>
      </c>
      <c r="O15" s="170"/>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1" t="s">
        <v>25</v>
      </c>
      <c r="C16" s="172"/>
      <c r="D16" s="172"/>
      <c r="E16" s="173"/>
      <c r="F16" s="174" t="str">
        <f>データ!AP6</f>
        <v>-</v>
      </c>
      <c r="G16" s="174"/>
      <c r="H16" s="174">
        <f>データ!AQ6</f>
        <v>1575</v>
      </c>
      <c r="I16" s="174"/>
      <c r="J16" s="174">
        <f>データ!AR6</f>
        <v>1524</v>
      </c>
      <c r="K16" s="174"/>
      <c r="L16" s="174">
        <f>データ!AS6</f>
        <v>1193</v>
      </c>
      <c r="M16" s="174"/>
      <c r="N16" s="163">
        <f>データ!AT6</f>
        <v>1838</v>
      </c>
      <c r="O16" s="164"/>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5"/>
      <c r="C18" s="176"/>
      <c r="D18" s="176"/>
      <c r="E18" s="176"/>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1" t="s">
        <v>28</v>
      </c>
      <c r="C19" s="172"/>
      <c r="D19" s="172"/>
      <c r="E19" s="173"/>
      <c r="F19" s="177">
        <f>データ!AU6</f>
        <v>6268</v>
      </c>
      <c r="G19" s="177"/>
      <c r="H19" s="177"/>
      <c r="I19" s="177">
        <f>データ!AV6</f>
        <v>39071</v>
      </c>
      <c r="J19" s="177"/>
      <c r="K19" s="177"/>
      <c r="L19" s="177">
        <f>データ!AW6</f>
        <v>45339</v>
      </c>
      <c r="M19" s="177"/>
      <c r="N19" s="177"/>
      <c r="O19" s="178"/>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9" t="s">
        <v>32</v>
      </c>
      <c r="AL39" s="180"/>
      <c r="AM39" s="180"/>
      <c r="AN39" s="180"/>
      <c r="AO39" s="180"/>
      <c r="AP39" s="180"/>
      <c r="AQ39" s="181"/>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178</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2"/>
      <c r="C42" s="183"/>
      <c r="D42" s="183"/>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9" t="s">
        <v>34</v>
      </c>
      <c r="AL97" s="180"/>
      <c r="AM97" s="180"/>
      <c r="AN97" s="180"/>
      <c r="AO97" s="180"/>
      <c r="AP97" s="180"/>
      <c r="AQ97" s="181"/>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4"/>
      <c r="AL98" s="185"/>
      <c r="AM98" s="185"/>
      <c r="AN98" s="185"/>
      <c r="AO98" s="185"/>
      <c r="AP98" s="185"/>
      <c r="AQ98" s="186"/>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7" t="s">
        <v>177</v>
      </c>
      <c r="AL99" s="188"/>
      <c r="AM99" s="188"/>
      <c r="AN99" s="188"/>
      <c r="AO99" s="188"/>
      <c r="AP99" s="188"/>
      <c r="AQ99" s="189"/>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7"/>
      <c r="AL100" s="188"/>
      <c r="AM100" s="188"/>
      <c r="AN100" s="188"/>
      <c r="AO100" s="188"/>
      <c r="AP100" s="188"/>
      <c r="AQ100" s="189"/>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7"/>
      <c r="AL101" s="188"/>
      <c r="AM101" s="188"/>
      <c r="AN101" s="188"/>
      <c r="AO101" s="188"/>
      <c r="AP101" s="188"/>
      <c r="AQ101" s="189"/>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7"/>
      <c r="AL102" s="188"/>
      <c r="AM102" s="188"/>
      <c r="AN102" s="188"/>
      <c r="AO102" s="188"/>
      <c r="AP102" s="188"/>
      <c r="AQ102" s="189"/>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7"/>
      <c r="AL103" s="188"/>
      <c r="AM103" s="188"/>
      <c r="AN103" s="188"/>
      <c r="AO103" s="188"/>
      <c r="AP103" s="188"/>
      <c r="AQ103" s="189"/>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7"/>
      <c r="AL104" s="188"/>
      <c r="AM104" s="188"/>
      <c r="AN104" s="188"/>
      <c r="AO104" s="188"/>
      <c r="AP104" s="188"/>
      <c r="AQ104" s="189"/>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7"/>
      <c r="AL105" s="188"/>
      <c r="AM105" s="188"/>
      <c r="AN105" s="188"/>
      <c r="AO105" s="188"/>
      <c r="AP105" s="188"/>
      <c r="AQ105" s="189"/>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7"/>
      <c r="AL106" s="188"/>
      <c r="AM106" s="188"/>
      <c r="AN106" s="188"/>
      <c r="AO106" s="188"/>
      <c r="AP106" s="188"/>
      <c r="AQ106" s="189"/>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7"/>
      <c r="AL107" s="188"/>
      <c r="AM107" s="188"/>
      <c r="AN107" s="188"/>
      <c r="AO107" s="188"/>
      <c r="AP107" s="188"/>
      <c r="AQ107" s="189"/>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7"/>
      <c r="AL108" s="188"/>
      <c r="AM108" s="188"/>
      <c r="AN108" s="188"/>
      <c r="AO108" s="188"/>
      <c r="AP108" s="188"/>
      <c r="AQ108" s="189"/>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7"/>
      <c r="AL109" s="188"/>
      <c r="AM109" s="188"/>
      <c r="AN109" s="188"/>
      <c r="AO109" s="188"/>
      <c r="AP109" s="188"/>
      <c r="AQ109" s="189"/>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7"/>
      <c r="AL110" s="188"/>
      <c r="AM110" s="188"/>
      <c r="AN110" s="188"/>
      <c r="AO110" s="188"/>
      <c r="AP110" s="188"/>
      <c r="AQ110" s="189"/>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7"/>
      <c r="AL111" s="188"/>
      <c r="AM111" s="188"/>
      <c r="AN111" s="188"/>
      <c r="AO111" s="188"/>
      <c r="AP111" s="188"/>
      <c r="AQ111" s="189"/>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7"/>
      <c r="AL112" s="188"/>
      <c r="AM112" s="188"/>
      <c r="AN112" s="188"/>
      <c r="AO112" s="188"/>
      <c r="AP112" s="188"/>
      <c r="AQ112" s="189"/>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7"/>
      <c r="AL113" s="188"/>
      <c r="AM113" s="188"/>
      <c r="AN113" s="188"/>
      <c r="AO113" s="188"/>
      <c r="AP113" s="188"/>
      <c r="AQ113" s="189"/>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7"/>
      <c r="AL114" s="188"/>
      <c r="AM114" s="188"/>
      <c r="AN114" s="188"/>
      <c r="AO114" s="188"/>
      <c r="AP114" s="188"/>
      <c r="AQ114" s="189"/>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7"/>
      <c r="AL115" s="188"/>
      <c r="AM115" s="188"/>
      <c r="AN115" s="188"/>
      <c r="AO115" s="188"/>
      <c r="AP115" s="188"/>
      <c r="AQ115" s="189"/>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7"/>
      <c r="AL116" s="188"/>
      <c r="AM116" s="188"/>
      <c r="AN116" s="188"/>
      <c r="AO116" s="188"/>
      <c r="AP116" s="188"/>
      <c r="AQ116" s="189"/>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90"/>
      <c r="AL117" s="191"/>
      <c r="AM117" s="191"/>
      <c r="AN117" s="191"/>
      <c r="AO117" s="191"/>
      <c r="AP117" s="191"/>
      <c r="AQ117" s="192"/>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323438</v>
      </c>
      <c r="D6" s="64" t="str">
        <f t="shared" si="6"/>
        <v>47</v>
      </c>
      <c r="E6" s="64" t="str">
        <f t="shared" si="6"/>
        <v>04</v>
      </c>
      <c r="F6" s="64" t="str">
        <f t="shared" si="6"/>
        <v>0</v>
      </c>
      <c r="G6" s="64" t="str">
        <f t="shared" si="6"/>
        <v>000</v>
      </c>
      <c r="H6" s="64" t="str">
        <f t="shared" si="6"/>
        <v>島根県　奥出雲町</v>
      </c>
      <c r="I6" s="64" t="str">
        <f t="shared" si="6"/>
        <v>法非適用</v>
      </c>
      <c r="J6" s="64" t="str">
        <f t="shared" si="6"/>
        <v>電気事業</v>
      </c>
      <c r="K6" s="65" t="str">
        <f t="shared" si="6"/>
        <v>該当数値なし</v>
      </c>
      <c r="L6" s="66">
        <f t="shared" si="6"/>
        <v>2</v>
      </c>
      <c r="M6" s="66" t="str">
        <f t="shared" si="6"/>
        <v>-</v>
      </c>
      <c r="N6" s="66" t="str">
        <f t="shared" si="6"/>
        <v>-</v>
      </c>
      <c r="O6" s="66" t="str">
        <f t="shared" si="6"/>
        <v>-</v>
      </c>
      <c r="P6" s="66" t="str">
        <f t="shared" si="6"/>
        <v>-</v>
      </c>
      <c r="Q6" s="67" t="str">
        <f>Q7</f>
        <v>平成47年7月30日　奥出雲町仁多発電所</v>
      </c>
      <c r="R6" s="68" t="str">
        <f t="shared" si="6"/>
        <v>平成47年7月20日　奥出雲町仁多発電所</v>
      </c>
      <c r="S6" s="64" t="str">
        <f t="shared" si="6"/>
        <v>無</v>
      </c>
      <c r="T6" s="68" t="str">
        <f t="shared" si="6"/>
        <v>中国電力株式会社
奥出雲電力株式会社</v>
      </c>
      <c r="U6" s="65">
        <f t="shared" si="6"/>
        <v>30.5</v>
      </c>
      <c r="V6" s="66" t="str">
        <f>V7</f>
        <v>-</v>
      </c>
      <c r="W6" s="66">
        <f t="shared" si="6"/>
        <v>1575</v>
      </c>
      <c r="X6" s="66">
        <f t="shared" si="6"/>
        <v>1524</v>
      </c>
      <c r="Y6" s="66">
        <f t="shared" si="6"/>
        <v>1193</v>
      </c>
      <c r="Z6" s="66">
        <f t="shared" si="6"/>
        <v>1838</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t="str">
        <f t="shared" si="6"/>
        <v>-</v>
      </c>
      <c r="AQ6" s="66">
        <f t="shared" si="6"/>
        <v>1575</v>
      </c>
      <c r="AR6" s="66">
        <f t="shared" si="6"/>
        <v>1524</v>
      </c>
      <c r="AS6" s="66">
        <f t="shared" si="6"/>
        <v>1193</v>
      </c>
      <c r="AT6" s="66">
        <f t="shared" si="6"/>
        <v>1838</v>
      </c>
      <c r="AU6" s="66">
        <f t="shared" si="6"/>
        <v>6268</v>
      </c>
      <c r="AV6" s="66">
        <f t="shared" si="6"/>
        <v>39071</v>
      </c>
      <c r="AW6" s="66">
        <f t="shared" si="6"/>
        <v>45339</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v>2</v>
      </c>
      <c r="M7" s="76" t="s">
        <v>124</v>
      </c>
      <c r="N7" s="77" t="s">
        <v>124</v>
      </c>
      <c r="O7" s="77" t="s">
        <v>124</v>
      </c>
      <c r="P7" s="77" t="s">
        <v>124</v>
      </c>
      <c r="Q7" s="78" t="s">
        <v>125</v>
      </c>
      <c r="R7" s="78" t="s">
        <v>126</v>
      </c>
      <c r="S7" s="79" t="s">
        <v>127</v>
      </c>
      <c r="T7" s="78" t="s">
        <v>128</v>
      </c>
      <c r="U7" s="75">
        <v>30.5</v>
      </c>
      <c r="V7" s="77" t="s">
        <v>124</v>
      </c>
      <c r="W7" s="77">
        <v>1575</v>
      </c>
      <c r="X7" s="77">
        <v>1524</v>
      </c>
      <c r="Y7" s="77">
        <v>1193</v>
      </c>
      <c r="Z7" s="77">
        <v>1838</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t="s">
        <v>124</v>
      </c>
      <c r="AP7" s="77" t="s">
        <v>124</v>
      </c>
      <c r="AQ7" s="77">
        <v>1575</v>
      </c>
      <c r="AR7" s="77">
        <v>1524</v>
      </c>
      <c r="AS7" s="77">
        <v>1193</v>
      </c>
      <c r="AT7" s="77">
        <v>1838</v>
      </c>
      <c r="AU7" s="77">
        <v>6268</v>
      </c>
      <c r="AV7" s="77">
        <v>39071</v>
      </c>
      <c r="AW7" s="77">
        <v>45339</v>
      </c>
      <c r="AX7" s="80" t="s">
        <v>124</v>
      </c>
      <c r="AY7" s="80">
        <v>114.7</v>
      </c>
      <c r="AZ7" s="80">
        <v>111.8</v>
      </c>
      <c r="BA7" s="80">
        <v>110.4</v>
      </c>
      <c r="BB7" s="80">
        <v>139.9</v>
      </c>
      <c r="BC7" s="80" t="s">
        <v>124</v>
      </c>
      <c r="BD7" s="80">
        <v>180.2</v>
      </c>
      <c r="BE7" s="80">
        <v>164.5</v>
      </c>
      <c r="BF7" s="80">
        <v>124.7</v>
      </c>
      <c r="BG7" s="80">
        <v>118.8</v>
      </c>
      <c r="BH7" s="80">
        <v>100</v>
      </c>
      <c r="BI7" s="80" t="s">
        <v>124</v>
      </c>
      <c r="BJ7" s="80">
        <v>114.6</v>
      </c>
      <c r="BK7" s="80">
        <v>111.7</v>
      </c>
      <c r="BL7" s="80">
        <v>93.6</v>
      </c>
      <c r="BM7" s="80">
        <v>267.3</v>
      </c>
      <c r="BN7" s="80" t="s">
        <v>124</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v>7596.2</v>
      </c>
      <c r="CG7" s="80">
        <v>8005.2</v>
      </c>
      <c r="CH7" s="80">
        <v>11661.4</v>
      </c>
      <c r="CI7" s="80">
        <v>22257.3</v>
      </c>
      <c r="CJ7" s="80" t="s">
        <v>124</v>
      </c>
      <c r="CK7" s="80">
        <v>7095.7</v>
      </c>
      <c r="CL7" s="80">
        <v>11717.4</v>
      </c>
      <c r="CM7" s="80">
        <v>17642.5</v>
      </c>
      <c r="CN7" s="80">
        <v>18815.8</v>
      </c>
      <c r="CO7" s="77" t="s">
        <v>124</v>
      </c>
      <c r="CP7" s="77">
        <v>1757</v>
      </c>
      <c r="CQ7" s="77">
        <v>1435</v>
      </c>
      <c r="CR7" s="77">
        <v>1685</v>
      </c>
      <c r="CS7" s="77">
        <v>35730</v>
      </c>
      <c r="CT7" s="77" t="s">
        <v>124</v>
      </c>
      <c r="CU7" s="77">
        <v>120361</v>
      </c>
      <c r="CV7" s="77">
        <v>108538</v>
      </c>
      <c r="CW7" s="77">
        <v>58539</v>
      </c>
      <c r="CX7" s="77">
        <v>37685</v>
      </c>
      <c r="CY7" s="77">
        <v>288</v>
      </c>
      <c r="CZ7" s="80" t="s">
        <v>124</v>
      </c>
      <c r="DA7" s="80">
        <v>97.2</v>
      </c>
      <c r="DB7" s="80">
        <v>94</v>
      </c>
      <c r="DC7" s="80">
        <v>49.5</v>
      </c>
      <c r="DD7" s="80">
        <v>72.7</v>
      </c>
      <c r="DE7" s="80" t="s">
        <v>124</v>
      </c>
      <c r="DF7" s="80">
        <v>42.7</v>
      </c>
      <c r="DG7" s="80">
        <v>38.5</v>
      </c>
      <c r="DH7" s="80">
        <v>37.700000000000003</v>
      </c>
      <c r="DI7" s="80">
        <v>33.9</v>
      </c>
      <c r="DJ7" s="80" t="s">
        <v>124</v>
      </c>
      <c r="DK7" s="80">
        <v>0</v>
      </c>
      <c r="DL7" s="80">
        <v>0</v>
      </c>
      <c r="DM7" s="80">
        <v>0</v>
      </c>
      <c r="DN7" s="80">
        <v>0</v>
      </c>
      <c r="DO7" s="80" t="s">
        <v>124</v>
      </c>
      <c r="DP7" s="80">
        <v>23.7</v>
      </c>
      <c r="DQ7" s="80">
        <v>21.6</v>
      </c>
      <c r="DR7" s="80">
        <v>13.7</v>
      </c>
      <c r="DS7" s="80">
        <v>16.3</v>
      </c>
      <c r="DT7" s="80" t="s">
        <v>124</v>
      </c>
      <c r="DU7" s="80">
        <v>0</v>
      </c>
      <c r="DV7" s="80">
        <v>365.7</v>
      </c>
      <c r="DW7" s="80">
        <v>1783.5</v>
      </c>
      <c r="DX7" s="80">
        <v>1058.5999999999999</v>
      </c>
      <c r="DY7" s="80" t="s">
        <v>124</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0</v>
      </c>
      <c r="EP7" s="80">
        <v>0</v>
      </c>
      <c r="EQ7" s="80">
        <v>43.1</v>
      </c>
      <c r="ER7" s="80">
        <v>86.2</v>
      </c>
      <c r="ES7" s="80" t="s">
        <v>124</v>
      </c>
      <c r="ET7" s="80">
        <v>22.1</v>
      </c>
      <c r="EU7" s="80">
        <v>55.5</v>
      </c>
      <c r="EV7" s="80">
        <v>70.2</v>
      </c>
      <c r="EW7" s="80">
        <v>72.7</v>
      </c>
      <c r="EX7" s="77">
        <v>288</v>
      </c>
      <c r="EY7" s="80" t="s">
        <v>124</v>
      </c>
      <c r="EZ7" s="80">
        <v>97.2</v>
      </c>
      <c r="FA7" s="80">
        <v>94</v>
      </c>
      <c r="FB7" s="80">
        <v>49.5</v>
      </c>
      <c r="FC7" s="80">
        <v>72.7</v>
      </c>
      <c r="FD7" s="80" t="s">
        <v>124</v>
      </c>
      <c r="FE7" s="80">
        <v>67.5</v>
      </c>
      <c r="FF7" s="80">
        <v>64</v>
      </c>
      <c r="FG7" s="80">
        <v>56.1</v>
      </c>
      <c r="FH7" s="80">
        <v>61.8</v>
      </c>
      <c r="FI7" s="80" t="s">
        <v>124</v>
      </c>
      <c r="FJ7" s="80">
        <v>0</v>
      </c>
      <c r="FK7" s="80">
        <v>0</v>
      </c>
      <c r="FL7" s="80">
        <v>0</v>
      </c>
      <c r="FM7" s="80">
        <v>0</v>
      </c>
      <c r="FN7" s="80" t="s">
        <v>124</v>
      </c>
      <c r="FO7" s="80">
        <v>29.2</v>
      </c>
      <c r="FP7" s="80">
        <v>22.1</v>
      </c>
      <c r="FQ7" s="80">
        <v>16.7</v>
      </c>
      <c r="FR7" s="80">
        <v>8.6999999999999993</v>
      </c>
      <c r="FS7" s="80" t="s">
        <v>124</v>
      </c>
      <c r="FT7" s="80">
        <v>0</v>
      </c>
      <c r="FU7" s="80">
        <v>365.7</v>
      </c>
      <c r="FV7" s="80">
        <v>1783.5</v>
      </c>
      <c r="FW7" s="80">
        <v>1058.5999999999999</v>
      </c>
      <c r="FX7" s="80" t="s">
        <v>124</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v>0</v>
      </c>
      <c r="GO7" s="80">
        <v>0</v>
      </c>
      <c r="GP7" s="80">
        <v>43.1</v>
      </c>
      <c r="GQ7" s="80">
        <v>86.2</v>
      </c>
      <c r="GR7" s="80" t="s">
        <v>124</v>
      </c>
      <c r="GS7" s="80">
        <v>37.700000000000003</v>
      </c>
      <c r="GT7" s="80">
        <v>56.2</v>
      </c>
      <c r="GU7" s="80">
        <v>58.4</v>
      </c>
      <c r="GV7" s="80">
        <v>80.599999999999994</v>
      </c>
      <c r="GW7" s="77" t="s">
        <v>124</v>
      </c>
      <c r="GX7" s="80" t="s">
        <v>124</v>
      </c>
      <c r="GY7" s="80" t="s">
        <v>124</v>
      </c>
      <c r="GZ7" s="80" t="s">
        <v>124</v>
      </c>
      <c r="HA7" s="80" t="s">
        <v>124</v>
      </c>
      <c r="HB7" s="80" t="s">
        <v>124</v>
      </c>
      <c r="HC7" s="80" t="s">
        <v>124</v>
      </c>
      <c r="HD7" s="80">
        <v>51.6</v>
      </c>
      <c r="HE7" s="80">
        <v>49.8</v>
      </c>
      <c r="HF7" s="80">
        <v>50.3</v>
      </c>
      <c r="HG7" s="80">
        <v>47.9</v>
      </c>
      <c r="HH7" s="80" t="s">
        <v>124</v>
      </c>
      <c r="HI7" s="80" t="s">
        <v>124</v>
      </c>
      <c r="HJ7" s="80" t="s">
        <v>124</v>
      </c>
      <c r="HK7" s="80" t="s">
        <v>124</v>
      </c>
      <c r="HL7" s="80" t="s">
        <v>124</v>
      </c>
      <c r="HM7" s="80" t="s">
        <v>124</v>
      </c>
      <c r="HN7" s="80">
        <v>8.5</v>
      </c>
      <c r="HO7" s="80">
        <v>11.5</v>
      </c>
      <c r="HP7" s="80">
        <v>5.2</v>
      </c>
      <c r="HQ7" s="80">
        <v>13</v>
      </c>
      <c r="HR7" s="80" t="s">
        <v>124</v>
      </c>
      <c r="HS7" s="80" t="s">
        <v>124</v>
      </c>
      <c r="HT7" s="80" t="s">
        <v>124</v>
      </c>
      <c r="HU7" s="80" t="s">
        <v>124</v>
      </c>
      <c r="HV7" s="80" t="s">
        <v>124</v>
      </c>
      <c r="HW7" s="80" t="s">
        <v>124</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t="s">
        <v>124</v>
      </c>
      <c r="IW7" s="80" t="s">
        <v>124</v>
      </c>
      <c r="IX7" s="80" t="s">
        <v>124</v>
      </c>
      <c r="IY7" s="80" t="s">
        <v>124</v>
      </c>
      <c r="IZ7" s="80" t="s">
        <v>124</v>
      </c>
      <c r="JA7" s="80" t="s">
        <v>124</v>
      </c>
      <c r="JB7" s="80" t="s">
        <v>124</v>
      </c>
      <c r="JC7" s="80">
        <v>19.2</v>
      </c>
      <c r="JD7" s="80">
        <v>19.600000000000001</v>
      </c>
      <c r="JE7" s="80">
        <v>18.5</v>
      </c>
      <c r="JF7" s="80">
        <v>16.100000000000001</v>
      </c>
      <c r="JG7" s="80" t="s">
        <v>124</v>
      </c>
      <c r="JH7" s="80" t="s">
        <v>124</v>
      </c>
      <c r="JI7" s="80" t="s">
        <v>124</v>
      </c>
      <c r="JJ7" s="80" t="s">
        <v>124</v>
      </c>
      <c r="JK7" s="80" t="s">
        <v>124</v>
      </c>
      <c r="JL7" s="80" t="s">
        <v>124</v>
      </c>
      <c r="JM7" s="80">
        <v>44.6</v>
      </c>
      <c r="JN7" s="80">
        <v>42.6</v>
      </c>
      <c r="JO7" s="80">
        <v>43.7</v>
      </c>
      <c r="JP7" s="80">
        <v>45.4</v>
      </c>
      <c r="JQ7" s="80" t="s">
        <v>124</v>
      </c>
      <c r="JR7" s="80" t="s">
        <v>124</v>
      </c>
      <c r="JS7" s="80" t="s">
        <v>124</v>
      </c>
      <c r="JT7" s="80" t="s">
        <v>124</v>
      </c>
      <c r="JU7" s="80" t="s">
        <v>124</v>
      </c>
      <c r="JV7" s="80" t="s">
        <v>124</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v>1</v>
      </c>
      <c r="MV7" s="80">
        <v>1</v>
      </c>
      <c r="MW7" s="80">
        <v>2</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129</v>
      </c>
      <c r="FA8" s="82"/>
      <c r="FB8" s="82"/>
      <c r="FC8" s="82"/>
      <c r="FD8" s="82"/>
      <c r="FE8" s="83"/>
      <c r="FF8" s="82"/>
      <c r="FG8" s="82"/>
      <c r="FH8" s="82" t="str">
        <f>FI4</f>
        <v>修繕費比率（％）</v>
      </c>
      <c r="FI8" s="82" t="b">
        <f>IF(SUM($L$6,$MT$7:$MW$7)=0,FALSE,TRUE)</f>
        <v>1</v>
      </c>
      <c r="FJ8" s="84" t="s">
        <v>129</v>
      </c>
      <c r="FK8" s="82"/>
      <c r="FL8" s="82"/>
      <c r="FM8" s="82"/>
      <c r="FN8" s="82"/>
      <c r="FO8" s="82"/>
      <c r="FP8" s="83"/>
      <c r="FQ8" s="82"/>
      <c r="FR8" s="82" t="str">
        <f>FS4</f>
        <v>企業債残高対料金収入比率（％）</v>
      </c>
      <c r="FS8" s="82" t="b">
        <f>IF(SUM($L$6,$MT$7:$MW$7)=0,FALSE,TRUE)</f>
        <v>1</v>
      </c>
      <c r="FT8" s="84" t="s">
        <v>129</v>
      </c>
      <c r="FU8" s="82"/>
      <c r="FV8" s="82"/>
      <c r="FW8" s="82"/>
      <c r="FX8" s="82"/>
      <c r="FY8" s="82"/>
      <c r="FZ8" s="82"/>
      <c r="GA8" s="83"/>
      <c r="GB8" s="82" t="str">
        <f>GC4</f>
        <v>有形固定資産減価償却率（％）</v>
      </c>
      <c r="GC8" s="82" t="b">
        <v>0</v>
      </c>
      <c r="GD8" s="84" t="s">
        <v>130</v>
      </c>
      <c r="GE8" s="82"/>
      <c r="GF8" s="82"/>
      <c r="GG8" s="82"/>
      <c r="GH8" s="82"/>
      <c r="GI8" s="82"/>
      <c r="GJ8" s="82"/>
      <c r="GK8" s="82"/>
      <c r="GL8" s="82" t="str">
        <f>GM4</f>
        <v>FIT収入割合（％）</v>
      </c>
      <c r="GM8" s="82" t="b">
        <f>IF(SUM($L$6,$MT$7:$MW$7)=0,FALSE,TRUE)</f>
        <v>1</v>
      </c>
      <c r="GN8" s="84" t="s">
        <v>129</v>
      </c>
      <c r="GO8" s="82"/>
      <c r="GP8" s="82"/>
      <c r="GQ8" s="82"/>
      <c r="GR8" s="81"/>
      <c r="GS8" s="81"/>
      <c r="GT8" s="81"/>
      <c r="GU8" s="81"/>
      <c r="GV8" s="82" t="str">
        <f>GW5</f>
        <v>最大出力合計</v>
      </c>
      <c r="GW8" s="82" t="str">
        <f>GX4</f>
        <v>設備利用率（％）</v>
      </c>
      <c r="GX8" s="82" t="b">
        <f>IF(SUM($M$7,$MX$7:$NA$7)=0,FALSE,TRUE)</f>
        <v>0</v>
      </c>
      <c r="GY8" s="84" t="s">
        <v>129</v>
      </c>
      <c r="GZ8" s="82"/>
      <c r="HA8" s="82"/>
      <c r="HB8" s="82"/>
      <c r="HC8" s="82"/>
      <c r="HD8" s="83"/>
      <c r="HE8" s="82"/>
      <c r="HF8" s="82"/>
      <c r="HG8" s="82" t="str">
        <f>HH4</f>
        <v>修繕費比率（％）</v>
      </c>
      <c r="HH8" s="82" t="b">
        <f>IF(SUM($M$7,$MX$7:$NA$7)=0,FALSE,TRUE)</f>
        <v>0</v>
      </c>
      <c r="HI8" s="84" t="s">
        <v>129</v>
      </c>
      <c r="HJ8" s="82"/>
      <c r="HK8" s="82"/>
      <c r="HL8" s="82"/>
      <c r="HM8" s="82"/>
      <c r="HN8" s="82"/>
      <c r="HO8" s="83"/>
      <c r="HP8" s="82"/>
      <c r="HQ8" s="82" t="str">
        <f>HR4</f>
        <v>企業債残高対料金収入比率（％）</v>
      </c>
      <c r="HR8" s="82" t="b">
        <f>IF(SUM($M$7,$MX$7:$NA$7)=0,FALSE,TRUE)</f>
        <v>0</v>
      </c>
      <c r="HS8" s="84" t="s">
        <v>129</v>
      </c>
      <c r="HT8" s="82"/>
      <c r="HU8" s="82"/>
      <c r="HV8" s="82"/>
      <c r="HW8" s="82"/>
      <c r="HX8" s="82"/>
      <c r="HY8" s="82"/>
      <c r="HZ8" s="83"/>
      <c r="IA8" s="82" t="str">
        <f>IB4</f>
        <v>有形固定資産減価償却率（％）</v>
      </c>
      <c r="IB8" s="82" t="b">
        <v>0</v>
      </c>
      <c r="IC8" s="84" t="s">
        <v>130</v>
      </c>
      <c r="ID8" s="82"/>
      <c r="IE8" s="82"/>
      <c r="IF8" s="82"/>
      <c r="IG8" s="82"/>
      <c r="IH8" s="82"/>
      <c r="II8" s="82"/>
      <c r="IJ8" s="82"/>
      <c r="IK8" s="82" t="str">
        <f>IL4</f>
        <v>FIT収入割合（％）</v>
      </c>
      <c r="IL8" s="82" t="b">
        <f>IF(SUM($M$7,$MX$7:$NA$7)=0,FALSE,TRUE)</f>
        <v>0</v>
      </c>
      <c r="IM8" s="84" t="s">
        <v>129</v>
      </c>
      <c r="IN8" s="82"/>
      <c r="IO8" s="82"/>
      <c r="IP8" s="82"/>
      <c r="IQ8" s="81"/>
      <c r="IR8" s="81"/>
      <c r="IS8" s="81"/>
      <c r="IT8" s="81"/>
      <c r="IU8" s="82" t="str">
        <f>IV5</f>
        <v>最大出力合計</v>
      </c>
      <c r="IV8" s="82" t="str">
        <f>IW4</f>
        <v>設備利用率（％）</v>
      </c>
      <c r="IW8" s="82" t="b">
        <f>IF(SUM($N$7,$NB$7:$NE$7)=0,FALSE,TRUE)</f>
        <v>0</v>
      </c>
      <c r="IX8" s="84" t="s">
        <v>129</v>
      </c>
      <c r="IY8" s="82"/>
      <c r="IZ8" s="82"/>
      <c r="JA8" s="82"/>
      <c r="JB8" s="82"/>
      <c r="JC8" s="83"/>
      <c r="JD8" s="82"/>
      <c r="JE8" s="82"/>
      <c r="JF8" s="82" t="str">
        <f>JG4</f>
        <v>修繕費比率（％）</v>
      </c>
      <c r="JG8" s="82" t="b">
        <f>IF(SUM($N$7,$NB$7:$NE$7)=0,FALSE,TRUE)</f>
        <v>0</v>
      </c>
      <c r="JH8" s="84" t="s">
        <v>129</v>
      </c>
      <c r="JI8" s="82"/>
      <c r="JJ8" s="82"/>
      <c r="JK8" s="82"/>
      <c r="JL8" s="82"/>
      <c r="JM8" s="82"/>
      <c r="JN8" s="83"/>
      <c r="JO8" s="82"/>
      <c r="JP8" s="82" t="str">
        <f>JQ4</f>
        <v>企業債残高対料金収入比率（％）</v>
      </c>
      <c r="JQ8" s="82" t="b">
        <f>IF(SUM($N$7,$NB$7:$NE$7)=0,FALSE,TRUE)</f>
        <v>0</v>
      </c>
      <c r="JR8" s="84" t="s">
        <v>129</v>
      </c>
      <c r="JS8" s="82"/>
      <c r="JT8" s="82"/>
      <c r="JU8" s="82"/>
      <c r="JV8" s="82"/>
      <c r="JW8" s="82"/>
      <c r="JX8" s="82"/>
      <c r="JY8" s="83"/>
      <c r="JZ8" s="82" t="str">
        <f>KA4</f>
        <v>有形固定資産減価償却率（％）</v>
      </c>
      <c r="KA8" s="82" t="b">
        <v>0</v>
      </c>
      <c r="KB8" s="84" t="s">
        <v>130</v>
      </c>
      <c r="KC8" s="82"/>
      <c r="KD8" s="82"/>
      <c r="KE8" s="82"/>
      <c r="KF8" s="82"/>
      <c r="KG8" s="82"/>
      <c r="KH8" s="82"/>
      <c r="KI8" s="82"/>
      <c r="KJ8" s="82" t="str">
        <f>KK4</f>
        <v>FIT収入割合（％）</v>
      </c>
      <c r="KK8" s="82" t="b">
        <f>IF(SUM($N$7,$NB$7:$NE$7)=0,FALSE,TRUE)</f>
        <v>0</v>
      </c>
      <c r="KL8" s="84" t="s">
        <v>129</v>
      </c>
      <c r="KM8" s="82"/>
      <c r="KN8" s="82"/>
      <c r="KO8" s="82"/>
      <c r="KP8" s="81"/>
      <c r="KQ8" s="81"/>
      <c r="KR8" s="81"/>
      <c r="KS8" s="81"/>
      <c r="KT8" s="82" t="str">
        <f>KU5</f>
        <v>最大出力合計</v>
      </c>
      <c r="KU8" s="82" t="str">
        <f>KV4</f>
        <v>設備利用率（％）</v>
      </c>
      <c r="KV8" s="82" t="b">
        <f>IF(SUM($O$7,$NF$7:$NI$7)=0,FALSE,TRUE)</f>
        <v>0</v>
      </c>
      <c r="KW8" s="84" t="s">
        <v>129</v>
      </c>
      <c r="KX8" s="82"/>
      <c r="KY8" s="82"/>
      <c r="KZ8" s="82"/>
      <c r="LA8" s="82"/>
      <c r="LB8" s="83"/>
      <c r="LC8" s="82"/>
      <c r="LD8" s="82"/>
      <c r="LE8" s="82" t="str">
        <f>LF4</f>
        <v>修繕費比率（％）</v>
      </c>
      <c r="LF8" s="82" t="b">
        <f>IF(SUM($O$7,$NF$7:$NI$7)=0,FALSE,TRUE)</f>
        <v>0</v>
      </c>
      <c r="LG8" s="84" t="s">
        <v>129</v>
      </c>
      <c r="LH8" s="82"/>
      <c r="LI8" s="82"/>
      <c r="LJ8" s="82"/>
      <c r="LK8" s="82"/>
      <c r="LL8" s="82"/>
      <c r="LM8" s="83"/>
      <c r="LN8" s="82"/>
      <c r="LO8" s="82" t="str">
        <f>LP4</f>
        <v>企業債残高対料金収入比率（％）</v>
      </c>
      <c r="LP8" s="82" t="b">
        <f>IF(SUM($O$7,$NF$7:$NI$7)=0,FALSE,TRUE)</f>
        <v>0</v>
      </c>
      <c r="LQ8" s="84" t="s">
        <v>129</v>
      </c>
      <c r="LR8" s="82"/>
      <c r="LS8" s="82"/>
      <c r="LT8" s="82"/>
      <c r="LU8" s="82"/>
      <c r="LV8" s="82"/>
      <c r="LW8" s="82"/>
      <c r="LX8" s="83"/>
      <c r="LY8" s="82" t="str">
        <f>LZ4</f>
        <v>有形固定資産減価償却率（％）</v>
      </c>
      <c r="LZ8" s="82" t="b">
        <v>0</v>
      </c>
      <c r="MA8" s="84" t="s">
        <v>130</v>
      </c>
      <c r="MB8" s="82"/>
      <c r="MC8" s="82"/>
      <c r="MD8" s="82"/>
      <c r="ME8" s="82"/>
      <c r="MF8" s="82"/>
      <c r="MG8" s="82"/>
      <c r="MH8" s="82"/>
      <c r="MI8" s="82" t="str">
        <f>MJ4</f>
        <v>FIT収入割合（％）</v>
      </c>
      <c r="MJ8" s="82" t="b">
        <f>IF(SUM($O$7,$NF$7:$NI$7)=0,FALSE,TRUE)</f>
        <v>0</v>
      </c>
      <c r="MK8" s="84" t="s">
        <v>129</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131</v>
      </c>
      <c r="C9" s="86" t="s">
        <v>132</v>
      </c>
      <c r="D9" s="86" t="s">
        <v>133</v>
      </c>
      <c r="E9" s="86" t="s">
        <v>134</v>
      </c>
      <c r="F9" s="86" t="s">
        <v>135</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136</v>
      </c>
      <c r="AX9" s="87"/>
      <c r="AY9" s="87"/>
      <c r="AZ9" s="87"/>
      <c r="BA9" s="87"/>
      <c r="BB9" s="87"/>
      <c r="BC9" s="81"/>
      <c r="BD9" s="82"/>
      <c r="BE9" s="82"/>
      <c r="BF9" s="82"/>
      <c r="BG9" s="82"/>
      <c r="BH9" s="82" t="s">
        <v>136</v>
      </c>
      <c r="BI9" s="87"/>
      <c r="BJ9" s="87"/>
      <c r="BK9" s="87"/>
      <c r="BL9" s="87"/>
      <c r="BM9" s="87"/>
      <c r="BN9" s="81"/>
      <c r="BO9" s="82"/>
      <c r="BP9" s="82"/>
      <c r="BQ9" s="82"/>
      <c r="BR9" s="82"/>
      <c r="BS9" s="82" t="s">
        <v>136</v>
      </c>
      <c r="BT9" s="87"/>
      <c r="BU9" s="87"/>
      <c r="BV9" s="87"/>
      <c r="BW9" s="87"/>
      <c r="BX9" s="87"/>
      <c r="BY9" s="81"/>
      <c r="BZ9" s="82"/>
      <c r="CA9" s="82"/>
      <c r="CB9" s="82"/>
      <c r="CC9" s="82"/>
      <c r="CD9" s="82" t="s">
        <v>136</v>
      </c>
      <c r="CE9" s="87"/>
      <c r="CF9" s="87"/>
      <c r="CG9" s="87"/>
      <c r="CH9" s="87"/>
      <c r="CI9" s="87"/>
      <c r="CJ9" s="81"/>
      <c r="CK9" s="82"/>
      <c r="CL9" s="82"/>
      <c r="CM9" s="82"/>
      <c r="CN9" s="82" t="s">
        <v>136</v>
      </c>
      <c r="CO9" s="87"/>
      <c r="CP9" s="87"/>
      <c r="CQ9" s="87"/>
      <c r="CR9" s="87"/>
      <c r="CS9" s="87"/>
      <c r="CT9" s="82"/>
      <c r="CU9" s="81"/>
      <c r="CV9" s="82"/>
      <c r="CW9" s="82"/>
      <c r="CX9" s="88" t="str">
        <f>"（最大出力合計"&amp;TEXT(CY7,"#,##0")&amp;"kW）"</f>
        <v>（最大出力合計288kW）</v>
      </c>
      <c r="CY9" s="82" t="s">
        <v>136</v>
      </c>
      <c r="CZ9" s="87"/>
      <c r="DA9" s="87"/>
      <c r="DB9" s="87"/>
      <c r="DC9" s="87"/>
      <c r="DD9" s="87"/>
      <c r="DE9" s="82"/>
      <c r="DF9" s="81"/>
      <c r="DG9" s="82"/>
      <c r="DH9" s="82"/>
      <c r="DI9" s="82" t="s">
        <v>136</v>
      </c>
      <c r="DJ9" s="87"/>
      <c r="DK9" s="87"/>
      <c r="DL9" s="87"/>
      <c r="DM9" s="87"/>
      <c r="DN9" s="87"/>
      <c r="DO9" s="82"/>
      <c r="DP9" s="82"/>
      <c r="DQ9" s="81"/>
      <c r="DR9" s="82"/>
      <c r="DS9" s="82" t="s">
        <v>136</v>
      </c>
      <c r="DT9" s="87"/>
      <c r="DU9" s="87"/>
      <c r="DV9" s="87"/>
      <c r="DW9" s="87"/>
      <c r="DX9" s="87"/>
      <c r="DY9" s="82"/>
      <c r="DZ9" s="82"/>
      <c r="EA9" s="82"/>
      <c r="EB9" s="81"/>
      <c r="EC9" s="82" t="s">
        <v>136</v>
      </c>
      <c r="ED9" s="87"/>
      <c r="EE9" s="87"/>
      <c r="EF9" s="87"/>
      <c r="EG9" s="87"/>
      <c r="EH9" s="87"/>
      <c r="EI9" s="82"/>
      <c r="EJ9" s="82"/>
      <c r="EK9" s="82"/>
      <c r="EL9" s="82"/>
      <c r="EM9" s="82" t="s">
        <v>136</v>
      </c>
      <c r="EN9" s="87"/>
      <c r="EO9" s="87"/>
      <c r="EP9" s="87"/>
      <c r="EQ9" s="87"/>
      <c r="ER9" s="87"/>
      <c r="ES9" s="81"/>
      <c r="ET9" s="81"/>
      <c r="EU9" s="81"/>
      <c r="EV9" s="81"/>
      <c r="EW9" s="88" t="str">
        <f>"（最大出力合計"&amp;TEXT(EX7,"#,##0")&amp;"kW）"</f>
        <v>（最大出力合計288kW）</v>
      </c>
      <c r="EX9" s="82" t="s">
        <v>136</v>
      </c>
      <c r="EY9" s="87"/>
      <c r="EZ9" s="87"/>
      <c r="FA9" s="87"/>
      <c r="FB9" s="87"/>
      <c r="FC9" s="87"/>
      <c r="FD9" s="82"/>
      <c r="FE9" s="81"/>
      <c r="FF9" s="82"/>
      <c r="FG9" s="82"/>
      <c r="FH9" s="82" t="s">
        <v>136</v>
      </c>
      <c r="FI9" s="87"/>
      <c r="FJ9" s="87"/>
      <c r="FK9" s="87"/>
      <c r="FL9" s="87"/>
      <c r="FM9" s="87"/>
      <c r="FN9" s="82"/>
      <c r="FO9" s="82"/>
      <c r="FP9" s="81"/>
      <c r="FQ9" s="82"/>
      <c r="FR9" s="82" t="s">
        <v>136</v>
      </c>
      <c r="FS9" s="87"/>
      <c r="FT9" s="87"/>
      <c r="FU9" s="87"/>
      <c r="FV9" s="87"/>
      <c r="FW9" s="87"/>
      <c r="FX9" s="82"/>
      <c r="FY9" s="82"/>
      <c r="FZ9" s="82"/>
      <c r="GA9" s="81"/>
      <c r="GB9" s="82" t="s">
        <v>136</v>
      </c>
      <c r="GC9" s="87"/>
      <c r="GD9" s="87"/>
      <c r="GE9" s="87"/>
      <c r="GF9" s="87"/>
      <c r="GG9" s="87"/>
      <c r="GH9" s="82"/>
      <c r="GI9" s="82"/>
      <c r="GJ9" s="82"/>
      <c r="GK9" s="82"/>
      <c r="GL9" s="82" t="s">
        <v>136</v>
      </c>
      <c r="GM9" s="87"/>
      <c r="GN9" s="87"/>
      <c r="GO9" s="87"/>
      <c r="GP9" s="87"/>
      <c r="GQ9" s="87"/>
      <c r="GR9" s="81"/>
      <c r="GS9" s="81"/>
      <c r="GT9" s="81"/>
      <c r="GU9" s="81"/>
      <c r="GV9" s="88" t="str">
        <f>"（最大出力合計"&amp;TEXT(GW7,"#,##0")&amp;"kW）"</f>
        <v>（最大出力合計-kW）</v>
      </c>
      <c r="GW9" s="82" t="s">
        <v>136</v>
      </c>
      <c r="GX9" s="87"/>
      <c r="GY9" s="87"/>
      <c r="GZ9" s="87"/>
      <c r="HA9" s="87"/>
      <c r="HB9" s="87"/>
      <c r="HC9" s="82"/>
      <c r="HD9" s="81"/>
      <c r="HE9" s="82"/>
      <c r="HF9" s="82"/>
      <c r="HG9" s="82" t="s">
        <v>136</v>
      </c>
      <c r="HH9" s="87"/>
      <c r="HI9" s="87"/>
      <c r="HJ9" s="87"/>
      <c r="HK9" s="87"/>
      <c r="HL9" s="87"/>
      <c r="HM9" s="82"/>
      <c r="HN9" s="82"/>
      <c r="HO9" s="81"/>
      <c r="HP9" s="82"/>
      <c r="HQ9" s="82" t="s">
        <v>136</v>
      </c>
      <c r="HR9" s="87"/>
      <c r="HS9" s="87"/>
      <c r="HT9" s="87"/>
      <c r="HU9" s="87"/>
      <c r="HV9" s="87"/>
      <c r="HW9" s="82"/>
      <c r="HX9" s="82"/>
      <c r="HY9" s="82"/>
      <c r="HZ9" s="81"/>
      <c r="IA9" s="82" t="s">
        <v>136</v>
      </c>
      <c r="IB9" s="87"/>
      <c r="IC9" s="87"/>
      <c r="ID9" s="87"/>
      <c r="IE9" s="87"/>
      <c r="IF9" s="87"/>
      <c r="IG9" s="82"/>
      <c r="IH9" s="82"/>
      <c r="II9" s="82"/>
      <c r="IJ9" s="82"/>
      <c r="IK9" s="82" t="s">
        <v>136</v>
      </c>
      <c r="IL9" s="87"/>
      <c r="IM9" s="87"/>
      <c r="IN9" s="87"/>
      <c r="IO9" s="87"/>
      <c r="IP9" s="87"/>
      <c r="IQ9" s="81"/>
      <c r="IR9" s="81"/>
      <c r="IS9" s="81"/>
      <c r="IT9" s="81"/>
      <c r="IU9" s="88" t="str">
        <f>"（最大出力合計"&amp;TEXT(IV7,"#,##0")&amp;"kW）"</f>
        <v>（最大出力合計-kW）</v>
      </c>
      <c r="IV9" s="82" t="s">
        <v>136</v>
      </c>
      <c r="IW9" s="87"/>
      <c r="IX9" s="87"/>
      <c r="IY9" s="87"/>
      <c r="IZ9" s="87"/>
      <c r="JA9" s="87"/>
      <c r="JB9" s="82"/>
      <c r="JC9" s="81"/>
      <c r="JD9" s="82"/>
      <c r="JE9" s="82"/>
      <c r="JF9" s="82" t="s">
        <v>136</v>
      </c>
      <c r="JG9" s="87"/>
      <c r="JH9" s="87"/>
      <c r="JI9" s="87"/>
      <c r="JJ9" s="87"/>
      <c r="JK9" s="87"/>
      <c r="JL9" s="82"/>
      <c r="JM9" s="82"/>
      <c r="JN9" s="81"/>
      <c r="JO9" s="82"/>
      <c r="JP9" s="82" t="s">
        <v>136</v>
      </c>
      <c r="JQ9" s="87"/>
      <c r="JR9" s="87"/>
      <c r="JS9" s="87"/>
      <c r="JT9" s="87"/>
      <c r="JU9" s="87"/>
      <c r="JV9" s="82"/>
      <c r="JW9" s="82"/>
      <c r="JX9" s="82"/>
      <c r="JY9" s="81"/>
      <c r="JZ9" s="82" t="s">
        <v>136</v>
      </c>
      <c r="KA9" s="87"/>
      <c r="KB9" s="87"/>
      <c r="KC9" s="87"/>
      <c r="KD9" s="87"/>
      <c r="KE9" s="87"/>
      <c r="KF9" s="82"/>
      <c r="KG9" s="82"/>
      <c r="KH9" s="82"/>
      <c r="KI9" s="82"/>
      <c r="KJ9" s="82" t="s">
        <v>136</v>
      </c>
      <c r="KK9" s="87"/>
      <c r="KL9" s="87"/>
      <c r="KM9" s="87"/>
      <c r="KN9" s="87"/>
      <c r="KO9" s="87"/>
      <c r="KP9" s="81"/>
      <c r="KQ9" s="81"/>
      <c r="KR9" s="81"/>
      <c r="KS9" s="81"/>
      <c r="KT9" s="88" t="str">
        <f>"（最大出力合計"&amp;TEXT(KU7,"#,##0")&amp;"kW）"</f>
        <v>（最大出力合計-kW）</v>
      </c>
      <c r="KU9" s="82" t="s">
        <v>136</v>
      </c>
      <c r="KV9" s="87"/>
      <c r="KW9" s="87"/>
      <c r="KX9" s="87"/>
      <c r="KY9" s="87"/>
      <c r="KZ9" s="87"/>
      <c r="LA9" s="82"/>
      <c r="LB9" s="81"/>
      <c r="LC9" s="82"/>
      <c r="LD9" s="82"/>
      <c r="LE9" s="82" t="s">
        <v>136</v>
      </c>
      <c r="LF9" s="87"/>
      <c r="LG9" s="87"/>
      <c r="LH9" s="87"/>
      <c r="LI9" s="87"/>
      <c r="LJ9" s="87"/>
      <c r="LK9" s="82"/>
      <c r="LL9" s="82"/>
      <c r="LM9" s="81"/>
      <c r="LN9" s="82"/>
      <c r="LO9" s="82" t="s">
        <v>136</v>
      </c>
      <c r="LP9" s="87"/>
      <c r="LQ9" s="87"/>
      <c r="LR9" s="87"/>
      <c r="LS9" s="87"/>
      <c r="LT9" s="87"/>
      <c r="LU9" s="82"/>
      <c r="LV9" s="82"/>
      <c r="LW9" s="82"/>
      <c r="LX9" s="81"/>
      <c r="LY9" s="82" t="s">
        <v>136</v>
      </c>
      <c r="LZ9" s="87"/>
      <c r="MA9" s="87"/>
      <c r="MB9" s="87"/>
      <c r="MC9" s="87"/>
      <c r="MD9" s="87"/>
      <c r="ME9" s="82"/>
      <c r="MF9" s="82"/>
      <c r="MG9" s="82"/>
      <c r="MH9" s="82"/>
      <c r="MI9" s="82" t="s">
        <v>136</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137</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138</v>
      </c>
      <c r="AX11" s="92" t="str">
        <f>AX7</f>
        <v>-</v>
      </c>
      <c r="AY11" s="92">
        <f>AY7</f>
        <v>114.7</v>
      </c>
      <c r="AZ11" s="92">
        <f>AZ7</f>
        <v>111.8</v>
      </c>
      <c r="BA11" s="92">
        <f>BA7</f>
        <v>110.4</v>
      </c>
      <c r="BB11" s="92">
        <f>BB7</f>
        <v>139.9</v>
      </c>
      <c r="BC11" s="81"/>
      <c r="BD11" s="81"/>
      <c r="BE11" s="81"/>
      <c r="BF11" s="81"/>
      <c r="BG11" s="81"/>
      <c r="BH11" s="91" t="s">
        <v>138</v>
      </c>
      <c r="BI11" s="92" t="str">
        <f>BI7</f>
        <v>-</v>
      </c>
      <c r="BJ11" s="92">
        <f>BJ7</f>
        <v>114.6</v>
      </c>
      <c r="BK11" s="92">
        <f>BK7</f>
        <v>111.7</v>
      </c>
      <c r="BL11" s="92">
        <f>BL7</f>
        <v>93.6</v>
      </c>
      <c r="BM11" s="92">
        <f>BM7</f>
        <v>267.3</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139</v>
      </c>
      <c r="CE11" s="92" t="str">
        <f>CE7</f>
        <v>-</v>
      </c>
      <c r="CF11" s="92">
        <f>CF7</f>
        <v>7596.2</v>
      </c>
      <c r="CG11" s="92">
        <f>CG7</f>
        <v>8005.2</v>
      </c>
      <c r="CH11" s="92">
        <f>CH7</f>
        <v>11661.4</v>
      </c>
      <c r="CI11" s="92">
        <f>CI7</f>
        <v>22257.3</v>
      </c>
      <c r="CJ11" s="81"/>
      <c r="CK11" s="81"/>
      <c r="CL11" s="81"/>
      <c r="CM11" s="81"/>
      <c r="CN11" s="91" t="s">
        <v>140</v>
      </c>
      <c r="CO11" s="93" t="str">
        <f>CO7</f>
        <v>-</v>
      </c>
      <c r="CP11" s="93">
        <f>CP7</f>
        <v>1757</v>
      </c>
      <c r="CQ11" s="93">
        <f>CQ7</f>
        <v>1435</v>
      </c>
      <c r="CR11" s="93">
        <f>CR7</f>
        <v>1685</v>
      </c>
      <c r="CS11" s="93">
        <f>CS7</f>
        <v>35730</v>
      </c>
      <c r="CT11" s="81"/>
      <c r="CU11" s="81"/>
      <c r="CV11" s="81"/>
      <c r="CW11" s="81"/>
      <c r="CX11" s="81"/>
      <c r="CY11" s="91" t="s">
        <v>141</v>
      </c>
      <c r="CZ11" s="92" t="str">
        <f>CZ7</f>
        <v>-</v>
      </c>
      <c r="DA11" s="92">
        <f>DA7</f>
        <v>97.2</v>
      </c>
      <c r="DB11" s="92">
        <f>DB7</f>
        <v>94</v>
      </c>
      <c r="DC11" s="92">
        <f>DC7</f>
        <v>49.5</v>
      </c>
      <c r="DD11" s="92">
        <f>DD7</f>
        <v>72.7</v>
      </c>
      <c r="DE11" s="81"/>
      <c r="DF11" s="81"/>
      <c r="DG11" s="81"/>
      <c r="DH11" s="81"/>
      <c r="DI11" s="91" t="s">
        <v>138</v>
      </c>
      <c r="DJ11" s="92" t="str">
        <f>DJ7</f>
        <v>-</v>
      </c>
      <c r="DK11" s="92">
        <f>DK7</f>
        <v>0</v>
      </c>
      <c r="DL11" s="92">
        <f>DL7</f>
        <v>0</v>
      </c>
      <c r="DM11" s="92">
        <f>DM7</f>
        <v>0</v>
      </c>
      <c r="DN11" s="92">
        <f>DN7</f>
        <v>0</v>
      </c>
      <c r="DO11" s="81"/>
      <c r="DP11" s="81"/>
      <c r="DQ11" s="81"/>
      <c r="DR11" s="81"/>
      <c r="DS11" s="91" t="s">
        <v>138</v>
      </c>
      <c r="DT11" s="92" t="str">
        <f>DT7</f>
        <v>-</v>
      </c>
      <c r="DU11" s="92">
        <f>DU7</f>
        <v>0</v>
      </c>
      <c r="DV11" s="92">
        <f>DV7</f>
        <v>365.7</v>
      </c>
      <c r="DW11" s="92">
        <f>DW7</f>
        <v>1783.5</v>
      </c>
      <c r="DX11" s="92">
        <f>DX7</f>
        <v>1058.5999999999999</v>
      </c>
      <c r="DY11" s="81"/>
      <c r="DZ11" s="81"/>
      <c r="EA11" s="81"/>
      <c r="EB11" s="81"/>
      <c r="EC11" s="91" t="s">
        <v>139</v>
      </c>
      <c r="ED11" s="92" t="str">
        <f>ED7</f>
        <v>-</v>
      </c>
      <c r="EE11" s="92" t="str">
        <f>EE7</f>
        <v>-</v>
      </c>
      <c r="EF11" s="92" t="str">
        <f>EF7</f>
        <v>-</v>
      </c>
      <c r="EG11" s="92" t="str">
        <f>EG7</f>
        <v>-</v>
      </c>
      <c r="EH11" s="92" t="str">
        <f>EH7</f>
        <v>-</v>
      </c>
      <c r="EI11" s="81"/>
      <c r="EJ11" s="81"/>
      <c r="EK11" s="81"/>
      <c r="EL11" s="81"/>
      <c r="EM11" s="91" t="s">
        <v>138</v>
      </c>
      <c r="EN11" s="92" t="str">
        <f>EN7</f>
        <v>-</v>
      </c>
      <c r="EO11" s="92">
        <f>EO7</f>
        <v>0</v>
      </c>
      <c r="EP11" s="92">
        <f>EP7</f>
        <v>0</v>
      </c>
      <c r="EQ11" s="92">
        <f>EQ7</f>
        <v>43.1</v>
      </c>
      <c r="ER11" s="92">
        <f>ER7</f>
        <v>86.2</v>
      </c>
      <c r="ES11" s="81"/>
      <c r="ET11" s="81"/>
      <c r="EU11" s="81"/>
      <c r="EV11" s="81"/>
      <c r="EW11" s="81"/>
      <c r="EX11" s="91" t="s">
        <v>139</v>
      </c>
      <c r="EY11" s="92" t="str">
        <f>EY7</f>
        <v>-</v>
      </c>
      <c r="EZ11" s="92">
        <f>EZ7</f>
        <v>97.2</v>
      </c>
      <c r="FA11" s="92">
        <f>FA7</f>
        <v>94</v>
      </c>
      <c r="FB11" s="92">
        <f>FB7</f>
        <v>49.5</v>
      </c>
      <c r="FC11" s="92">
        <f>FC7</f>
        <v>72.7</v>
      </c>
      <c r="FD11" s="81"/>
      <c r="FE11" s="81"/>
      <c r="FF11" s="81"/>
      <c r="FG11" s="81"/>
      <c r="FH11" s="91" t="s">
        <v>138</v>
      </c>
      <c r="FI11" s="92" t="str">
        <f>FI7</f>
        <v>-</v>
      </c>
      <c r="FJ11" s="92">
        <f>FJ7</f>
        <v>0</v>
      </c>
      <c r="FK11" s="92">
        <f>FK7</f>
        <v>0</v>
      </c>
      <c r="FL11" s="92">
        <f>FL7</f>
        <v>0</v>
      </c>
      <c r="FM11" s="92">
        <f>FM7</f>
        <v>0</v>
      </c>
      <c r="FN11" s="81"/>
      <c r="FO11" s="81"/>
      <c r="FP11" s="81"/>
      <c r="FQ11" s="81"/>
      <c r="FR11" s="91" t="s">
        <v>138</v>
      </c>
      <c r="FS11" s="92" t="str">
        <f>FS7</f>
        <v>-</v>
      </c>
      <c r="FT11" s="92">
        <f>FT7</f>
        <v>0</v>
      </c>
      <c r="FU11" s="92">
        <f>FU7</f>
        <v>365.7</v>
      </c>
      <c r="FV11" s="92">
        <f>FV7</f>
        <v>1783.5</v>
      </c>
      <c r="FW11" s="92">
        <f>FW7</f>
        <v>1058.5999999999999</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138</v>
      </c>
      <c r="GM11" s="92" t="str">
        <f>GM7</f>
        <v>-</v>
      </c>
      <c r="GN11" s="92">
        <f>GN7</f>
        <v>0</v>
      </c>
      <c r="GO11" s="92">
        <f>GO7</f>
        <v>0</v>
      </c>
      <c r="GP11" s="92">
        <f>GP7</f>
        <v>43.1</v>
      </c>
      <c r="GQ11" s="92">
        <f>GQ7</f>
        <v>86.2</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t="str">
        <f>IW7</f>
        <v>-</v>
      </c>
      <c r="IX11" s="92" t="str">
        <f>IX7</f>
        <v>-</v>
      </c>
      <c r="IY11" s="92" t="str">
        <f>IY7</f>
        <v>-</v>
      </c>
      <c r="IZ11" s="92" t="str">
        <f>IZ7</f>
        <v>-</v>
      </c>
      <c r="JA11" s="92" t="str">
        <f>JA7</f>
        <v>-</v>
      </c>
      <c r="JB11" s="81"/>
      <c r="JC11" s="81"/>
      <c r="JD11" s="81"/>
      <c r="JE11" s="81"/>
      <c r="JF11" s="91" t="s">
        <v>138</v>
      </c>
      <c r="JG11" s="92" t="str">
        <f>JG7</f>
        <v>-</v>
      </c>
      <c r="JH11" s="92" t="str">
        <f>JH7</f>
        <v>-</v>
      </c>
      <c r="JI11" s="92" t="str">
        <f>JI7</f>
        <v>-</v>
      </c>
      <c r="JJ11" s="92" t="str">
        <f>JJ7</f>
        <v>-</v>
      </c>
      <c r="JK11" s="92" t="str">
        <f>JK7</f>
        <v>-</v>
      </c>
      <c r="JL11" s="81"/>
      <c r="JM11" s="81"/>
      <c r="JN11" s="81"/>
      <c r="JO11" s="81"/>
      <c r="JP11" s="91" t="s">
        <v>138</v>
      </c>
      <c r="JQ11" s="92" t="str">
        <f>JQ7</f>
        <v>-</v>
      </c>
      <c r="JR11" s="92" t="str">
        <f>JR7</f>
        <v>-</v>
      </c>
      <c r="JS11" s="92" t="str">
        <f>JS7</f>
        <v>-</v>
      </c>
      <c r="JT11" s="92" t="str">
        <f>JT7</f>
        <v>-</v>
      </c>
      <c r="JU11" s="92" t="str">
        <f>JU7</f>
        <v>-</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140</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t="str">
        <f>BC7</f>
        <v>-</v>
      </c>
      <c r="AY12" s="92">
        <f>BD7</f>
        <v>180.2</v>
      </c>
      <c r="AZ12" s="92">
        <f>BE7</f>
        <v>164.5</v>
      </c>
      <c r="BA12" s="92">
        <f>BF7</f>
        <v>124.7</v>
      </c>
      <c r="BB12" s="92">
        <f>BG7</f>
        <v>118.8</v>
      </c>
      <c r="BC12" s="81"/>
      <c r="BD12" s="81"/>
      <c r="BE12" s="81"/>
      <c r="BF12" s="81"/>
      <c r="BG12" s="81"/>
      <c r="BH12" s="91" t="s">
        <v>143</v>
      </c>
      <c r="BI12" s="92" t="str">
        <f>BN7</f>
        <v>-</v>
      </c>
      <c r="BJ12" s="92">
        <f>BO7</f>
        <v>296.2</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t="str">
        <f>CJ7</f>
        <v>-</v>
      </c>
      <c r="CF12" s="92">
        <f>CK7</f>
        <v>7095.7</v>
      </c>
      <c r="CG12" s="92">
        <f>CL7</f>
        <v>11717.4</v>
      </c>
      <c r="CH12" s="92">
        <f>CM7</f>
        <v>17642.5</v>
      </c>
      <c r="CI12" s="92">
        <f>CN7</f>
        <v>18815.8</v>
      </c>
      <c r="CJ12" s="81"/>
      <c r="CK12" s="81"/>
      <c r="CL12" s="81"/>
      <c r="CM12" s="81"/>
      <c r="CN12" s="91" t="s">
        <v>142</v>
      </c>
      <c r="CO12" s="93" t="str">
        <f>CT7</f>
        <v>-</v>
      </c>
      <c r="CP12" s="93">
        <f>CU7</f>
        <v>120361</v>
      </c>
      <c r="CQ12" s="93">
        <f>CV7</f>
        <v>108538</v>
      </c>
      <c r="CR12" s="93">
        <f>CW7</f>
        <v>58539</v>
      </c>
      <c r="CS12" s="93">
        <f>CX7</f>
        <v>37685</v>
      </c>
      <c r="CT12" s="81"/>
      <c r="CU12" s="81"/>
      <c r="CV12" s="81"/>
      <c r="CW12" s="81"/>
      <c r="CX12" s="81"/>
      <c r="CY12" s="91" t="s">
        <v>142</v>
      </c>
      <c r="CZ12" s="92" t="str">
        <f>DE7</f>
        <v>-</v>
      </c>
      <c r="DA12" s="92">
        <f>DF7</f>
        <v>42.7</v>
      </c>
      <c r="DB12" s="92">
        <f>DG7</f>
        <v>38.5</v>
      </c>
      <c r="DC12" s="92">
        <f>DH7</f>
        <v>37.700000000000003</v>
      </c>
      <c r="DD12" s="92">
        <f>DI7</f>
        <v>33.9</v>
      </c>
      <c r="DE12" s="81"/>
      <c r="DF12" s="81"/>
      <c r="DG12" s="81"/>
      <c r="DH12" s="81"/>
      <c r="DI12" s="91" t="s">
        <v>144</v>
      </c>
      <c r="DJ12" s="92" t="str">
        <f>DO7</f>
        <v>-</v>
      </c>
      <c r="DK12" s="92">
        <f>DP7</f>
        <v>23.7</v>
      </c>
      <c r="DL12" s="92">
        <f>DQ7</f>
        <v>21.6</v>
      </c>
      <c r="DM12" s="92">
        <f>DR7</f>
        <v>13.7</v>
      </c>
      <c r="DN12" s="92">
        <f>DS7</f>
        <v>16.3</v>
      </c>
      <c r="DO12" s="81"/>
      <c r="DP12" s="81"/>
      <c r="DQ12" s="81"/>
      <c r="DR12" s="81"/>
      <c r="DS12" s="91" t="s">
        <v>142</v>
      </c>
      <c r="DT12" s="92" t="str">
        <f>DY7</f>
        <v>-</v>
      </c>
      <c r="DU12" s="92">
        <f>DZ7</f>
        <v>126.1</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f>ET7</f>
        <v>22.1</v>
      </c>
      <c r="EP12" s="92">
        <f>EU7</f>
        <v>55.5</v>
      </c>
      <c r="EQ12" s="92">
        <f>EV7</f>
        <v>70.2</v>
      </c>
      <c r="ER12" s="92">
        <f>EW7</f>
        <v>72.7</v>
      </c>
      <c r="ES12" s="81"/>
      <c r="ET12" s="81"/>
      <c r="EU12" s="81"/>
      <c r="EV12" s="81"/>
      <c r="EW12" s="81"/>
      <c r="EX12" s="91" t="s">
        <v>142</v>
      </c>
      <c r="EY12" s="92" t="str">
        <f>IF($EY$8,FD7,"-")</f>
        <v>-</v>
      </c>
      <c r="EZ12" s="92">
        <f>IF($EY$8,FE7,"-")</f>
        <v>67.5</v>
      </c>
      <c r="FA12" s="92">
        <f>IF($EY$8,FF7,"-")</f>
        <v>64</v>
      </c>
      <c r="FB12" s="92">
        <f>IF($EY$8,FG7,"-")</f>
        <v>56.1</v>
      </c>
      <c r="FC12" s="92">
        <f>IF($EY$8,FH7,"-")</f>
        <v>61.8</v>
      </c>
      <c r="FD12" s="81"/>
      <c r="FE12" s="81"/>
      <c r="FF12" s="81"/>
      <c r="FG12" s="81"/>
      <c r="FH12" s="91" t="s">
        <v>142</v>
      </c>
      <c r="FI12" s="92" t="str">
        <f>IF($FI$8,FN7,"-")</f>
        <v>-</v>
      </c>
      <c r="FJ12" s="92">
        <f>IF($FI$8,FO7,"-")</f>
        <v>29.2</v>
      </c>
      <c r="FK12" s="92">
        <f>IF($FI$8,FP7,"-")</f>
        <v>22.1</v>
      </c>
      <c r="FL12" s="92">
        <f>IF($FI$8,FQ7,"-")</f>
        <v>16.7</v>
      </c>
      <c r="FM12" s="92">
        <f>IF($FI$8,FR7,"-")</f>
        <v>8.6999999999999993</v>
      </c>
      <c r="FN12" s="81"/>
      <c r="FO12" s="81"/>
      <c r="FP12" s="81"/>
      <c r="FQ12" s="81"/>
      <c r="FR12" s="91" t="s">
        <v>142</v>
      </c>
      <c r="FS12" s="92" t="str">
        <f>IF($FS$8,FX7,"-")</f>
        <v>-</v>
      </c>
      <c r="FT12" s="92">
        <f>IF($FS$8,FY7,"-")</f>
        <v>362.4</v>
      </c>
      <c r="FU12" s="92">
        <f>IF($FS$8,FZ7,"-")</f>
        <v>279.2</v>
      </c>
      <c r="FV12" s="92">
        <f>IF($FS$8,GA7,"-")</f>
        <v>333.7</v>
      </c>
      <c r="FW12" s="92">
        <f>IF($FS$8,GB7,"-")</f>
        <v>334.6</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f>IF($GM$8,GS7,"-")</f>
        <v>37.700000000000003</v>
      </c>
      <c r="GO12" s="92">
        <f>IF($GM$8,GT7,"-")</f>
        <v>56.2</v>
      </c>
      <c r="GP12" s="92">
        <f>IF($GM$8,GU7,"-")</f>
        <v>58.4</v>
      </c>
      <c r="GQ12" s="92">
        <f>IF($GM$8,GV7,"-")</f>
        <v>80.599999999999994</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145</v>
      </c>
      <c r="AX13" s="92">
        <f>$BH$7</f>
        <v>100</v>
      </c>
      <c r="AY13" s="92">
        <f>$BH$7</f>
        <v>100</v>
      </c>
      <c r="AZ13" s="92">
        <f>$BH$7</f>
        <v>100</v>
      </c>
      <c r="BA13" s="92">
        <f>$BH$7</f>
        <v>100</v>
      </c>
      <c r="BB13" s="92">
        <f>$BH$7</f>
        <v>100</v>
      </c>
      <c r="BC13" s="81"/>
      <c r="BD13" s="81"/>
      <c r="BE13" s="81"/>
      <c r="BF13" s="81"/>
      <c r="BG13" s="81"/>
      <c r="BH13" s="91" t="s">
        <v>145</v>
      </c>
      <c r="BI13" s="92">
        <f>$BS$7</f>
        <v>100</v>
      </c>
      <c r="BJ13" s="92">
        <f>$BS$7</f>
        <v>100</v>
      </c>
      <c r="BK13" s="92">
        <f>$BS$7</f>
        <v>100</v>
      </c>
      <c r="BL13" s="92">
        <f>$BS$7</f>
        <v>100</v>
      </c>
      <c r="BM13" s="92">
        <f>$BS$7</f>
        <v>100</v>
      </c>
      <c r="BN13" s="81"/>
      <c r="BO13" s="81"/>
      <c r="BP13" s="81"/>
      <c r="BQ13" s="81"/>
      <c r="BR13" s="81"/>
      <c r="BS13" s="91" t="s">
        <v>145</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146</v>
      </c>
      <c r="C14" s="96"/>
      <c r="D14" s="97"/>
      <c r="E14" s="96"/>
      <c r="F14" s="194" t="s">
        <v>147</v>
      </c>
      <c r="G14" s="194"/>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148</v>
      </c>
      <c r="C15" s="193"/>
      <c r="D15" s="97"/>
      <c r="E15" s="94">
        <v>1</v>
      </c>
      <c r="F15" s="193" t="s">
        <v>149</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150</v>
      </c>
      <c r="AX15" s="99"/>
      <c r="AY15" s="99"/>
      <c r="AZ15" s="99"/>
      <c r="BA15" s="99"/>
      <c r="BB15" s="99"/>
      <c r="BC15" s="97"/>
      <c r="BD15" s="97"/>
      <c r="BE15" s="97"/>
      <c r="BF15" s="97"/>
      <c r="BG15" s="97"/>
      <c r="BH15" s="98" t="s">
        <v>150</v>
      </c>
      <c r="BI15" s="99"/>
      <c r="BJ15" s="99"/>
      <c r="BK15" s="99"/>
      <c r="BL15" s="99"/>
      <c r="BM15" s="99"/>
      <c r="BN15" s="97"/>
      <c r="BO15" s="97"/>
      <c r="BP15" s="97"/>
      <c r="BQ15" s="97"/>
      <c r="BR15" s="97"/>
      <c r="BS15" s="98" t="s">
        <v>150</v>
      </c>
      <c r="BT15" s="99"/>
      <c r="BU15" s="99"/>
      <c r="BV15" s="99"/>
      <c r="BW15" s="99"/>
      <c r="BX15" s="99"/>
      <c r="BY15" s="97"/>
      <c r="BZ15" s="97"/>
      <c r="CA15" s="97"/>
      <c r="CB15" s="97"/>
      <c r="CC15" s="97"/>
      <c r="CD15" s="98" t="s">
        <v>150</v>
      </c>
      <c r="CE15" s="99"/>
      <c r="CF15" s="99"/>
      <c r="CG15" s="99"/>
      <c r="CH15" s="99"/>
      <c r="CI15" s="99"/>
      <c r="CJ15" s="97"/>
      <c r="CK15" s="97"/>
      <c r="CL15" s="97"/>
      <c r="CM15" s="97"/>
      <c r="CN15" s="98" t="s">
        <v>150</v>
      </c>
      <c r="CO15" s="99"/>
      <c r="CP15" s="99"/>
      <c r="CQ15" s="99"/>
      <c r="CR15" s="99"/>
      <c r="CS15" s="99"/>
      <c r="CT15" s="97"/>
      <c r="CU15" s="97"/>
      <c r="CV15" s="97"/>
      <c r="CW15" s="97"/>
      <c r="CX15" s="97"/>
      <c r="CY15" s="98" t="s">
        <v>150</v>
      </c>
      <c r="CZ15" s="99"/>
      <c r="DA15" s="99"/>
      <c r="DB15" s="99"/>
      <c r="DC15" s="99"/>
      <c r="DD15" s="99"/>
      <c r="DE15" s="97"/>
      <c r="DF15" s="97"/>
      <c r="DG15" s="97"/>
      <c r="DH15" s="97"/>
      <c r="DI15" s="98" t="s">
        <v>150</v>
      </c>
      <c r="DJ15" s="99"/>
      <c r="DK15" s="99"/>
      <c r="DL15" s="99"/>
      <c r="DM15" s="99"/>
      <c r="DN15" s="99"/>
      <c r="DO15" s="97"/>
      <c r="DP15" s="97"/>
      <c r="DQ15" s="97"/>
      <c r="DR15" s="97"/>
      <c r="DS15" s="98" t="s">
        <v>150</v>
      </c>
      <c r="DT15" s="99"/>
      <c r="DU15" s="99"/>
      <c r="DV15" s="99"/>
      <c r="DW15" s="99"/>
      <c r="DX15" s="99"/>
      <c r="DY15" s="97"/>
      <c r="DZ15" s="97"/>
      <c r="EA15" s="97"/>
      <c r="EB15" s="97"/>
      <c r="EC15" s="98" t="s">
        <v>150</v>
      </c>
      <c r="ED15" s="99"/>
      <c r="EE15" s="99"/>
      <c r="EF15" s="99"/>
      <c r="EG15" s="99"/>
      <c r="EH15" s="99"/>
      <c r="EI15" s="97"/>
      <c r="EJ15" s="97"/>
      <c r="EK15" s="97"/>
      <c r="EL15" s="97"/>
      <c r="EM15" s="98" t="s">
        <v>150</v>
      </c>
      <c r="EN15" s="99"/>
      <c r="EO15" s="99"/>
      <c r="EP15" s="99"/>
      <c r="EQ15" s="99"/>
      <c r="ER15" s="99"/>
      <c r="ES15" s="97"/>
      <c r="ET15" s="97"/>
      <c r="EU15" s="97"/>
      <c r="EV15" s="97"/>
      <c r="EW15" s="97"/>
      <c r="EX15" s="98" t="s">
        <v>150</v>
      </c>
      <c r="EY15" s="99"/>
      <c r="EZ15" s="99"/>
      <c r="FA15" s="99"/>
      <c r="FB15" s="99"/>
      <c r="FC15" s="99"/>
      <c r="FD15" s="97"/>
      <c r="FE15" s="97"/>
      <c r="FF15" s="97"/>
      <c r="FG15" s="97"/>
      <c r="FH15" s="98" t="s">
        <v>150</v>
      </c>
      <c r="FI15" s="99"/>
      <c r="FJ15" s="99"/>
      <c r="FK15" s="99"/>
      <c r="FL15" s="99"/>
      <c r="FM15" s="99"/>
      <c r="FN15" s="97"/>
      <c r="FO15" s="97"/>
      <c r="FP15" s="97"/>
      <c r="FQ15" s="97"/>
      <c r="FR15" s="98" t="s">
        <v>150</v>
      </c>
      <c r="FS15" s="99"/>
      <c r="FT15" s="99"/>
      <c r="FU15" s="99"/>
      <c r="FV15" s="99"/>
      <c r="FW15" s="99"/>
      <c r="FX15" s="97"/>
      <c r="FY15" s="97"/>
      <c r="FZ15" s="97"/>
      <c r="GA15" s="97"/>
      <c r="GB15" s="98" t="s">
        <v>150</v>
      </c>
      <c r="GC15" s="99"/>
      <c r="GD15" s="99"/>
      <c r="GE15" s="99"/>
      <c r="GF15" s="99"/>
      <c r="GG15" s="99"/>
      <c r="GH15" s="97"/>
      <c r="GI15" s="97"/>
      <c r="GJ15" s="97"/>
      <c r="GK15" s="97"/>
      <c r="GL15" s="98" t="s">
        <v>150</v>
      </c>
      <c r="GM15" s="99"/>
      <c r="GN15" s="99"/>
      <c r="GO15" s="99"/>
      <c r="GP15" s="99"/>
      <c r="GQ15" s="99"/>
      <c r="GR15" s="97"/>
      <c r="GS15" s="97"/>
      <c r="GT15" s="97"/>
      <c r="GU15" s="97"/>
      <c r="GV15" s="97"/>
      <c r="GW15" s="98" t="s">
        <v>150</v>
      </c>
      <c r="GX15" s="99"/>
      <c r="GY15" s="99"/>
      <c r="GZ15" s="99"/>
      <c r="HA15" s="99"/>
      <c r="HB15" s="99"/>
      <c r="HC15" s="97"/>
      <c r="HD15" s="97"/>
      <c r="HE15" s="97"/>
      <c r="HF15" s="97"/>
      <c r="HG15" s="98" t="s">
        <v>150</v>
      </c>
      <c r="HH15" s="99"/>
      <c r="HI15" s="99"/>
      <c r="HJ15" s="99"/>
      <c r="HK15" s="99"/>
      <c r="HL15" s="99"/>
      <c r="HM15" s="97"/>
      <c r="HN15" s="97"/>
      <c r="HO15" s="97"/>
      <c r="HP15" s="97"/>
      <c r="HQ15" s="98" t="s">
        <v>150</v>
      </c>
      <c r="HR15" s="99"/>
      <c r="HS15" s="99"/>
      <c r="HT15" s="99"/>
      <c r="HU15" s="99"/>
      <c r="HV15" s="99"/>
      <c r="HW15" s="97"/>
      <c r="HX15" s="97"/>
      <c r="HY15" s="97"/>
      <c r="HZ15" s="97"/>
      <c r="IA15" s="98" t="s">
        <v>150</v>
      </c>
      <c r="IB15" s="99"/>
      <c r="IC15" s="99"/>
      <c r="ID15" s="99"/>
      <c r="IE15" s="99"/>
      <c r="IF15" s="99"/>
      <c r="IG15" s="97"/>
      <c r="IH15" s="97"/>
      <c r="II15" s="97"/>
      <c r="IJ15" s="97"/>
      <c r="IK15" s="98" t="s">
        <v>150</v>
      </c>
      <c r="IL15" s="99"/>
      <c r="IM15" s="99"/>
      <c r="IN15" s="99"/>
      <c r="IO15" s="99"/>
      <c r="IP15" s="99"/>
      <c r="IQ15" s="97"/>
      <c r="IR15" s="97"/>
      <c r="IS15" s="97"/>
      <c r="IT15" s="97"/>
      <c r="IU15" s="97"/>
      <c r="IV15" s="98" t="s">
        <v>150</v>
      </c>
      <c r="IW15" s="99"/>
      <c r="IX15" s="99"/>
      <c r="IY15" s="99"/>
      <c r="IZ15" s="99"/>
      <c r="JA15" s="99"/>
      <c r="JB15" s="97"/>
      <c r="JC15" s="97"/>
      <c r="JD15" s="97"/>
      <c r="JE15" s="97"/>
      <c r="JF15" s="98" t="s">
        <v>150</v>
      </c>
      <c r="JG15" s="99"/>
      <c r="JH15" s="99"/>
      <c r="JI15" s="99"/>
      <c r="JJ15" s="99"/>
      <c r="JK15" s="99"/>
      <c r="JL15" s="97"/>
      <c r="JM15" s="97"/>
      <c r="JN15" s="97"/>
      <c r="JO15" s="97"/>
      <c r="JP15" s="98" t="s">
        <v>150</v>
      </c>
      <c r="JQ15" s="99"/>
      <c r="JR15" s="99"/>
      <c r="JS15" s="99"/>
      <c r="JT15" s="99"/>
      <c r="JU15" s="99"/>
      <c r="JV15" s="97"/>
      <c r="JW15" s="97"/>
      <c r="JX15" s="97"/>
      <c r="JY15" s="97"/>
      <c r="JZ15" s="98" t="s">
        <v>150</v>
      </c>
      <c r="KA15" s="99"/>
      <c r="KB15" s="99"/>
      <c r="KC15" s="99"/>
      <c r="KD15" s="99"/>
      <c r="KE15" s="99"/>
      <c r="KF15" s="97"/>
      <c r="KG15" s="97"/>
      <c r="KH15" s="97"/>
      <c r="KI15" s="97"/>
      <c r="KJ15" s="98" t="s">
        <v>150</v>
      </c>
      <c r="KK15" s="99"/>
      <c r="KL15" s="99"/>
      <c r="KM15" s="99"/>
      <c r="KN15" s="99"/>
      <c r="KO15" s="99"/>
      <c r="KP15" s="97"/>
      <c r="KQ15" s="97"/>
      <c r="KR15" s="97"/>
      <c r="KS15" s="97"/>
      <c r="KT15" s="97"/>
      <c r="KU15" s="98" t="s">
        <v>150</v>
      </c>
      <c r="KV15" s="99"/>
      <c r="KW15" s="99"/>
      <c r="KX15" s="99"/>
      <c r="KY15" s="99"/>
      <c r="KZ15" s="99"/>
      <c r="LA15" s="97"/>
      <c r="LB15" s="97"/>
      <c r="LC15" s="97"/>
      <c r="LD15" s="97"/>
      <c r="LE15" s="98" t="s">
        <v>150</v>
      </c>
      <c r="LF15" s="99"/>
      <c r="LG15" s="99"/>
      <c r="LH15" s="99"/>
      <c r="LI15" s="99"/>
      <c r="LJ15" s="99"/>
      <c r="LK15" s="97"/>
      <c r="LL15" s="97"/>
      <c r="LM15" s="97"/>
      <c r="LN15" s="97"/>
      <c r="LO15" s="98" t="s">
        <v>150</v>
      </c>
      <c r="LP15" s="99"/>
      <c r="LQ15" s="99"/>
      <c r="LR15" s="99"/>
      <c r="LS15" s="99"/>
      <c r="LT15" s="99"/>
      <c r="LU15" s="97"/>
      <c r="LV15" s="97"/>
      <c r="LW15" s="97"/>
      <c r="LX15" s="97"/>
      <c r="LY15" s="98" t="s">
        <v>150</v>
      </c>
      <c r="LZ15" s="99"/>
      <c r="MA15" s="99"/>
      <c r="MB15" s="99"/>
      <c r="MC15" s="99"/>
      <c r="MD15" s="99"/>
      <c r="ME15" s="97"/>
      <c r="MF15" s="97"/>
      <c r="MG15" s="97"/>
      <c r="MH15" s="97"/>
      <c r="MI15" s="98" t="s">
        <v>150</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151</v>
      </c>
      <c r="C16" s="193"/>
      <c r="D16" s="97"/>
      <c r="E16" s="94">
        <f>E15+1</f>
        <v>2</v>
      </c>
      <c r="F16" s="193" t="s">
        <v>152</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153</v>
      </c>
      <c r="C17" s="193"/>
      <c r="D17" s="97"/>
      <c r="E17" s="94">
        <f t="shared" ref="E17" si="8">E16+1</f>
        <v>3</v>
      </c>
      <c r="F17" s="193" t="s">
        <v>154</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155</v>
      </c>
      <c r="AX17" s="102" t="e">
        <f>IF(AX7="-",NA(),AX7)</f>
        <v>#N/A</v>
      </c>
      <c r="AY17" s="102">
        <f t="shared" ref="AY17:BB17" si="9">IF(AY7="-",NA(),AY7)</f>
        <v>114.7</v>
      </c>
      <c r="AZ17" s="102">
        <f t="shared" si="9"/>
        <v>111.8</v>
      </c>
      <c r="BA17" s="102">
        <f t="shared" si="9"/>
        <v>110.4</v>
      </c>
      <c r="BB17" s="102">
        <f t="shared" si="9"/>
        <v>139.9</v>
      </c>
      <c r="BC17" s="97"/>
      <c r="BD17" s="97"/>
      <c r="BE17" s="97"/>
      <c r="BF17" s="97"/>
      <c r="BG17" s="97"/>
      <c r="BH17" s="101" t="s">
        <v>155</v>
      </c>
      <c r="BI17" s="102" t="e">
        <f>IF(BI7="-",NA(),BI7)</f>
        <v>#N/A</v>
      </c>
      <c r="BJ17" s="102">
        <f t="shared" ref="BJ17:BM17" si="10">IF(BJ7="-",NA(),BJ7)</f>
        <v>114.6</v>
      </c>
      <c r="BK17" s="102">
        <f t="shared" si="10"/>
        <v>111.7</v>
      </c>
      <c r="BL17" s="102">
        <f t="shared" si="10"/>
        <v>93.6</v>
      </c>
      <c r="BM17" s="102">
        <f t="shared" si="10"/>
        <v>267.3</v>
      </c>
      <c r="BN17" s="97"/>
      <c r="BO17" s="97"/>
      <c r="BP17" s="97"/>
      <c r="BQ17" s="97"/>
      <c r="BR17" s="97"/>
      <c r="BS17" s="101" t="s">
        <v>155</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155</v>
      </c>
      <c r="CE17" s="102" t="e">
        <f>IF(CE7="-",NA(),CE7)</f>
        <v>#N/A</v>
      </c>
      <c r="CF17" s="102">
        <f t="shared" ref="CF17:CI17" si="12">IF(CF7="-",NA(),CF7)</f>
        <v>7596.2</v>
      </c>
      <c r="CG17" s="102">
        <f t="shared" si="12"/>
        <v>8005.2</v>
      </c>
      <c r="CH17" s="102">
        <f t="shared" si="12"/>
        <v>11661.4</v>
      </c>
      <c r="CI17" s="102">
        <f t="shared" si="12"/>
        <v>22257.3</v>
      </c>
      <c r="CJ17" s="97"/>
      <c r="CK17" s="97"/>
      <c r="CL17" s="97"/>
      <c r="CM17" s="97"/>
      <c r="CN17" s="101" t="s">
        <v>155</v>
      </c>
      <c r="CO17" s="103" t="e">
        <f>IF(CO7="-",NA(),CO7)</f>
        <v>#N/A</v>
      </c>
      <c r="CP17" s="103">
        <f t="shared" ref="CP17:CS17" si="13">IF(CP7="-",NA(),CP7)</f>
        <v>1757</v>
      </c>
      <c r="CQ17" s="103">
        <f t="shared" si="13"/>
        <v>1435</v>
      </c>
      <c r="CR17" s="103">
        <f t="shared" si="13"/>
        <v>1685</v>
      </c>
      <c r="CS17" s="103">
        <f t="shared" si="13"/>
        <v>35730</v>
      </c>
      <c r="CT17" s="97"/>
      <c r="CU17" s="97"/>
      <c r="CV17" s="97"/>
      <c r="CW17" s="97"/>
      <c r="CX17" s="97"/>
      <c r="CY17" s="101" t="s">
        <v>155</v>
      </c>
      <c r="CZ17" s="102" t="e">
        <f>IF(CZ7="-",NA(),CZ7)</f>
        <v>#N/A</v>
      </c>
      <c r="DA17" s="102">
        <f t="shared" ref="DA17:DD17" si="14">IF(DA7="-",NA(),DA7)</f>
        <v>97.2</v>
      </c>
      <c r="DB17" s="102">
        <f t="shared" si="14"/>
        <v>94</v>
      </c>
      <c r="DC17" s="102">
        <f t="shared" si="14"/>
        <v>49.5</v>
      </c>
      <c r="DD17" s="102">
        <f t="shared" si="14"/>
        <v>72.7</v>
      </c>
      <c r="DE17" s="97"/>
      <c r="DF17" s="97"/>
      <c r="DG17" s="97"/>
      <c r="DH17" s="97"/>
      <c r="DI17" s="101" t="s">
        <v>155</v>
      </c>
      <c r="DJ17" s="102" t="e">
        <f>IF(DJ7="-",NA(),DJ7)</f>
        <v>#N/A</v>
      </c>
      <c r="DK17" s="102">
        <f t="shared" ref="DK17:DN17" si="15">IF(DK7="-",NA(),DK7)</f>
        <v>0</v>
      </c>
      <c r="DL17" s="102">
        <f t="shared" si="15"/>
        <v>0</v>
      </c>
      <c r="DM17" s="102">
        <f t="shared" si="15"/>
        <v>0</v>
      </c>
      <c r="DN17" s="102">
        <f t="shared" si="15"/>
        <v>0</v>
      </c>
      <c r="DO17" s="97"/>
      <c r="DP17" s="97"/>
      <c r="DQ17" s="97"/>
      <c r="DR17" s="97"/>
      <c r="DS17" s="101" t="s">
        <v>155</v>
      </c>
      <c r="DT17" s="102" t="e">
        <f>IF(DT7="-",NA(),DT7)</f>
        <v>#N/A</v>
      </c>
      <c r="DU17" s="102">
        <f t="shared" ref="DU17:DX17" si="16">IF(DU7="-",NA(),DU7)</f>
        <v>0</v>
      </c>
      <c r="DV17" s="102">
        <f t="shared" si="16"/>
        <v>365.7</v>
      </c>
      <c r="DW17" s="102">
        <f t="shared" si="16"/>
        <v>1783.5</v>
      </c>
      <c r="DX17" s="102">
        <f t="shared" si="16"/>
        <v>1058.5999999999999</v>
      </c>
      <c r="DY17" s="97"/>
      <c r="DZ17" s="97"/>
      <c r="EA17" s="97"/>
      <c r="EB17" s="97"/>
      <c r="EC17" s="101" t="s">
        <v>155</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155</v>
      </c>
      <c r="EN17" s="102" t="e">
        <f>IF(EN7="-",NA(),EN7)</f>
        <v>#N/A</v>
      </c>
      <c r="EO17" s="102">
        <f t="shared" ref="EO17:ER17" si="18">IF(EO7="-",NA(),EO7)</f>
        <v>0</v>
      </c>
      <c r="EP17" s="102">
        <f t="shared" si="18"/>
        <v>0</v>
      </c>
      <c r="EQ17" s="102">
        <f t="shared" si="18"/>
        <v>43.1</v>
      </c>
      <c r="ER17" s="102">
        <f t="shared" si="18"/>
        <v>86.2</v>
      </c>
      <c r="ES17" s="97"/>
      <c r="ET17" s="97"/>
      <c r="EU17" s="97"/>
      <c r="EV17" s="97"/>
      <c r="EW17" s="97"/>
      <c r="EX17" s="101" t="s">
        <v>155</v>
      </c>
      <c r="EY17" s="102" t="e">
        <f>IF(EY7="-",NA(),EY7)</f>
        <v>#N/A</v>
      </c>
      <c r="EZ17" s="102">
        <f t="shared" ref="EZ17:FC17" si="19">IF(EZ7="-",NA(),EZ7)</f>
        <v>97.2</v>
      </c>
      <c r="FA17" s="102">
        <f t="shared" si="19"/>
        <v>94</v>
      </c>
      <c r="FB17" s="102">
        <f t="shared" si="19"/>
        <v>49.5</v>
      </c>
      <c r="FC17" s="102">
        <f t="shared" si="19"/>
        <v>72.7</v>
      </c>
      <c r="FD17" s="97"/>
      <c r="FE17" s="97"/>
      <c r="FF17" s="97"/>
      <c r="FG17" s="97"/>
      <c r="FH17" s="101" t="s">
        <v>155</v>
      </c>
      <c r="FI17" s="102" t="e">
        <f>IF(FI7="-",NA(),FI7)</f>
        <v>#N/A</v>
      </c>
      <c r="FJ17" s="102">
        <f t="shared" ref="FJ17:FM17" si="20">IF(FJ7="-",NA(),FJ7)</f>
        <v>0</v>
      </c>
      <c r="FK17" s="102">
        <f t="shared" si="20"/>
        <v>0</v>
      </c>
      <c r="FL17" s="102">
        <f t="shared" si="20"/>
        <v>0</v>
      </c>
      <c r="FM17" s="102">
        <f t="shared" si="20"/>
        <v>0</v>
      </c>
      <c r="FN17" s="97"/>
      <c r="FO17" s="97"/>
      <c r="FP17" s="97"/>
      <c r="FQ17" s="97"/>
      <c r="FR17" s="101" t="s">
        <v>155</v>
      </c>
      <c r="FS17" s="102" t="e">
        <f>IF(FS7="-",NA(),FS7)</f>
        <v>#N/A</v>
      </c>
      <c r="FT17" s="102">
        <f t="shared" ref="FT17:FW17" si="21">IF(FT7="-",NA(),FT7)</f>
        <v>0</v>
      </c>
      <c r="FU17" s="102">
        <f t="shared" si="21"/>
        <v>365.7</v>
      </c>
      <c r="FV17" s="102">
        <f t="shared" si="21"/>
        <v>1783.5</v>
      </c>
      <c r="FW17" s="102">
        <f t="shared" si="21"/>
        <v>1058.5999999999999</v>
      </c>
      <c r="FX17" s="97"/>
      <c r="FY17" s="97"/>
      <c r="FZ17" s="97"/>
      <c r="GA17" s="97"/>
      <c r="GB17" s="101" t="s">
        <v>155</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155</v>
      </c>
      <c r="GM17" s="102" t="e">
        <f>IF(GM7="-",NA(),GM7)</f>
        <v>#N/A</v>
      </c>
      <c r="GN17" s="102">
        <f t="shared" ref="GN17:GQ17" si="23">IF(GN7="-",NA(),GN7)</f>
        <v>0</v>
      </c>
      <c r="GO17" s="102">
        <f t="shared" si="23"/>
        <v>0</v>
      </c>
      <c r="GP17" s="102">
        <f t="shared" si="23"/>
        <v>43.1</v>
      </c>
      <c r="GQ17" s="102">
        <f t="shared" si="23"/>
        <v>86.2</v>
      </c>
      <c r="GR17" s="97"/>
      <c r="GS17" s="97"/>
      <c r="GT17" s="97"/>
      <c r="GU17" s="97"/>
      <c r="GV17" s="97"/>
      <c r="GW17" s="101" t="s">
        <v>155</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155</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155</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155</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155</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155</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155</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155</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155</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155</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155</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155</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155</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155</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155</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156</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157</v>
      </c>
      <c r="AX18" s="102" t="e">
        <f>IF(BC7="-",NA(),BC7)</f>
        <v>#N/A</v>
      </c>
      <c r="AY18" s="102">
        <f t="shared" ref="AY18:BB18" si="39">IF(BD7="-",NA(),BD7)</f>
        <v>180.2</v>
      </c>
      <c r="AZ18" s="102">
        <f t="shared" si="39"/>
        <v>164.5</v>
      </c>
      <c r="BA18" s="102">
        <f t="shared" si="39"/>
        <v>124.7</v>
      </c>
      <c r="BB18" s="102">
        <f t="shared" si="39"/>
        <v>118.8</v>
      </c>
      <c r="BC18" s="97"/>
      <c r="BD18" s="97"/>
      <c r="BE18" s="97"/>
      <c r="BF18" s="97"/>
      <c r="BG18" s="97"/>
      <c r="BH18" s="101" t="s">
        <v>157</v>
      </c>
      <c r="BI18" s="102" t="e">
        <f>IF(BN7="-",NA(),BN7)</f>
        <v>#N/A</v>
      </c>
      <c r="BJ18" s="102">
        <f t="shared" ref="BJ18:BM18" si="40">IF(BO7="-",NA(),BO7)</f>
        <v>296.2</v>
      </c>
      <c r="BK18" s="102">
        <f t="shared" si="40"/>
        <v>366.9</v>
      </c>
      <c r="BL18" s="102">
        <f t="shared" si="40"/>
        <v>324.60000000000002</v>
      </c>
      <c r="BM18" s="102">
        <f t="shared" si="40"/>
        <v>255.4</v>
      </c>
      <c r="BN18" s="97"/>
      <c r="BO18" s="97"/>
      <c r="BP18" s="97"/>
      <c r="BQ18" s="97"/>
      <c r="BR18" s="97"/>
      <c r="BS18" s="101" t="s">
        <v>157</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157</v>
      </c>
      <c r="CE18" s="102" t="e">
        <f>IF(CJ7="-",NA(),CJ7)</f>
        <v>#N/A</v>
      </c>
      <c r="CF18" s="102">
        <f t="shared" ref="CF18:CI18" si="42">IF(CK7="-",NA(),CK7)</f>
        <v>7095.7</v>
      </c>
      <c r="CG18" s="102">
        <f t="shared" si="42"/>
        <v>11717.4</v>
      </c>
      <c r="CH18" s="102">
        <f t="shared" si="42"/>
        <v>17642.5</v>
      </c>
      <c r="CI18" s="102">
        <f t="shared" si="42"/>
        <v>18815.8</v>
      </c>
      <c r="CJ18" s="97"/>
      <c r="CK18" s="97"/>
      <c r="CL18" s="97"/>
      <c r="CM18" s="97"/>
      <c r="CN18" s="101" t="s">
        <v>157</v>
      </c>
      <c r="CO18" s="103" t="e">
        <f>IF(CT7="-",NA(),CT7)</f>
        <v>#N/A</v>
      </c>
      <c r="CP18" s="103">
        <f t="shared" ref="CP18:CS18" si="43">IF(CU7="-",NA(),CU7)</f>
        <v>120361</v>
      </c>
      <c r="CQ18" s="103">
        <f t="shared" si="43"/>
        <v>108538</v>
      </c>
      <c r="CR18" s="103">
        <f t="shared" si="43"/>
        <v>58539</v>
      </c>
      <c r="CS18" s="103">
        <f t="shared" si="43"/>
        <v>37685</v>
      </c>
      <c r="CT18" s="97"/>
      <c r="CU18" s="97"/>
      <c r="CV18" s="97"/>
      <c r="CW18" s="97"/>
      <c r="CX18" s="97"/>
      <c r="CY18" s="101" t="s">
        <v>157</v>
      </c>
      <c r="CZ18" s="102" t="e">
        <f>IF(DE7="-",NA(),DE7)</f>
        <v>#N/A</v>
      </c>
      <c r="DA18" s="102">
        <f t="shared" ref="DA18:DD18" si="44">IF(DF7="-",NA(),DF7)</f>
        <v>42.7</v>
      </c>
      <c r="DB18" s="102">
        <f t="shared" si="44"/>
        <v>38.5</v>
      </c>
      <c r="DC18" s="102">
        <f t="shared" si="44"/>
        <v>37.700000000000003</v>
      </c>
      <c r="DD18" s="102">
        <f t="shared" si="44"/>
        <v>33.9</v>
      </c>
      <c r="DE18" s="97"/>
      <c r="DF18" s="97"/>
      <c r="DG18" s="97"/>
      <c r="DH18" s="97"/>
      <c r="DI18" s="101" t="s">
        <v>157</v>
      </c>
      <c r="DJ18" s="102" t="e">
        <f>IF(DO7="-",NA(),DO7)</f>
        <v>#N/A</v>
      </c>
      <c r="DK18" s="102">
        <f t="shared" ref="DK18:DN18" si="45">IF(DP7="-",NA(),DP7)</f>
        <v>23.7</v>
      </c>
      <c r="DL18" s="102">
        <f t="shared" si="45"/>
        <v>21.6</v>
      </c>
      <c r="DM18" s="102">
        <f t="shared" si="45"/>
        <v>13.7</v>
      </c>
      <c r="DN18" s="102">
        <f t="shared" si="45"/>
        <v>16.3</v>
      </c>
      <c r="DO18" s="97"/>
      <c r="DP18" s="97"/>
      <c r="DQ18" s="97"/>
      <c r="DR18" s="97"/>
      <c r="DS18" s="101" t="s">
        <v>157</v>
      </c>
      <c r="DT18" s="102" t="e">
        <f>IF(DY7="-",NA(),DY7)</f>
        <v>#N/A</v>
      </c>
      <c r="DU18" s="102">
        <f t="shared" ref="DU18:DX18" si="46">IF(DZ7="-",NA(),DZ7)</f>
        <v>126.1</v>
      </c>
      <c r="DV18" s="102">
        <f t="shared" si="46"/>
        <v>102.5</v>
      </c>
      <c r="DW18" s="102">
        <f t="shared" si="46"/>
        <v>99.7</v>
      </c>
      <c r="DX18" s="102">
        <f t="shared" si="46"/>
        <v>101.4</v>
      </c>
      <c r="DY18" s="97"/>
      <c r="DZ18" s="97"/>
      <c r="EA18" s="97"/>
      <c r="EB18" s="97"/>
      <c r="EC18" s="101" t="s">
        <v>157</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157</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157</v>
      </c>
      <c r="EY18" s="102" t="e">
        <f>IF(OR(NOT($EY$8),FD7="-"),NA(),FD7)</f>
        <v>#N/A</v>
      </c>
      <c r="EZ18" s="102">
        <f>IF(OR(NOT($EY$8),FE7="-"),NA(),FE7)</f>
        <v>67.5</v>
      </c>
      <c r="FA18" s="102">
        <f>IF(OR(NOT($EY$8),FF7="-"),NA(),FF7)</f>
        <v>64</v>
      </c>
      <c r="FB18" s="102">
        <f>IF(OR(NOT($EY$8),FG7="-"),NA(),FG7)</f>
        <v>56.1</v>
      </c>
      <c r="FC18" s="102">
        <f>IF(OR(NOT($EY$8),FH7="-"),NA(),FH7)</f>
        <v>61.8</v>
      </c>
      <c r="FD18" s="97"/>
      <c r="FE18" s="97"/>
      <c r="FF18" s="97"/>
      <c r="FG18" s="97"/>
      <c r="FH18" s="101" t="s">
        <v>157</v>
      </c>
      <c r="FI18" s="102" t="e">
        <f>IF(OR(NOT($FI$8),FN7="-"),NA(),FN7)</f>
        <v>#N/A</v>
      </c>
      <c r="FJ18" s="102">
        <f>IF(OR(NOT($FI$8),FO7="-"),NA(),FO7)</f>
        <v>29.2</v>
      </c>
      <c r="FK18" s="102">
        <f>IF(OR(NOT($FI$8),FP7="-"),NA(),FP7)</f>
        <v>22.1</v>
      </c>
      <c r="FL18" s="102">
        <f>IF(OR(NOT($FI$8),FQ7="-"),NA(),FQ7)</f>
        <v>16.7</v>
      </c>
      <c r="FM18" s="102">
        <f>IF(OR(NOT($FI$8),FR7="-"),NA(),FR7)</f>
        <v>8.6999999999999993</v>
      </c>
      <c r="FN18" s="97"/>
      <c r="FO18" s="97"/>
      <c r="FP18" s="97"/>
      <c r="FQ18" s="97"/>
      <c r="FR18" s="101" t="s">
        <v>157</v>
      </c>
      <c r="FS18" s="102" t="e">
        <f>IF(OR(NOT($FS$8),FX7="-"),NA(),FX7)</f>
        <v>#N/A</v>
      </c>
      <c r="FT18" s="102">
        <f>IF(OR(NOT($FS$8),FY7="-"),NA(),FY7)</f>
        <v>362.4</v>
      </c>
      <c r="FU18" s="102">
        <f>IF(OR(NOT($FS$8),FZ7="-"),NA(),FZ7)</f>
        <v>279.2</v>
      </c>
      <c r="FV18" s="102">
        <f>IF(OR(NOT($FS$8),GA7="-"),NA(),GA7)</f>
        <v>333.7</v>
      </c>
      <c r="FW18" s="102">
        <f>IF(OR(NOT($FS$8),GB7="-"),NA(),GB7)</f>
        <v>334.6</v>
      </c>
      <c r="FX18" s="97"/>
      <c r="FY18" s="97"/>
      <c r="FZ18" s="97"/>
      <c r="GA18" s="97"/>
      <c r="GB18" s="101" t="s">
        <v>157</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157</v>
      </c>
      <c r="GM18" s="102" t="e">
        <f>IF(OR(NOT($GM$8),GR7="-"),NA(),GR7)</f>
        <v>#N/A</v>
      </c>
      <c r="GN18" s="102">
        <f>IF(OR(NOT($GM$8),GS7="-"),NA(),GS7)</f>
        <v>37.700000000000003</v>
      </c>
      <c r="GO18" s="102">
        <f>IF(OR(NOT($GM$8),GT7="-"),NA(),GT7)</f>
        <v>56.2</v>
      </c>
      <c r="GP18" s="102">
        <f>IF(OR(NOT($GM$8),GU7="-"),NA(),GU7)</f>
        <v>58.4</v>
      </c>
      <c r="GQ18" s="102">
        <f>IF(OR(NOT($GM$8),GV7="-"),NA(),GV7)</f>
        <v>80.599999999999994</v>
      </c>
      <c r="GR18" s="97"/>
      <c r="GS18" s="97"/>
      <c r="GT18" s="97"/>
      <c r="GU18" s="97"/>
      <c r="GV18" s="97"/>
      <c r="GW18" s="101" t="s">
        <v>157</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157</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157</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157</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157</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157</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157</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157</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157</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157</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157</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157</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157</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157</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157</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158</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145</v>
      </c>
      <c r="AX19" s="102">
        <f>$BH$7</f>
        <v>100</v>
      </c>
      <c r="AY19" s="102">
        <f t="shared" ref="AY19:BB19" si="49">$BH$7</f>
        <v>100</v>
      </c>
      <c r="AZ19" s="102">
        <f t="shared" si="49"/>
        <v>100</v>
      </c>
      <c r="BA19" s="102">
        <f t="shared" si="49"/>
        <v>100</v>
      </c>
      <c r="BB19" s="102">
        <f t="shared" si="49"/>
        <v>100</v>
      </c>
      <c r="BC19" s="97"/>
      <c r="BD19" s="97"/>
      <c r="BE19" s="97"/>
      <c r="BF19" s="97"/>
      <c r="BG19" s="97"/>
      <c r="BH19" s="104" t="s">
        <v>145</v>
      </c>
      <c r="BI19" s="102">
        <f>$BS$7</f>
        <v>100</v>
      </c>
      <c r="BJ19" s="102">
        <f>$BS$7</f>
        <v>100</v>
      </c>
      <c r="BK19" s="102">
        <f>$BS$7</f>
        <v>100</v>
      </c>
      <c r="BL19" s="102">
        <f>$BS$7</f>
        <v>100</v>
      </c>
      <c r="BM19" s="102">
        <f>$BS$7</f>
        <v>100</v>
      </c>
      <c r="BN19" s="97"/>
      <c r="BO19" s="97"/>
      <c r="BP19" s="97"/>
      <c r="BQ19" s="97"/>
      <c r="BR19" s="97"/>
      <c r="BS19" s="104" t="s">
        <v>145</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159</v>
      </c>
      <c r="C20" s="193"/>
      <c r="D20" s="97"/>
    </row>
    <row r="21" spans="1:373">
      <c r="A21" s="94">
        <f t="shared" si="7"/>
        <v>7</v>
      </c>
      <c r="B21" s="193" t="s">
        <v>160</v>
      </c>
      <c r="C21" s="193"/>
      <c r="D21" s="97"/>
    </row>
    <row r="22" spans="1:373">
      <c r="A22" s="94">
        <f t="shared" si="7"/>
        <v>8</v>
      </c>
      <c r="B22" s="193" t="s">
        <v>161</v>
      </c>
      <c r="C22" s="193"/>
      <c r="D22" s="97"/>
      <c r="E22" s="195" t="s">
        <v>162</v>
      </c>
      <c r="F22" s="196"/>
      <c r="G22" s="196"/>
      <c r="H22" s="196"/>
      <c r="I22" s="197"/>
    </row>
    <row r="23" spans="1:373">
      <c r="A23" s="94">
        <f t="shared" si="7"/>
        <v>9</v>
      </c>
      <c r="B23" s="193" t="s">
        <v>163</v>
      </c>
      <c r="C23" s="193"/>
      <c r="D23" s="97"/>
      <c r="E23" s="198"/>
      <c r="F23" s="199"/>
      <c r="G23" s="199"/>
      <c r="H23" s="199"/>
      <c r="I23" s="200"/>
    </row>
    <row r="24" spans="1:373">
      <c r="A24" s="94">
        <f t="shared" si="7"/>
        <v>10</v>
      </c>
      <c r="B24" s="193" t="s">
        <v>164</v>
      </c>
      <c r="C24" s="193"/>
      <c r="D24" s="97"/>
      <c r="E24" s="198"/>
      <c r="F24" s="199"/>
      <c r="G24" s="199"/>
      <c r="H24" s="199"/>
      <c r="I24" s="200"/>
    </row>
    <row r="25" spans="1:373">
      <c r="A25" s="94">
        <f t="shared" si="7"/>
        <v>11</v>
      </c>
      <c r="B25" s="193" t="s">
        <v>165</v>
      </c>
      <c r="C25" s="193"/>
      <c r="D25" s="97"/>
      <c r="E25" s="198"/>
      <c r="F25" s="199"/>
      <c r="G25" s="199"/>
      <c r="H25" s="199"/>
      <c r="I25" s="200"/>
    </row>
    <row r="26" spans="1:373">
      <c r="A26" s="94">
        <f t="shared" si="7"/>
        <v>12</v>
      </c>
      <c r="B26" s="193" t="s">
        <v>166</v>
      </c>
      <c r="C26" s="193"/>
      <c r="D26" s="97"/>
      <c r="E26" s="198"/>
      <c r="F26" s="199"/>
      <c r="G26" s="199"/>
      <c r="H26" s="199"/>
      <c r="I26" s="200"/>
    </row>
    <row r="27" spans="1:373">
      <c r="A27" s="94">
        <f t="shared" si="7"/>
        <v>13</v>
      </c>
      <c r="B27" s="193" t="s">
        <v>167</v>
      </c>
      <c r="C27" s="193"/>
      <c r="D27" s="97"/>
      <c r="E27" s="198"/>
      <c r="F27" s="199"/>
      <c r="G27" s="199"/>
      <c r="H27" s="199"/>
      <c r="I27" s="200"/>
    </row>
    <row r="28" spans="1:373">
      <c r="A28" s="94">
        <f t="shared" si="7"/>
        <v>14</v>
      </c>
      <c r="B28" s="193" t="s">
        <v>168</v>
      </c>
      <c r="C28" s="193"/>
      <c r="D28" s="97"/>
      <c r="E28" s="198"/>
      <c r="F28" s="199"/>
      <c r="G28" s="199"/>
      <c r="H28" s="199"/>
      <c r="I28" s="200"/>
    </row>
    <row r="29" spans="1:373">
      <c r="A29" s="94">
        <f t="shared" si="7"/>
        <v>15</v>
      </c>
      <c r="B29" s="193" t="s">
        <v>169</v>
      </c>
      <c r="C29" s="193"/>
      <c r="D29" s="97"/>
      <c r="E29" s="198"/>
      <c r="F29" s="199"/>
      <c r="G29" s="199"/>
      <c r="H29" s="199"/>
      <c r="I29" s="200"/>
    </row>
    <row r="30" spans="1:373">
      <c r="A30" s="94">
        <f t="shared" si="7"/>
        <v>16</v>
      </c>
      <c r="B30" s="193" t="s">
        <v>170</v>
      </c>
      <c r="C30" s="193"/>
      <c r="D30" s="97"/>
      <c r="E30" s="198"/>
      <c r="F30" s="199"/>
      <c r="G30" s="199"/>
      <c r="H30" s="199"/>
      <c r="I30" s="200"/>
    </row>
    <row r="31" spans="1:373">
      <c r="A31" s="94">
        <f t="shared" si="7"/>
        <v>17</v>
      </c>
      <c r="B31" s="193" t="s">
        <v>171</v>
      </c>
      <c r="C31" s="193"/>
      <c r="D31" s="97"/>
      <c r="E31" s="198"/>
      <c r="F31" s="199"/>
      <c r="G31" s="199"/>
      <c r="H31" s="199"/>
      <c r="I31" s="200"/>
    </row>
    <row r="32" spans="1:373">
      <c r="A32" s="94">
        <f t="shared" si="7"/>
        <v>18</v>
      </c>
      <c r="B32" s="193" t="s">
        <v>172</v>
      </c>
      <c r="C32" s="193"/>
      <c r="D32" s="97"/>
      <c r="E32" s="198"/>
      <c r="F32" s="199"/>
      <c r="G32" s="199"/>
      <c r="H32" s="199"/>
      <c r="I32" s="200"/>
    </row>
    <row r="33" spans="1:15">
      <c r="A33" s="94">
        <f t="shared" si="7"/>
        <v>19</v>
      </c>
      <c r="B33" s="193" t="s">
        <v>173</v>
      </c>
      <c r="C33" s="193"/>
      <c r="D33" s="97"/>
      <c r="E33" s="198"/>
      <c r="F33" s="199"/>
      <c r="G33" s="199"/>
      <c r="H33" s="199"/>
      <c r="I33" s="200"/>
    </row>
    <row r="34" spans="1:15">
      <c r="A34" s="94">
        <f t="shared" si="7"/>
        <v>20</v>
      </c>
      <c r="B34" s="193" t="s">
        <v>174</v>
      </c>
      <c r="C34" s="193"/>
      <c r="D34" s="97"/>
      <c r="E34" s="198"/>
      <c r="F34" s="199"/>
      <c r="G34" s="199"/>
      <c r="H34" s="199"/>
      <c r="I34" s="200"/>
    </row>
    <row r="35" spans="1:15" ht="25.5" customHeight="1">
      <c r="E35" s="201"/>
      <c r="F35" s="202"/>
      <c r="G35" s="202"/>
      <c r="H35" s="202"/>
      <c r="I35" s="203"/>
    </row>
    <row r="37" spans="1:15">
      <c r="K37" s="195" t="s">
        <v>162</v>
      </c>
      <c r="L37" s="196"/>
      <c r="M37" s="196"/>
      <c r="N37" s="196"/>
      <c r="O37" s="197"/>
    </row>
    <row r="38" spans="1:15">
      <c r="K38" s="198"/>
      <c r="L38" s="199"/>
      <c r="M38" s="199"/>
      <c r="N38" s="199"/>
      <c r="O38" s="200"/>
    </row>
    <row r="39" spans="1:15">
      <c r="K39" s="198"/>
      <c r="L39" s="199"/>
      <c r="M39" s="199"/>
      <c r="N39" s="199"/>
      <c r="O39" s="200"/>
    </row>
    <row r="40" spans="1:15">
      <c r="K40" s="198"/>
      <c r="L40" s="199"/>
      <c r="M40" s="199"/>
      <c r="N40" s="199"/>
      <c r="O40" s="200"/>
    </row>
    <row r="41" spans="1:15">
      <c r="K41" s="198"/>
      <c r="L41" s="199"/>
      <c r="M41" s="199"/>
      <c r="N41" s="199"/>
      <c r="O41" s="200"/>
    </row>
    <row r="42" spans="1:15">
      <c r="K42" s="198"/>
      <c r="L42" s="199"/>
      <c r="M42" s="199"/>
      <c r="N42" s="199"/>
      <c r="O42" s="200"/>
    </row>
    <row r="43" spans="1:15">
      <c r="K43" s="198"/>
      <c r="L43" s="199"/>
      <c r="M43" s="199"/>
      <c r="N43" s="199"/>
      <c r="O43" s="200"/>
    </row>
    <row r="44" spans="1:15">
      <c r="K44" s="198"/>
      <c r="L44" s="199"/>
      <c r="M44" s="199"/>
      <c r="N44" s="199"/>
      <c r="O44" s="200"/>
    </row>
    <row r="45" spans="1:15">
      <c r="K45" s="198"/>
      <c r="L45" s="199"/>
      <c r="M45" s="199"/>
      <c r="N45" s="199"/>
      <c r="O45" s="200"/>
    </row>
    <row r="46" spans="1:15">
      <c r="K46" s="198"/>
      <c r="L46" s="199"/>
      <c r="M46" s="199"/>
      <c r="N46" s="199"/>
      <c r="O46" s="200"/>
    </row>
    <row r="47" spans="1:15">
      <c r="K47" s="198"/>
      <c r="L47" s="199"/>
      <c r="M47" s="199"/>
      <c r="N47" s="199"/>
      <c r="O47" s="200"/>
    </row>
    <row r="48" spans="1:15">
      <c r="K48" s="198"/>
      <c r="L48" s="199"/>
      <c r="M48" s="199"/>
      <c r="N48" s="199"/>
      <c r="O48" s="200"/>
    </row>
    <row r="49" spans="11:15">
      <c r="K49" s="198"/>
      <c r="L49" s="199"/>
      <c r="M49" s="199"/>
      <c r="N49" s="199"/>
      <c r="O49" s="200"/>
    </row>
    <row r="50" spans="11:15" ht="26.25" customHeight="1">
      <c r="K50" s="201"/>
      <c r="L50" s="202"/>
      <c r="M50" s="202"/>
      <c r="N50" s="202"/>
      <c r="O50" s="203"/>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432091</cp:lastModifiedBy>
  <cp:lastPrinted>2017-09-12T08:07:34Z</cp:lastPrinted>
  <dcterms:modified xsi:type="dcterms:W3CDTF">2017-09-12T08:08:03Z</dcterms:modified>
</cp:coreProperties>
</file>