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電気事業" sheetId="4" r:id="rId1"/>
    <sheet name="データ" sheetId="5" state="hidden" r:id="rId2"/>
  </sheets>
  <definedNames>
    <definedName name="_xlnm.Print_Area" localSheetId="0">法非適用_電気事業!$A$1:$AR$118</definedName>
  </definedName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GM8" i="5" s="1"/>
  <c r="K6" i="5"/>
  <c r="J6" i="5"/>
  <c r="I6" i="5"/>
  <c r="H6" i="5"/>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B16" i="5" l="1"/>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LR10" i="5"/>
  <c r="KC10" i="5"/>
  <c r="IN10" i="5"/>
  <c r="GZ10" i="5"/>
  <c r="FK10" i="5"/>
  <c r="EP10" i="5"/>
  <c r="DV10" i="5"/>
  <c r="KX16" i="5"/>
  <c r="HT16" i="5"/>
  <c r="FU16" i="5"/>
  <c r="EF16" i="5"/>
  <c r="CQ16" i="5"/>
  <c r="AZ16" i="5"/>
  <c r="ML10" i="5"/>
  <c r="KX10" i="5"/>
  <c r="JI10" i="5"/>
  <c r="HT10" i="5"/>
  <c r="GE10" i="5"/>
  <c r="FA10" i="5"/>
  <c r="EF10" i="5"/>
  <c r="DL10" i="5"/>
  <c r="CQ10" i="5"/>
  <c r="BV10" i="5"/>
  <c r="AZ10" i="5"/>
  <c r="DB10" i="5"/>
  <c r="BK10" i="5"/>
  <c r="CG10" i="5"/>
  <c r="J11" i="4"/>
  <c r="GP18" i="5"/>
  <c r="GN18" i="5"/>
  <c r="GQ18" i="5"/>
  <c r="GM18" i="5"/>
  <c r="GO18" i="5"/>
  <c r="GQ12" i="5"/>
  <c r="GO12" i="5"/>
  <c r="GM12" i="5"/>
  <c r="GP12" i="5"/>
  <c r="GN12" i="5"/>
  <c r="EY8" i="5"/>
  <c r="FI8" i="5"/>
  <c r="FS8" i="5"/>
  <c r="E10" i="5"/>
  <c r="C10" i="5"/>
  <c r="IP18" i="5"/>
  <c r="IN18" i="5"/>
  <c r="IL18" i="5"/>
  <c r="IO18" i="5"/>
  <c r="IM18" i="5"/>
  <c r="IO12" i="5"/>
  <c r="IM12" i="5"/>
  <c r="IP12" i="5"/>
  <c r="IL12" i="5"/>
  <c r="IN12" i="5"/>
  <c r="KN18" i="5"/>
  <c r="KL18" i="5"/>
  <c r="KO18" i="5"/>
  <c r="KK18" i="5"/>
  <c r="KM18" i="5"/>
  <c r="KO12" i="5"/>
  <c r="KM12" i="5"/>
  <c r="KK12" i="5"/>
  <c r="KN12" i="5"/>
  <c r="KL12" i="5"/>
  <c r="MN18" i="5"/>
  <c r="ML18" i="5"/>
  <c r="MJ18" i="5"/>
  <c r="MM18" i="5"/>
  <c r="MK18" i="5"/>
  <c r="MM12" i="5"/>
  <c r="MK12" i="5"/>
  <c r="MN12" i="5"/>
  <c r="MJ12" i="5"/>
  <c r="ML12" i="5"/>
  <c r="B10" i="5"/>
  <c r="F10" i="5"/>
  <c r="HB18" i="5"/>
  <c r="GZ18" i="5"/>
  <c r="GX18" i="5"/>
  <c r="HA18" i="5"/>
  <c r="GY18" i="5"/>
  <c r="HA12" i="5"/>
  <c r="GY12" i="5"/>
  <c r="HK18" i="5"/>
  <c r="HI18" i="5"/>
  <c r="HJ18" i="5"/>
  <c r="HL18" i="5"/>
  <c r="HH18" i="5"/>
  <c r="HL12" i="5"/>
  <c r="HJ12" i="5"/>
  <c r="HH12" i="5"/>
  <c r="HV18" i="5"/>
  <c r="HT18" i="5"/>
  <c r="HR18" i="5"/>
  <c r="HS18" i="5"/>
  <c r="HU18" i="5"/>
  <c r="HU12" i="5"/>
  <c r="HS12" i="5"/>
  <c r="IZ18" i="5"/>
  <c r="IX18" i="5"/>
  <c r="IY18" i="5"/>
  <c r="JA18" i="5"/>
  <c r="IW18" i="5"/>
  <c r="JA12" i="5"/>
  <c r="IY12" i="5"/>
  <c r="IW12" i="5"/>
  <c r="JK18" i="5"/>
  <c r="JI18" i="5"/>
  <c r="JG18" i="5"/>
  <c r="JH18" i="5"/>
  <c r="JJ18" i="5"/>
  <c r="JJ12" i="5"/>
  <c r="JH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S18" i="5"/>
  <c r="LS12" i="5"/>
  <c r="LQ12" i="5"/>
  <c r="GX12" i="5"/>
  <c r="HB12" i="5"/>
  <c r="HK12" i="5"/>
  <c r="HT12" i="5"/>
  <c r="IX12" i="5"/>
  <c r="JG12" i="5"/>
  <c r="JK12" i="5"/>
  <c r="JT12" i="5"/>
  <c r="KV12" i="5"/>
  <c r="KZ12" i="5"/>
  <c r="LI12" i="5"/>
  <c r="LR12" i="5"/>
  <c r="GZ12" i="5"/>
  <c r="HI12" i="5"/>
  <c r="HR12" i="5"/>
  <c r="HV12" i="5"/>
  <c r="IZ12" i="5"/>
  <c r="JI12" i="5"/>
  <c r="JR12" i="5"/>
  <c r="KX12" i="5"/>
  <c r="LG12" i="5"/>
  <c r="LP12" i="5"/>
  <c r="LT12" i="5"/>
  <c r="MD16" i="5" l="1"/>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MN10" i="5"/>
  <c r="KZ10" i="5"/>
  <c r="JK10" i="5"/>
  <c r="HV10" i="5"/>
  <c r="GG10" i="5"/>
  <c r="ER10" i="5"/>
  <c r="DX10" i="5"/>
  <c r="KE16" i="5"/>
  <c r="HB16" i="5"/>
  <c r="GQ16" i="5"/>
  <c r="FC16" i="5"/>
  <c r="DN16" i="5"/>
  <c r="BX16" i="5"/>
  <c r="LT10" i="5"/>
  <c r="KE10" i="5"/>
  <c r="IP10" i="5"/>
  <c r="HB10" i="5"/>
  <c r="FM10" i="5"/>
  <c r="EH10" i="5"/>
  <c r="DN10" i="5"/>
  <c r="CS10" i="5"/>
  <c r="BX10" i="5"/>
  <c r="BB10" i="5"/>
  <c r="CI10" i="5"/>
  <c r="DD10" i="5"/>
  <c r="BM10" i="5"/>
  <c r="N11" i="4"/>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KL10" i="5"/>
  <c r="IX10" i="5"/>
  <c r="HI10" i="5"/>
  <c r="FT10" i="5"/>
  <c r="EZ10" i="5"/>
  <c r="EE10" i="5"/>
  <c r="DK10" i="5"/>
  <c r="JR16" i="5"/>
  <c r="GD16" i="5"/>
  <c r="EO16" i="5"/>
  <c r="DA16" i="5"/>
  <c r="BJ16" i="5"/>
  <c r="LG10" i="5"/>
  <c r="JR10" i="5"/>
  <c r="IC10" i="5"/>
  <c r="GN10" i="5"/>
  <c r="EO10" i="5"/>
  <c r="DU10" i="5"/>
  <c r="DA10" i="5"/>
  <c r="CF10" i="5"/>
  <c r="BJ10" i="5"/>
  <c r="BU10" i="5"/>
  <c r="CP10" i="5"/>
  <c r="AY10" i="5"/>
  <c r="H11" i="4"/>
  <c r="FV18" i="5"/>
  <c r="FT18" i="5"/>
  <c r="FW18" i="5"/>
  <c r="FS18" i="5"/>
  <c r="FU18" i="5"/>
  <c r="FW12" i="5"/>
  <c r="FU12" i="5"/>
  <c r="FS12" i="5"/>
  <c r="FT12" i="5"/>
  <c r="FV12" i="5"/>
  <c r="FB18" i="5"/>
  <c r="EZ18" i="5"/>
  <c r="FA18" i="5"/>
  <c r="FC18" i="5"/>
  <c r="EY18" i="5"/>
  <c r="FC12" i="5"/>
  <c r="FA12" i="5"/>
  <c r="EY12" i="5"/>
  <c r="FB12" i="5"/>
  <c r="EZ12" i="5"/>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KA16" i="5"/>
  <c r="FS16" i="5"/>
  <c r="ED16" i="5"/>
  <c r="CO16" i="5"/>
  <c r="AX16" i="5"/>
  <c r="MJ10" i="5"/>
  <c r="KV10" i="5"/>
  <c r="JG10" i="5"/>
  <c r="HR10" i="5"/>
  <c r="GC10" i="5"/>
  <c r="EN10" i="5"/>
  <c r="DT10" i="5"/>
  <c r="LP16" i="5"/>
  <c r="IL16" i="5"/>
  <c r="GM16" i="5"/>
  <c r="EY16" i="5"/>
  <c r="DJ16" i="5"/>
  <c r="BT16" i="5"/>
  <c r="LP10" i="5"/>
  <c r="KA10" i="5"/>
  <c r="IL10" i="5"/>
  <c r="GX10" i="5"/>
  <c r="FI10" i="5"/>
  <c r="EY10" i="5"/>
  <c r="ED10" i="5"/>
  <c r="DJ10" i="5"/>
  <c r="CO10" i="5"/>
  <c r="BT10" i="5"/>
  <c r="AX10" i="5"/>
  <c r="CE10" i="5"/>
  <c r="CZ10" i="5"/>
  <c r="BI10" i="5"/>
  <c r="F11" i="4"/>
  <c r="MM16" i="5"/>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LI10" i="5"/>
  <c r="JT10" i="5"/>
  <c r="IE10" i="5"/>
  <c r="GP10" i="5"/>
  <c r="FB10" i="5"/>
  <c r="EG10" i="5"/>
  <c r="DM10" i="5"/>
  <c r="MC16" i="5"/>
  <c r="IZ16" i="5"/>
  <c r="FL16" i="5"/>
  <c r="DW16" i="5"/>
  <c r="CH16" i="5"/>
  <c r="MC10" i="5"/>
  <c r="KN10" i="5"/>
  <c r="IZ10" i="5"/>
  <c r="HK10" i="5"/>
  <c r="FV10" i="5"/>
  <c r="EQ10" i="5"/>
  <c r="DW10" i="5"/>
  <c r="DC10" i="5"/>
  <c r="CH10" i="5"/>
  <c r="BL10" i="5"/>
  <c r="CR10" i="5"/>
  <c r="BA10" i="5"/>
  <c r="L11" i="4"/>
  <c r="BW10" i="5"/>
  <c r="FM18" i="5"/>
  <c r="FK18" i="5"/>
  <c r="FI18" i="5"/>
  <c r="FJ18" i="5"/>
  <c r="FL18" i="5"/>
  <c r="FL12" i="5"/>
  <c r="FJ12" i="5"/>
  <c r="FK12" i="5"/>
  <c r="FM12" i="5"/>
  <c r="FI12" i="5"/>
</calcChain>
</file>

<file path=xl/sharedStrings.xml><?xml version="1.0" encoding="utf-8"?>
<sst xmlns="http://schemas.openxmlformats.org/spreadsheetml/2006/main" count="858" uniqueCount="178">
  <si>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</si>
  <si>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</si>
  <si>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</si>
  <si>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</si>
  <si>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</si>
  <si>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</si>
  <si>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</si>
  <si>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</si>
  <si>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剰余金1,828千円
一般会計への繰出し
目的：　ごみ処理施設の維持管理経費　1,787千円
残額は基金運用利子であり、毎年度基金に積み立てている。</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</si>
  <si>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</si>
  <si>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</si>
  <si>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</si>
  <si>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</si>
  <si>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</si>
  <si>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</si>
  <si>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</si>
  <si>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</si>
  <si>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</si>
  <si>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</si>
  <si>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</si>
  <si>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</si>
  <si>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</si>
  <si>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</si>
  <si>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</si>
  <si>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</si>
  <si>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</si>
  <si>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</si>
  <si>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</si>
  <si>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</si>
  <si>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</si>
  <si>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</si>
  <si>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</si>
  <si>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</si>
  <si>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</si>
  <si>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</si>
  <si>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</si>
  <si>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</si>
  <si>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</si>
  <si>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</si>
  <si>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</si>
  <si>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</si>
  <si>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</si>
  <si>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</si>
  <si>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</si>
  <si>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</si>
  <si>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</si>
  <si>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</si>
  <si>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</si>
  <si>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</si>
  <si>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</si>
  <si>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</si>
  <si>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</si>
  <si>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</si>
  <si>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</si>
  <si>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</si>
  <si>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</si>
  <si>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</si>
  <si>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</si>
  <si>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</si>
  <si>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</si>
  <si>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</si>
  <si>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</si>
  <si>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</si>
  <si>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</si>
  <si>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</si>
  <si>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</si>
  <si>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</si>
  <si>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</si>
  <si>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</si>
  <si>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</si>
  <si>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</si>
  <si>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</si>
  <si>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</si>
  <si>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</si>
  <si>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</si>
  <si>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</si>
  <si>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</si>
  <si>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</si>
  <si>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</si>
  <si>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</si>
  <si>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</si>
  <si>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</si>
  <si>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</si>
  <si>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</si>
  <si>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</si>
  <si>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</si>
  <si>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</si>
  <si>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</si>
  <si>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</si>
  <si>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</si>
  <si>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</si>
  <si>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</si>
  <si>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</si>
  <si>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</si>
  <si>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</si>
  <si>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</si>
  <si>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</si>
  <si>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</si>
  <si>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</si>
  <si>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</si>
  <si>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</si>
  <si>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</si>
  <si>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</si>
  <si>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</si>
  <si>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</si>
  <si>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</si>
  <si>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</si>
  <si>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</si>
  <si>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</si>
  <si>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</si>
  <si>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</si>
  <si>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</si>
  <si>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</si>
  <si>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</si>
  <si>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</si>
  <si>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322032</t>
  </si>
  <si>
    <t>47</t>
  </si>
  <si>
    <t>04</t>
  </si>
  <si>
    <t>0</t>
  </si>
  <si>
    <t>000</t>
  </si>
  <si>
    <t>島根県　出雲市</t>
  </si>
  <si>
    <t>法非適用</t>
  </si>
  <si>
    <t>電気事業</t>
  </si>
  <si>
    <t>該当数値なし</t>
  </si>
  <si>
    <t>-</t>
  </si>
  <si>
    <t>平成30年3月31日　出雲エネルギーセンター</t>
  </si>
  <si>
    <t>平成35年5月31日　キララトゥーリマキ風力発電所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</si>
  <si>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</si>
  <si>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</si>
  <si>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</si>
  <si>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</si>
  <si>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</si>
  <si>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</si>
  <si>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</si>
  <si>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</si>
  <si>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</si>
  <si>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</si>
  <si>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</si>
  <si>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</si>
  <si>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</si>
  <si>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</si>
  <si>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</si>
  <si>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</si>
  <si>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</si>
  <si>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</si>
  <si>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</si>
  <si>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</si>
  <si>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</si>
  <si>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</si>
  <si>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</si>
  <si>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</si>
  <si>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</si>
  <si>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</si>
  <si>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</si>
  <si>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</si>
  <si>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</si>
  <si>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</si>
  <si>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</si>
  <si>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</si>
  <si>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</si>
  <si>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</si>
  <si>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</si>
  <si>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</si>
  <si>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</si>
  <si>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</si>
  <si>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</si>
  <si>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</si>
  <si>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</si>
  <si>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</si>
  <si>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</si>
  <si>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</si>
  <si>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</si>
  <si>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</si>
  <si>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</si>
  <si>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</si>
  <si>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【ごみ発電】
　ごみ質の変化や故障等による売電量の減少や、バイオマス比率や燃料費調整額の変動による売電収入の減少があるが、経営状態は安定している。
　主たる事業がごみ処理事業であることから、人件費や発電費等の営業費用の大部分はごみ処理事業で負担している。
　供給原価は燃焼時の助燃材（灯油）の経費負担や、設備の改造や老朽化等で自家消費が増えて売電量が減少したことで、年々上昇傾向にあるが電気事業全体の全国平均と比較しても大差はなく、また、地方債償還が平成30年度で終了するため、その後は改善されると思われる。また、ごみ発電量は、将来的にごみ量の大きな変動は考えにくいことから今後も安定的に推移していくと思われる。
　また、剰余金の一部を主たる事業のごみ処理事業に繰出しているため、繰出金の額により、減価償却前営業利益が減少することもあるが、収益自体は安定している。
【風力発電】
　近年、設備の老朽化による機器の不具合、故障等が頻発し、修繕費が増加している。また、それにより運転停止期間が長期化する傾向にあり、売電量の減少により経営状態不安定化の要因となっている。
　発電開始時から直近までの平均風速はほぼ変化がないため、売電量が減少しているのは機器不具合による運転停止によるところが大きい。経営の安定化のためには、定期保守点検時に不具合箇所を早期に発見し、大規模修繕に繋がらないよう、未然防止策を講じていく必要があると考える。
　ただし、地方債償還が平成29年度で終了するため、その後の経営は比較的安定していくものと思われる。</t>
    <rPh sb="3" eb="5">
      <t>ハツデン</t>
    </rPh>
    <rPh sb="10" eb="11">
      <t>シツ</t>
    </rPh>
    <rPh sb="12" eb="14">
      <t>ヘンカ</t>
    </rPh>
    <rPh sb="15" eb="17">
      <t>コショウ</t>
    </rPh>
    <rPh sb="17" eb="18">
      <t>トウ</t>
    </rPh>
    <rPh sb="21" eb="23">
      <t>バイデン</t>
    </rPh>
    <rPh sb="23" eb="24">
      <t>リョウ</t>
    </rPh>
    <rPh sb="25" eb="27">
      <t>ゲンショウ</t>
    </rPh>
    <rPh sb="34" eb="36">
      <t>ヒリツ</t>
    </rPh>
    <rPh sb="37" eb="40">
      <t>ネンリョウヒ</t>
    </rPh>
    <rPh sb="40" eb="42">
      <t>チョウセイ</t>
    </rPh>
    <rPh sb="42" eb="43">
      <t>ガク</t>
    </rPh>
    <rPh sb="44" eb="46">
      <t>ヘンドウ</t>
    </rPh>
    <rPh sb="49" eb="51">
      <t>バイデン</t>
    </rPh>
    <rPh sb="51" eb="53">
      <t>シュウニュウ</t>
    </rPh>
    <rPh sb="54" eb="56">
      <t>ゲンショウ</t>
    </rPh>
    <rPh sb="61" eb="63">
      <t>ケイエイ</t>
    </rPh>
    <rPh sb="63" eb="65">
      <t>ジョウタイ</t>
    </rPh>
    <rPh sb="66" eb="68">
      <t>アンテイ</t>
    </rPh>
    <rPh sb="75" eb="76">
      <t>シュ</t>
    </rPh>
    <rPh sb="78" eb="80">
      <t>ジギョウ</t>
    </rPh>
    <rPh sb="83" eb="85">
      <t>ショリ</t>
    </rPh>
    <rPh sb="85" eb="87">
      <t>ジギョウ</t>
    </rPh>
    <rPh sb="95" eb="98">
      <t>ジンケンヒ</t>
    </rPh>
    <rPh sb="99" eb="101">
      <t>ハツデン</t>
    </rPh>
    <rPh sb="101" eb="102">
      <t>ヒ</t>
    </rPh>
    <rPh sb="102" eb="103">
      <t>トウ</t>
    </rPh>
    <rPh sb="104" eb="106">
      <t>エイギョウ</t>
    </rPh>
    <rPh sb="106" eb="108">
      <t>ヒヨウ</t>
    </rPh>
    <rPh sb="109" eb="112">
      <t>ダイブブン</t>
    </rPh>
    <rPh sb="115" eb="117">
      <t>ショリ</t>
    </rPh>
    <rPh sb="117" eb="119">
      <t>ジギョウ</t>
    </rPh>
    <rPh sb="120" eb="122">
      <t>フタン</t>
    </rPh>
    <rPh sb="129" eb="131">
      <t>キョウキュウ</t>
    </rPh>
    <rPh sb="131" eb="133">
      <t>ゲンカ</t>
    </rPh>
    <rPh sb="134" eb="136">
      <t>ネンショウ</t>
    </rPh>
    <rPh sb="136" eb="137">
      <t>ジ</t>
    </rPh>
    <rPh sb="138" eb="140">
      <t>ジョネン</t>
    </rPh>
    <rPh sb="140" eb="141">
      <t>ザイ</t>
    </rPh>
    <rPh sb="142" eb="144">
      <t>トウユ</t>
    </rPh>
    <rPh sb="146" eb="148">
      <t>ケイヒ</t>
    </rPh>
    <rPh sb="148" eb="150">
      <t>フタン</t>
    </rPh>
    <rPh sb="152" eb="154">
      <t>セツビ</t>
    </rPh>
    <rPh sb="155" eb="157">
      <t>カイゾウ</t>
    </rPh>
    <rPh sb="158" eb="161">
      <t>ロウキュウカ</t>
    </rPh>
    <rPh sb="161" eb="162">
      <t>トウ</t>
    </rPh>
    <rPh sb="163" eb="165">
      <t>ジカ</t>
    </rPh>
    <rPh sb="165" eb="167">
      <t>ショウヒ</t>
    </rPh>
    <rPh sb="168" eb="169">
      <t>フ</t>
    </rPh>
    <rPh sb="171" eb="173">
      <t>バイデン</t>
    </rPh>
    <rPh sb="173" eb="174">
      <t>リョウ</t>
    </rPh>
    <rPh sb="175" eb="177">
      <t>ゲンショウ</t>
    </rPh>
    <rPh sb="183" eb="185">
      <t>ネンネン</t>
    </rPh>
    <rPh sb="185" eb="187">
      <t>ジョウショウ</t>
    </rPh>
    <rPh sb="187" eb="189">
      <t>ケイコウ</t>
    </rPh>
    <rPh sb="193" eb="195">
      <t>デンキ</t>
    </rPh>
    <rPh sb="195" eb="197">
      <t>ジギョウ</t>
    </rPh>
    <rPh sb="197" eb="199">
      <t>ゼンタイ</t>
    </rPh>
    <rPh sb="200" eb="202">
      <t>ゼンコク</t>
    </rPh>
    <rPh sb="202" eb="204">
      <t>ヘイキン</t>
    </rPh>
    <rPh sb="205" eb="207">
      <t>ヒカク</t>
    </rPh>
    <rPh sb="210" eb="212">
      <t>タイサ</t>
    </rPh>
    <rPh sb="219" eb="222">
      <t>チホウサイ</t>
    </rPh>
    <rPh sb="222" eb="224">
      <t>ショウカン</t>
    </rPh>
    <rPh sb="225" eb="227">
      <t>ヘイセイ</t>
    </rPh>
    <rPh sb="229" eb="231">
      <t>ネンド</t>
    </rPh>
    <rPh sb="232" eb="234">
      <t>シュウリョウ</t>
    </rPh>
    <rPh sb="241" eb="242">
      <t>ゴ</t>
    </rPh>
    <rPh sb="243" eb="245">
      <t>カイゼン</t>
    </rPh>
    <rPh sb="249" eb="250">
      <t>オモ</t>
    </rPh>
    <rPh sb="259" eb="261">
      <t>ハツデン</t>
    </rPh>
    <rPh sb="261" eb="262">
      <t>リョウ</t>
    </rPh>
    <rPh sb="264" eb="267">
      <t>ショウライテキ</t>
    </rPh>
    <rPh sb="270" eb="271">
      <t>リョウ</t>
    </rPh>
    <rPh sb="272" eb="273">
      <t>オオ</t>
    </rPh>
    <rPh sb="275" eb="277">
      <t>ヘンドウ</t>
    </rPh>
    <rPh sb="278" eb="279">
      <t>カンガ</t>
    </rPh>
    <rPh sb="287" eb="289">
      <t>コンゴ</t>
    </rPh>
    <rPh sb="290" eb="292">
      <t>アンテイ</t>
    </rPh>
    <rPh sb="292" eb="293">
      <t>テキ</t>
    </rPh>
    <rPh sb="294" eb="296">
      <t>スイイ</t>
    </rPh>
    <rPh sb="301" eb="302">
      <t>オモ</t>
    </rPh>
    <rPh sb="340" eb="342">
      <t>クリダ</t>
    </rPh>
    <rPh sb="342" eb="343">
      <t>キン</t>
    </rPh>
    <rPh sb="344" eb="345">
      <t>ガク</t>
    </rPh>
    <rPh sb="349" eb="351">
      <t>ゲンカ</t>
    </rPh>
    <rPh sb="351" eb="353">
      <t>ショウキャク</t>
    </rPh>
    <rPh sb="353" eb="354">
      <t>マエ</t>
    </rPh>
    <rPh sb="354" eb="356">
      <t>エイギョウ</t>
    </rPh>
    <rPh sb="356" eb="358">
      <t>リエキ</t>
    </rPh>
    <rPh sb="359" eb="361">
      <t>ゲンショウ</t>
    </rPh>
    <rPh sb="370" eb="372">
      <t>シュウエキ</t>
    </rPh>
    <rPh sb="372" eb="374">
      <t>ジタイ</t>
    </rPh>
    <rPh sb="375" eb="377">
      <t>アンテイ</t>
    </rPh>
    <rPh sb="385" eb="387">
      <t>フウリョク</t>
    </rPh>
    <rPh sb="387" eb="389">
      <t>ハツデン</t>
    </rPh>
    <rPh sb="392" eb="394">
      <t>キンネン</t>
    </rPh>
    <rPh sb="395" eb="397">
      <t>セツビ</t>
    </rPh>
    <rPh sb="398" eb="401">
      <t>ロウキュウカ</t>
    </rPh>
    <rPh sb="404" eb="406">
      <t>キキ</t>
    </rPh>
    <rPh sb="407" eb="410">
      <t>フグアイ</t>
    </rPh>
    <rPh sb="411" eb="414">
      <t>コショウトウ</t>
    </rPh>
    <rPh sb="415" eb="417">
      <t>ヒンパツ</t>
    </rPh>
    <rPh sb="419" eb="421">
      <t>シュウゼン</t>
    </rPh>
    <rPh sb="421" eb="422">
      <t>ヒ</t>
    </rPh>
    <rPh sb="423" eb="425">
      <t>ゾウカ</t>
    </rPh>
    <rPh sb="438" eb="440">
      <t>ウンテン</t>
    </rPh>
    <rPh sb="440" eb="442">
      <t>テイシ</t>
    </rPh>
    <rPh sb="442" eb="444">
      <t>キカン</t>
    </rPh>
    <rPh sb="445" eb="448">
      <t>チョウキカ</t>
    </rPh>
    <rPh sb="450" eb="452">
      <t>ケイコウ</t>
    </rPh>
    <rPh sb="456" eb="457">
      <t>バイ</t>
    </rPh>
    <rPh sb="457" eb="458">
      <t>デン</t>
    </rPh>
    <rPh sb="458" eb="459">
      <t>リョウ</t>
    </rPh>
    <rPh sb="460" eb="462">
      <t>ゲンショウ</t>
    </rPh>
    <rPh sb="465" eb="467">
      <t>ケイエイ</t>
    </rPh>
    <rPh sb="467" eb="469">
      <t>ジョウタイ</t>
    </rPh>
    <rPh sb="469" eb="473">
      <t>フアンテイカ</t>
    </rPh>
    <rPh sb="474" eb="476">
      <t>ヨウイン</t>
    </rPh>
    <rPh sb="485" eb="487">
      <t>ハツデン</t>
    </rPh>
    <rPh sb="487" eb="489">
      <t>カイシ</t>
    </rPh>
    <rPh sb="489" eb="490">
      <t>ジ</t>
    </rPh>
    <rPh sb="492" eb="494">
      <t>チョッキン</t>
    </rPh>
    <rPh sb="497" eb="499">
      <t>ヘイキン</t>
    </rPh>
    <rPh sb="499" eb="501">
      <t>フウソク</t>
    </rPh>
    <rPh sb="504" eb="506">
      <t>ヘンカ</t>
    </rPh>
    <rPh sb="512" eb="514">
      <t>バイデン</t>
    </rPh>
    <rPh sb="514" eb="515">
      <t>リョウ</t>
    </rPh>
    <rPh sb="516" eb="518">
      <t>ゲンショウ</t>
    </rPh>
    <rPh sb="524" eb="526">
      <t>キキ</t>
    </rPh>
    <rPh sb="526" eb="529">
      <t>フグアイ</t>
    </rPh>
    <rPh sb="532" eb="534">
      <t>ウンテン</t>
    </rPh>
    <rPh sb="534" eb="536">
      <t>テイシ</t>
    </rPh>
    <rPh sb="543" eb="544">
      <t>オオ</t>
    </rPh>
    <rPh sb="547" eb="549">
      <t>ケイエイ</t>
    </rPh>
    <rPh sb="550" eb="553">
      <t>アンテイカ</t>
    </rPh>
    <rPh sb="559" eb="561">
      <t>テイキ</t>
    </rPh>
    <rPh sb="561" eb="563">
      <t>ホシュ</t>
    </rPh>
    <rPh sb="563" eb="565">
      <t>テンケン</t>
    </rPh>
    <rPh sb="565" eb="566">
      <t>ジ</t>
    </rPh>
    <rPh sb="567" eb="570">
      <t>フグアイ</t>
    </rPh>
    <rPh sb="570" eb="572">
      <t>カショ</t>
    </rPh>
    <rPh sb="573" eb="575">
      <t>ソウキ</t>
    </rPh>
    <rPh sb="576" eb="578">
      <t>ハッケン</t>
    </rPh>
    <rPh sb="580" eb="583">
      <t>ダイキボ</t>
    </rPh>
    <rPh sb="583" eb="585">
      <t>シュウゼン</t>
    </rPh>
    <rPh sb="586" eb="587">
      <t>ツナ</t>
    </rPh>
    <rPh sb="594" eb="596">
      <t>ミゼン</t>
    </rPh>
    <rPh sb="596" eb="598">
      <t>ボウシ</t>
    </rPh>
    <rPh sb="598" eb="599">
      <t>サク</t>
    </rPh>
    <rPh sb="600" eb="601">
      <t>コウ</t>
    </rPh>
    <rPh sb="605" eb="607">
      <t>ヒツヨウ</t>
    </rPh>
    <rPh sb="611" eb="612">
      <t>カンガ</t>
    </rPh>
    <rPh sb="621" eb="624">
      <t>チホウサイ</t>
    </rPh>
    <rPh sb="624" eb="626">
      <t>ショウカン</t>
    </rPh>
    <rPh sb="627" eb="629">
      <t>ヘイセイ</t>
    </rPh>
    <rPh sb="631" eb="633">
      <t>ネンド</t>
    </rPh>
    <rPh sb="634" eb="636">
      <t>シュウリョウ</t>
    </rPh>
    <rPh sb="643" eb="644">
      <t>ゴ</t>
    </rPh>
    <rPh sb="645" eb="647">
      <t>ケイエイ</t>
    </rPh>
    <rPh sb="648" eb="650">
      <t>ヒカク</t>
    </rPh>
    <rPh sb="650" eb="651">
      <t>テキ</t>
    </rPh>
    <rPh sb="660" eb="661">
      <t>オモ</t>
    </rPh>
    <phoneticPr fontId="3"/>
  </si>
  <si>
    <t>【ごみ発電】
　設備利用率は60％程度であるが、全国平均よりも高く、また年間発電量はほぼ当初計画を満足しており稼働状況も安定している。
　発電設備のメンテナンス経費はごみ処理事業で負担しており、廃棄物発電事業では特定供給のための配電線路や計量器の更新の経費のみとなっている。これまで大きな修繕はなく、経営に大きな影響を与えていない。
　料金収入に対する企業債残高の比率は全国平均よりも高く推移しているが、FIT（固定価格買取制度）移行後は料金収入が増加し、また償還は平成30年度で終わることから、将来的な経営リスクにはならないと考えている。
　FIT移行後、料金収入が増加し経営が安定している。現行施設稼働期間中は、FITが適用される見込みであることから、今後も安定して料金収入が得られると考えている。
【風力発電】
　設備利用率は全国平均を下回っており、年間の発電量も当初計画を満たしていない状況となっている。
　老朽化による各機器の故障頻度が高まっていることから、修繕費比率は高めに推移しており、平成23～26年度は全国平均も上回っている状況である。修繕費の増加が経営に与える影響は大きく、今後の経営安定化のためには保守点検の徹底による不具合箇所未然防止策を講じるなど、修繕費比率の低減に向けた取組が必要と考えている。
　企業債残高対料金収入比率は、ほぼ全国平均並みに推移している。また、平成29年度で償還が終了することから、将来的な経営リスクにはならないと考えている。
　売電収入に関して、100％FIT収入となっているため、当該適用期間中は安定した売電収入が見込まれるが、固定価格買取制度の調達期間終了後には収入減少リスクが高まるため、それを見越した対策の検討が必要と考える。</t>
    <rPh sb="3" eb="5">
      <t>ハツデン</t>
    </rPh>
    <rPh sb="8" eb="10">
      <t>セツビ</t>
    </rPh>
    <rPh sb="10" eb="13">
      <t>リヨウリツ</t>
    </rPh>
    <rPh sb="17" eb="19">
      <t>テイド</t>
    </rPh>
    <rPh sb="24" eb="26">
      <t>ゼンコク</t>
    </rPh>
    <rPh sb="26" eb="28">
      <t>ヘイキン</t>
    </rPh>
    <rPh sb="31" eb="32">
      <t>タカ</t>
    </rPh>
    <rPh sb="36" eb="38">
      <t>ネンカン</t>
    </rPh>
    <rPh sb="38" eb="40">
      <t>ハツデン</t>
    </rPh>
    <rPh sb="40" eb="41">
      <t>リョウ</t>
    </rPh>
    <rPh sb="44" eb="46">
      <t>トウショ</t>
    </rPh>
    <rPh sb="46" eb="48">
      <t>ケイカク</t>
    </rPh>
    <rPh sb="49" eb="51">
      <t>マンゾク</t>
    </rPh>
    <rPh sb="55" eb="57">
      <t>カドウ</t>
    </rPh>
    <rPh sb="57" eb="59">
      <t>ジョウキョウ</t>
    </rPh>
    <rPh sb="60" eb="62">
      <t>アンテイ</t>
    </rPh>
    <rPh sb="69" eb="71">
      <t>ハツデン</t>
    </rPh>
    <rPh sb="71" eb="73">
      <t>セツビ</t>
    </rPh>
    <rPh sb="80" eb="82">
      <t>ケイヒ</t>
    </rPh>
    <rPh sb="85" eb="87">
      <t>ショリ</t>
    </rPh>
    <rPh sb="87" eb="89">
      <t>ジギョウ</t>
    </rPh>
    <rPh sb="90" eb="92">
      <t>フタン</t>
    </rPh>
    <rPh sb="97" eb="100">
      <t>ハイキブツ</t>
    </rPh>
    <rPh sb="100" eb="102">
      <t>ハツデン</t>
    </rPh>
    <rPh sb="102" eb="104">
      <t>ジギョウ</t>
    </rPh>
    <rPh sb="106" eb="108">
      <t>トクテイ</t>
    </rPh>
    <rPh sb="108" eb="110">
      <t>キョウキュウ</t>
    </rPh>
    <rPh sb="114" eb="116">
      <t>ハイデン</t>
    </rPh>
    <rPh sb="116" eb="118">
      <t>センロ</t>
    </rPh>
    <rPh sb="119" eb="122">
      <t>ケイリョウキ</t>
    </rPh>
    <rPh sb="123" eb="125">
      <t>コウシン</t>
    </rPh>
    <rPh sb="126" eb="128">
      <t>ケイヒ</t>
    </rPh>
    <rPh sb="141" eb="142">
      <t>オオ</t>
    </rPh>
    <rPh sb="144" eb="146">
      <t>シュウゼン</t>
    </rPh>
    <rPh sb="150" eb="152">
      <t>ケイエイ</t>
    </rPh>
    <rPh sb="153" eb="154">
      <t>オオ</t>
    </rPh>
    <rPh sb="156" eb="158">
      <t>エイキョウ</t>
    </rPh>
    <rPh sb="159" eb="160">
      <t>アタ</t>
    </rPh>
    <rPh sb="168" eb="170">
      <t>リョウキン</t>
    </rPh>
    <rPh sb="170" eb="172">
      <t>シュウニュウ</t>
    </rPh>
    <rPh sb="173" eb="174">
      <t>タイ</t>
    </rPh>
    <rPh sb="176" eb="178">
      <t>キギョウ</t>
    </rPh>
    <rPh sb="178" eb="179">
      <t>サイ</t>
    </rPh>
    <rPh sb="179" eb="181">
      <t>ザンダカ</t>
    </rPh>
    <rPh sb="182" eb="184">
      <t>ヒリツ</t>
    </rPh>
    <rPh sb="185" eb="187">
      <t>ゼンコク</t>
    </rPh>
    <rPh sb="187" eb="189">
      <t>ヘイキン</t>
    </rPh>
    <rPh sb="192" eb="193">
      <t>タカ</t>
    </rPh>
    <rPh sb="194" eb="196">
      <t>スイイ</t>
    </rPh>
    <rPh sb="206" eb="208">
      <t>コテイ</t>
    </rPh>
    <rPh sb="208" eb="210">
      <t>カカク</t>
    </rPh>
    <rPh sb="210" eb="211">
      <t>カ</t>
    </rPh>
    <rPh sb="211" eb="212">
      <t>ト</t>
    </rPh>
    <rPh sb="212" eb="214">
      <t>セイド</t>
    </rPh>
    <rPh sb="215" eb="217">
      <t>イコウ</t>
    </rPh>
    <rPh sb="217" eb="218">
      <t>ゴ</t>
    </rPh>
    <rPh sb="219" eb="221">
      <t>リョウキン</t>
    </rPh>
    <rPh sb="221" eb="223">
      <t>シュウニュウ</t>
    </rPh>
    <rPh sb="224" eb="226">
      <t>ゾウカ</t>
    </rPh>
    <rPh sb="230" eb="232">
      <t>ショウカン</t>
    </rPh>
    <rPh sb="233" eb="235">
      <t>ヘイセイ</t>
    </rPh>
    <rPh sb="237" eb="239">
      <t>ネンド</t>
    </rPh>
    <rPh sb="240" eb="241">
      <t>オ</t>
    </rPh>
    <rPh sb="248" eb="251">
      <t>ショウライテキ</t>
    </rPh>
    <rPh sb="252" eb="254">
      <t>ケイエイ</t>
    </rPh>
    <rPh sb="264" eb="265">
      <t>カンガ</t>
    </rPh>
    <rPh sb="275" eb="277">
      <t>イコウ</t>
    </rPh>
    <rPh sb="277" eb="278">
      <t>ゴ</t>
    </rPh>
    <rPh sb="279" eb="281">
      <t>リョウキン</t>
    </rPh>
    <rPh sb="281" eb="283">
      <t>シュウニュウ</t>
    </rPh>
    <rPh sb="284" eb="286">
      <t>ゾウカ</t>
    </rPh>
    <rPh sb="287" eb="289">
      <t>ケイエイ</t>
    </rPh>
    <rPh sb="290" eb="292">
      <t>アンテイ</t>
    </rPh>
    <rPh sb="297" eb="299">
      <t>ゲンコウ</t>
    </rPh>
    <rPh sb="299" eb="301">
      <t>シセツ</t>
    </rPh>
    <rPh sb="301" eb="303">
      <t>カドウ</t>
    </rPh>
    <rPh sb="303" eb="305">
      <t>キカン</t>
    </rPh>
    <rPh sb="305" eb="306">
      <t>チュウ</t>
    </rPh>
    <rPh sb="312" eb="314">
      <t>テキヨウ</t>
    </rPh>
    <rPh sb="317" eb="319">
      <t>ミコ</t>
    </rPh>
    <rPh sb="328" eb="330">
      <t>コンゴ</t>
    </rPh>
    <rPh sb="331" eb="333">
      <t>アンテイ</t>
    </rPh>
    <rPh sb="335" eb="337">
      <t>リョウキン</t>
    </rPh>
    <rPh sb="337" eb="339">
      <t>シュウニュウ</t>
    </rPh>
    <rPh sb="340" eb="341">
      <t>エ</t>
    </rPh>
    <rPh sb="345" eb="346">
      <t>カンガ</t>
    </rPh>
    <rPh sb="354" eb="356">
      <t>フウリョク</t>
    </rPh>
    <rPh sb="356" eb="358">
      <t>ハツデン</t>
    </rPh>
    <rPh sb="361" eb="363">
      <t>セツビ</t>
    </rPh>
    <rPh sb="363" eb="366">
      <t>リヨウリツ</t>
    </rPh>
    <rPh sb="367" eb="369">
      <t>ゼンコク</t>
    </rPh>
    <rPh sb="369" eb="371">
      <t>ヘイキン</t>
    </rPh>
    <rPh sb="372" eb="374">
      <t>シタマワ</t>
    </rPh>
    <rPh sb="379" eb="381">
      <t>ネンカン</t>
    </rPh>
    <rPh sb="382" eb="384">
      <t>ハツデン</t>
    </rPh>
    <rPh sb="384" eb="385">
      <t>リョウ</t>
    </rPh>
    <rPh sb="386" eb="388">
      <t>トウショ</t>
    </rPh>
    <rPh sb="388" eb="390">
      <t>ケイカク</t>
    </rPh>
    <rPh sb="391" eb="392">
      <t>ミ</t>
    </rPh>
    <rPh sb="398" eb="400">
      <t>ジョウキョウ</t>
    </rPh>
    <rPh sb="409" eb="412">
      <t>ロウキュウカ</t>
    </rPh>
    <rPh sb="415" eb="416">
      <t>カク</t>
    </rPh>
    <rPh sb="416" eb="418">
      <t>キキ</t>
    </rPh>
    <rPh sb="419" eb="421">
      <t>コショウ</t>
    </rPh>
    <rPh sb="421" eb="423">
      <t>ヒンド</t>
    </rPh>
    <rPh sb="424" eb="425">
      <t>タカ</t>
    </rPh>
    <rPh sb="435" eb="438">
      <t>シュウゼンヒ</t>
    </rPh>
    <rPh sb="438" eb="440">
      <t>ヒリツ</t>
    </rPh>
    <rPh sb="441" eb="442">
      <t>タカ</t>
    </rPh>
    <rPh sb="444" eb="446">
      <t>スイイ</t>
    </rPh>
    <rPh sb="451" eb="453">
      <t>ヘイセイ</t>
    </rPh>
    <rPh sb="458" eb="460">
      <t>ネンド</t>
    </rPh>
    <rPh sb="461" eb="463">
      <t>ゼンコク</t>
    </rPh>
    <rPh sb="463" eb="465">
      <t>ヘイキン</t>
    </rPh>
    <rPh sb="466" eb="468">
      <t>ウワマワ</t>
    </rPh>
    <rPh sb="472" eb="474">
      <t>ジョウキョウ</t>
    </rPh>
    <rPh sb="478" eb="480">
      <t>シュウゼン</t>
    </rPh>
    <rPh sb="480" eb="481">
      <t>ヒ</t>
    </rPh>
    <rPh sb="482" eb="484">
      <t>ゾウカ</t>
    </rPh>
    <rPh sb="485" eb="487">
      <t>ケイエイ</t>
    </rPh>
    <rPh sb="488" eb="489">
      <t>アタ</t>
    </rPh>
    <rPh sb="491" eb="493">
      <t>エイキョウ</t>
    </rPh>
    <rPh sb="494" eb="495">
      <t>オオ</t>
    </rPh>
    <rPh sb="498" eb="500">
      <t>コンゴ</t>
    </rPh>
    <rPh sb="501" eb="503">
      <t>ケイエイ</t>
    </rPh>
    <rPh sb="503" eb="506">
      <t>アンテイカ</t>
    </rPh>
    <rPh sb="511" eb="513">
      <t>ホシュ</t>
    </rPh>
    <rPh sb="513" eb="515">
      <t>テンケン</t>
    </rPh>
    <rPh sb="516" eb="518">
      <t>テッテイ</t>
    </rPh>
    <rPh sb="521" eb="524">
      <t>フグアイ</t>
    </rPh>
    <rPh sb="524" eb="526">
      <t>カショ</t>
    </rPh>
    <rPh sb="526" eb="528">
      <t>ミゼン</t>
    </rPh>
    <rPh sb="528" eb="530">
      <t>ボウシ</t>
    </rPh>
    <rPh sb="530" eb="531">
      <t>サク</t>
    </rPh>
    <rPh sb="532" eb="533">
      <t>コウ</t>
    </rPh>
    <rPh sb="538" eb="541">
      <t>シュウゼンヒ</t>
    </rPh>
    <rPh sb="541" eb="543">
      <t>ヒリツ</t>
    </rPh>
    <rPh sb="544" eb="546">
      <t>テイゲン</t>
    </rPh>
    <rPh sb="547" eb="548">
      <t>ム</t>
    </rPh>
    <rPh sb="550" eb="552">
      <t>トリクミ</t>
    </rPh>
    <rPh sb="553" eb="555">
      <t>ヒツヨウ</t>
    </rPh>
    <rPh sb="556" eb="557">
      <t>カンガ</t>
    </rPh>
    <rPh sb="564" eb="566">
      <t>キギョウ</t>
    </rPh>
    <rPh sb="566" eb="567">
      <t>サイ</t>
    </rPh>
    <rPh sb="567" eb="569">
      <t>ザンダカ</t>
    </rPh>
    <rPh sb="569" eb="570">
      <t>タイ</t>
    </rPh>
    <rPh sb="570" eb="572">
      <t>リョウキン</t>
    </rPh>
    <rPh sb="572" eb="574">
      <t>シュウニュウ</t>
    </rPh>
    <rPh sb="574" eb="576">
      <t>ヒリツ</t>
    </rPh>
    <rPh sb="580" eb="582">
      <t>ゼンコク</t>
    </rPh>
    <rPh sb="582" eb="584">
      <t>ヘイキン</t>
    </rPh>
    <rPh sb="584" eb="585">
      <t>ナ</t>
    </rPh>
    <rPh sb="587" eb="589">
      <t>スイイ</t>
    </rPh>
    <rPh sb="597" eb="599">
      <t>ヘイセイ</t>
    </rPh>
    <rPh sb="601" eb="603">
      <t>ネンド</t>
    </rPh>
    <rPh sb="604" eb="606">
      <t>ショウカン</t>
    </rPh>
    <rPh sb="607" eb="609">
      <t>シュウリョウ</t>
    </rPh>
    <rPh sb="616" eb="618">
      <t>ショウライ</t>
    </rPh>
    <rPh sb="618" eb="619">
      <t>テキ</t>
    </rPh>
    <rPh sb="620" eb="622">
      <t>ケイエイ</t>
    </rPh>
    <rPh sb="632" eb="633">
      <t>カンガ</t>
    </rPh>
    <rPh sb="640" eb="641">
      <t>バイ</t>
    </rPh>
    <rPh sb="641" eb="642">
      <t>デン</t>
    </rPh>
    <rPh sb="642" eb="644">
      <t>シュウニュウ</t>
    </rPh>
    <rPh sb="645" eb="646">
      <t>カン</t>
    </rPh>
    <rPh sb="656" eb="658">
      <t>シュウニュウ</t>
    </rPh>
    <rPh sb="667" eb="669">
      <t>トウガイ</t>
    </rPh>
    <rPh sb="669" eb="671">
      <t>テキヨウ</t>
    </rPh>
    <rPh sb="671" eb="673">
      <t>キカン</t>
    </rPh>
    <rPh sb="673" eb="674">
      <t>チュウ</t>
    </rPh>
    <rPh sb="675" eb="677">
      <t>アンテイ</t>
    </rPh>
    <rPh sb="679" eb="680">
      <t>バイ</t>
    </rPh>
    <rPh sb="680" eb="681">
      <t>デン</t>
    </rPh>
    <rPh sb="681" eb="683">
      <t>シュウニュウ</t>
    </rPh>
    <rPh sb="684" eb="686">
      <t>ミコ</t>
    </rPh>
    <rPh sb="691" eb="693">
      <t>コテイ</t>
    </rPh>
    <rPh sb="693" eb="695">
      <t>カカク</t>
    </rPh>
    <rPh sb="695" eb="697">
      <t>カイトリ</t>
    </rPh>
    <rPh sb="697" eb="699">
      <t>セイド</t>
    </rPh>
    <rPh sb="700" eb="702">
      <t>チョウタツ</t>
    </rPh>
    <rPh sb="702" eb="704">
      <t>キカン</t>
    </rPh>
    <rPh sb="704" eb="707">
      <t>シュウリョウゴ</t>
    </rPh>
    <rPh sb="709" eb="711">
      <t>シュウニュウ</t>
    </rPh>
    <rPh sb="711" eb="713">
      <t>ゲンショウ</t>
    </rPh>
    <rPh sb="717" eb="718">
      <t>タカ</t>
    </rPh>
    <rPh sb="726" eb="728">
      <t>ミコ</t>
    </rPh>
    <rPh sb="730" eb="732">
      <t>タイサク</t>
    </rPh>
    <rPh sb="733" eb="735">
      <t>ケントウ</t>
    </rPh>
    <rPh sb="736" eb="738">
      <t>ヒツヨウ</t>
    </rPh>
    <rPh sb="739" eb="740">
      <t>カンガ</t>
    </rPh>
    <phoneticPr fontId="3"/>
  </si>
  <si>
    <t>　風力発電は設備修繕費の増加、運転停止期間の長期化に伴う売電収入の減少などにより経営状態が不安定化の傾向にあるものの、ごみ発電の安定稼動により総合的に見ると安定した経営ができていると考える。
　地方債については、風力発電は平成29年度、ごみ発電は平成30年度で償還が終了することから、それ以降は経営は安定化していくものと考えられる。
　ただし、いずれもFIT収入割合が高いため、固定価格買取制度の調達期間終了後の収入減少リスクが高く、当該リスクへの対応策を早期に検討していくことが必要と考える。
 なお、キララトゥーリマキ風力発電所は、平成15年2月24日の発電開始以降運転を継続しているが、財務省が定める固定資産の法定耐用年数が平成31年度までとなっているため、当該年度の設備や発電状況等を踏まえ、その後の経営判断を行う。また、出雲エネルギーセンターは平成33年度末で閉鎖予定であり、次期施設の発電事業の詳細な方針等が決定した後、経営戦略の策定の必要性について検討する予定である。</t>
    <rPh sb="1" eb="3">
      <t>フウリョク</t>
    </rPh>
    <rPh sb="3" eb="5">
      <t>ハツデン</t>
    </rPh>
    <rPh sb="6" eb="8">
      <t>セツビ</t>
    </rPh>
    <rPh sb="8" eb="10">
      <t>シュウゼン</t>
    </rPh>
    <rPh sb="10" eb="11">
      <t>ヒ</t>
    </rPh>
    <rPh sb="12" eb="14">
      <t>ゾウカ</t>
    </rPh>
    <rPh sb="15" eb="17">
      <t>ウンテン</t>
    </rPh>
    <rPh sb="17" eb="19">
      <t>テイシ</t>
    </rPh>
    <rPh sb="19" eb="21">
      <t>キカン</t>
    </rPh>
    <rPh sb="22" eb="25">
      <t>チョウキカ</t>
    </rPh>
    <rPh sb="26" eb="27">
      <t>トモナ</t>
    </rPh>
    <rPh sb="28" eb="29">
      <t>バイ</t>
    </rPh>
    <rPh sb="29" eb="30">
      <t>デン</t>
    </rPh>
    <rPh sb="30" eb="32">
      <t>シュウニュウ</t>
    </rPh>
    <rPh sb="33" eb="35">
      <t>ゲンショウ</t>
    </rPh>
    <rPh sb="40" eb="42">
      <t>ケイエイ</t>
    </rPh>
    <rPh sb="42" eb="44">
      <t>ジョウタイ</t>
    </rPh>
    <rPh sb="45" eb="49">
      <t>フアンテイカ</t>
    </rPh>
    <rPh sb="50" eb="52">
      <t>ケイコウ</t>
    </rPh>
    <rPh sb="61" eb="63">
      <t>ハツデン</t>
    </rPh>
    <rPh sb="64" eb="66">
      <t>アンテイ</t>
    </rPh>
    <rPh sb="66" eb="68">
      <t>カドウ</t>
    </rPh>
    <rPh sb="71" eb="74">
      <t>ソウゴウテキ</t>
    </rPh>
    <rPh sb="75" eb="76">
      <t>ミ</t>
    </rPh>
    <rPh sb="78" eb="80">
      <t>アンテイ</t>
    </rPh>
    <rPh sb="82" eb="84">
      <t>ケイエイ</t>
    </rPh>
    <rPh sb="91" eb="92">
      <t>カンガ</t>
    </rPh>
    <rPh sb="97" eb="100">
      <t>チホウサイ</t>
    </rPh>
    <rPh sb="106" eb="108">
      <t>フウリョク</t>
    </rPh>
    <rPh sb="108" eb="110">
      <t>ハツデン</t>
    </rPh>
    <rPh sb="111" eb="113">
      <t>ヘイセイ</t>
    </rPh>
    <rPh sb="115" eb="117">
      <t>ネンド</t>
    </rPh>
    <rPh sb="120" eb="122">
      <t>ハツデン</t>
    </rPh>
    <rPh sb="123" eb="125">
      <t>ヘイセイ</t>
    </rPh>
    <rPh sb="127" eb="129">
      <t>ネンド</t>
    </rPh>
    <rPh sb="130" eb="132">
      <t>ショウカン</t>
    </rPh>
    <rPh sb="133" eb="135">
      <t>シュウリョウ</t>
    </rPh>
    <rPh sb="144" eb="146">
      <t>イコウ</t>
    </rPh>
    <rPh sb="147" eb="149">
      <t>ケイエイ</t>
    </rPh>
    <rPh sb="150" eb="153">
      <t>アンテイカ</t>
    </rPh>
    <rPh sb="160" eb="161">
      <t>カンガ</t>
    </rPh>
    <rPh sb="179" eb="181">
      <t>シュウニュウ</t>
    </rPh>
    <rPh sb="181" eb="183">
      <t>ワリアイ</t>
    </rPh>
    <rPh sb="184" eb="185">
      <t>タカ</t>
    </rPh>
    <rPh sb="189" eb="191">
      <t>コテイ</t>
    </rPh>
    <rPh sb="191" eb="193">
      <t>カカク</t>
    </rPh>
    <rPh sb="193" eb="195">
      <t>カイトリ</t>
    </rPh>
    <rPh sb="195" eb="197">
      <t>セイド</t>
    </rPh>
    <rPh sb="198" eb="200">
      <t>チョウタツ</t>
    </rPh>
    <rPh sb="200" eb="202">
      <t>キカン</t>
    </rPh>
    <rPh sb="202" eb="204">
      <t>シュウリョウ</t>
    </rPh>
    <rPh sb="204" eb="205">
      <t>ゴ</t>
    </rPh>
    <rPh sb="206" eb="208">
      <t>シュウニュウ</t>
    </rPh>
    <rPh sb="208" eb="210">
      <t>ゲンショウ</t>
    </rPh>
    <rPh sb="214" eb="215">
      <t>タカ</t>
    </rPh>
    <rPh sb="217" eb="219">
      <t>トウガイ</t>
    </rPh>
    <rPh sb="224" eb="226">
      <t>タイオウ</t>
    </rPh>
    <rPh sb="226" eb="227">
      <t>サク</t>
    </rPh>
    <rPh sb="228" eb="230">
      <t>ソウキ</t>
    </rPh>
    <rPh sb="231" eb="233">
      <t>ケントウ</t>
    </rPh>
    <rPh sb="240" eb="242">
      <t>ヒツヨウ</t>
    </rPh>
    <rPh sb="243" eb="244">
      <t>カンガ</t>
    </rPh>
    <rPh sb="365" eb="367">
      <t>イズモ</t>
    </rPh>
    <rPh sb="377" eb="379">
      <t>ヘイセイ</t>
    </rPh>
    <rPh sb="381" eb="383">
      <t>ネンド</t>
    </rPh>
    <rPh sb="383" eb="384">
      <t>マツ</t>
    </rPh>
    <rPh sb="385" eb="387">
      <t>ヘイサ</t>
    </rPh>
    <rPh sb="387" eb="389">
      <t>ヨテイ</t>
    </rPh>
    <rPh sb="393" eb="395">
      <t>ジキ</t>
    </rPh>
    <rPh sb="395" eb="397">
      <t>シセツ</t>
    </rPh>
    <rPh sb="398" eb="400">
      <t>ハツデン</t>
    </rPh>
    <rPh sb="400" eb="402">
      <t>ジギョウ</t>
    </rPh>
    <rPh sb="403" eb="405">
      <t>ショウサイ</t>
    </rPh>
    <rPh sb="406" eb="408">
      <t>ホウシン</t>
    </rPh>
    <rPh sb="408" eb="409">
      <t>トウ</t>
    </rPh>
    <rPh sb="410" eb="412">
      <t>ケッテイ</t>
    </rPh>
    <rPh sb="414" eb="415">
      <t>ノチ</t>
    </rPh>
    <rPh sb="416" eb="418">
      <t>ケイエイ</t>
    </rPh>
    <rPh sb="418" eb="420">
      <t>センリャク</t>
    </rPh>
    <rPh sb="421" eb="423">
      <t>サクテイ</t>
    </rPh>
    <rPh sb="424" eb="427">
      <t>ヒツヨウセイ</t>
    </rPh>
    <rPh sb="431" eb="433">
      <t>ケントウ</t>
    </rPh>
    <rPh sb="435" eb="437">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</si>
</sst>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70.2</c:v>
                </c:pt>
                <c:pt idx="1">
                  <c:v>101.1</c:v>
                </c:pt>
                <c:pt idx="2">
                  <c:v>101</c:v>
                </c:pt>
                <c:pt idx="3">
                  <c:v>102.1</c:v>
                </c:pt>
                <c:pt idx="4">
                  <c:v>93.2</c:v>
                </c:pt>
              </c:numCache>
            </c:numRef>
          </c:val>
        </c:ser>
        <c:dLbls>
          <c:showLegendKey val="0"/>
          <c:showVal val="0"/>
          <c:showCatName val="0"/>
          <c:showSerName val="0"/>
          <c:showPercent val="0"/>
          <c:showBubbleSize val="0"/>
        </c:dLbls>
        <c:gapWidth val="180"/>
        <c:overlap val="-90"/>
        <c:axId val="117625600"/>
        <c:axId val="1176271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7625600"/>
        <c:axId val="117627136"/>
      </c:lineChart>
      <c:catAx>
        <c:axId val="117625600"/>
        <c:scaling>
          <c:orientation val="minMax"/>
        </c:scaling>
        <c:delete val="0"/>
        <c:axPos val="b"/>
        <c:numFmt formatCode="ge" sourceLinked="1"/>
        <c:majorTickMark val="none"/>
        <c:minorTickMark val="none"/>
        <c:tickLblPos val="none"/>
        <c:crossAx val="117627136"/>
        <c:crosses val="autoZero"/>
        <c:auto val="0"/>
        <c:lblAlgn val="ctr"/>
        <c:lblOffset val="100"/>
        <c:noMultiLvlLbl val="1"/>
      </c:catAx>
      <c:valAx>
        <c:axId val="11762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25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52.9</c:v>
                </c:pt>
                <c:pt idx="2">
                  <c:v>81.2</c:v>
                </c:pt>
                <c:pt idx="3">
                  <c:v>80.900000000000006</c:v>
                </c:pt>
                <c:pt idx="4">
                  <c:v>79.599999999999994</c:v>
                </c:pt>
              </c:numCache>
            </c:numRef>
          </c:val>
        </c:ser>
        <c:dLbls>
          <c:showLegendKey val="0"/>
          <c:showVal val="0"/>
          <c:showCatName val="0"/>
          <c:showSerName val="0"/>
          <c:showPercent val="0"/>
          <c:showBubbleSize val="0"/>
        </c:dLbls>
        <c:gapWidth val="180"/>
        <c:overlap val="-90"/>
        <c:axId val="129172992"/>
        <c:axId val="12917491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29172992"/>
        <c:axId val="129174912"/>
      </c:lineChart>
      <c:catAx>
        <c:axId val="129172992"/>
        <c:scaling>
          <c:orientation val="minMax"/>
        </c:scaling>
        <c:delete val="0"/>
        <c:axPos val="b"/>
        <c:numFmt formatCode="ge" sourceLinked="1"/>
        <c:majorTickMark val="none"/>
        <c:minorTickMark val="none"/>
        <c:tickLblPos val="none"/>
        <c:crossAx val="129174912"/>
        <c:crosses val="autoZero"/>
        <c:auto val="0"/>
        <c:lblAlgn val="ctr"/>
        <c:lblOffset val="100"/>
        <c:noMultiLvlLbl val="1"/>
      </c:catAx>
      <c:valAx>
        <c:axId val="12917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17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208320"/>
        <c:axId val="12921024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08320"/>
        <c:axId val="129210240"/>
      </c:lineChart>
      <c:catAx>
        <c:axId val="129208320"/>
        <c:scaling>
          <c:orientation val="minMax"/>
        </c:scaling>
        <c:delete val="0"/>
        <c:axPos val="b"/>
        <c:numFmt formatCode="ge" sourceLinked="1"/>
        <c:majorTickMark val="none"/>
        <c:minorTickMark val="none"/>
        <c:tickLblPos val="none"/>
        <c:crossAx val="129210240"/>
        <c:crosses val="autoZero"/>
        <c:auto val="0"/>
        <c:lblAlgn val="ctr"/>
        <c:lblOffset val="100"/>
        <c:noMultiLvlLbl val="1"/>
      </c:catAx>
      <c:valAx>
        <c:axId val="12921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0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251584"/>
        <c:axId val="12925376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51584"/>
        <c:axId val="129253760"/>
      </c:lineChart>
      <c:catAx>
        <c:axId val="129251584"/>
        <c:scaling>
          <c:orientation val="minMax"/>
        </c:scaling>
        <c:delete val="0"/>
        <c:axPos val="b"/>
        <c:numFmt formatCode="ge" sourceLinked="1"/>
        <c:majorTickMark val="none"/>
        <c:minorTickMark val="none"/>
        <c:tickLblPos val="none"/>
        <c:crossAx val="129253760"/>
        <c:crosses val="autoZero"/>
        <c:auto val="0"/>
        <c:lblAlgn val="ctr"/>
        <c:lblOffset val="100"/>
        <c:noMultiLvlLbl val="1"/>
      </c:catAx>
      <c:valAx>
        <c:axId val="12925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51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282816"/>
        <c:axId val="12928473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82816"/>
        <c:axId val="129284736"/>
      </c:lineChart>
      <c:catAx>
        <c:axId val="129282816"/>
        <c:scaling>
          <c:orientation val="minMax"/>
        </c:scaling>
        <c:delete val="0"/>
        <c:axPos val="b"/>
        <c:numFmt formatCode="ge" sourceLinked="1"/>
        <c:majorTickMark val="none"/>
        <c:minorTickMark val="none"/>
        <c:tickLblPos val="none"/>
        <c:crossAx val="129284736"/>
        <c:crosses val="autoZero"/>
        <c:auto val="0"/>
        <c:lblAlgn val="ctr"/>
        <c:lblOffset val="100"/>
        <c:noMultiLvlLbl val="1"/>
      </c:catAx>
      <c:valAx>
        <c:axId val="12928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92828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391616"/>
        <c:axId val="12940198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391616"/>
        <c:axId val="129401984"/>
      </c:lineChart>
      <c:catAx>
        <c:axId val="129391616"/>
        <c:scaling>
          <c:orientation val="minMax"/>
        </c:scaling>
        <c:delete val="0"/>
        <c:axPos val="b"/>
        <c:numFmt formatCode="ge" sourceLinked="1"/>
        <c:majorTickMark val="none"/>
        <c:minorTickMark val="none"/>
        <c:tickLblPos val="none"/>
        <c:crossAx val="129401984"/>
        <c:crosses val="autoZero"/>
        <c:auto val="0"/>
        <c:lblAlgn val="ctr"/>
        <c:lblOffset val="100"/>
        <c:noMultiLvlLbl val="1"/>
      </c:catAx>
      <c:valAx>
        <c:axId val="12940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39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431040"/>
        <c:axId val="12943296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431040"/>
        <c:axId val="129432960"/>
      </c:lineChart>
      <c:catAx>
        <c:axId val="129431040"/>
        <c:scaling>
          <c:orientation val="minMax"/>
        </c:scaling>
        <c:delete val="0"/>
        <c:axPos val="b"/>
        <c:numFmt formatCode="ge" sourceLinked="1"/>
        <c:majorTickMark val="none"/>
        <c:minorTickMark val="none"/>
        <c:tickLblPos val="none"/>
        <c:crossAx val="129432960"/>
        <c:crosses val="autoZero"/>
        <c:auto val="0"/>
        <c:lblAlgn val="ctr"/>
        <c:lblOffset val="100"/>
        <c:noMultiLvlLbl val="1"/>
      </c:catAx>
      <c:valAx>
        <c:axId val="12943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43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58.7</c:v>
                </c:pt>
                <c:pt idx="1">
                  <c:v>60.5</c:v>
                </c:pt>
                <c:pt idx="2">
                  <c:v>63.1</c:v>
                </c:pt>
                <c:pt idx="3">
                  <c:v>61.1</c:v>
                </c:pt>
                <c:pt idx="4">
                  <c:v>59.4</c:v>
                </c:pt>
              </c:numCache>
            </c:numRef>
          </c:val>
        </c:ser>
        <c:dLbls>
          <c:showLegendKey val="0"/>
          <c:showVal val="0"/>
          <c:showCatName val="0"/>
          <c:showSerName val="0"/>
          <c:showPercent val="0"/>
          <c:showBubbleSize val="0"/>
        </c:dLbls>
        <c:gapWidth val="180"/>
        <c:overlap val="-90"/>
        <c:axId val="129466368"/>
        <c:axId val="12946828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47.9</c:v>
                </c:pt>
                <c:pt idx="1">
                  <c:v>51.6</c:v>
                </c:pt>
                <c:pt idx="2">
                  <c:v>49.8</c:v>
                </c:pt>
                <c:pt idx="3">
                  <c:v>50.3</c:v>
                </c:pt>
                <c:pt idx="4">
                  <c:v>47.9</c:v>
                </c:pt>
              </c:numCache>
            </c:numRef>
          </c:val>
          <c:smooth val="0"/>
        </c:ser>
        <c:dLbls>
          <c:showLegendKey val="0"/>
          <c:showVal val="0"/>
          <c:showCatName val="0"/>
          <c:showSerName val="0"/>
          <c:showPercent val="0"/>
          <c:showBubbleSize val="0"/>
        </c:dLbls>
        <c:marker val="1"/>
        <c:smooth val="0"/>
        <c:axId val="129466368"/>
        <c:axId val="129468288"/>
      </c:lineChart>
      <c:catAx>
        <c:axId val="129466368"/>
        <c:scaling>
          <c:orientation val="minMax"/>
        </c:scaling>
        <c:delete val="0"/>
        <c:axPos val="b"/>
        <c:numFmt formatCode="ge" sourceLinked="1"/>
        <c:majorTickMark val="none"/>
        <c:minorTickMark val="none"/>
        <c:tickLblPos val="none"/>
        <c:crossAx val="129468288"/>
        <c:crosses val="autoZero"/>
        <c:auto val="0"/>
        <c:lblAlgn val="ctr"/>
        <c:lblOffset val="100"/>
        <c:noMultiLvlLbl val="1"/>
      </c:catAx>
      <c:valAx>
        <c:axId val="12946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46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29501440"/>
        <c:axId val="1295159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36.1</c:v>
                </c:pt>
                <c:pt idx="1">
                  <c:v>8.5</c:v>
                </c:pt>
                <c:pt idx="2">
                  <c:v>11.5</c:v>
                </c:pt>
                <c:pt idx="3">
                  <c:v>5.2</c:v>
                </c:pt>
                <c:pt idx="4">
                  <c:v>13</c:v>
                </c:pt>
              </c:numCache>
            </c:numRef>
          </c:val>
          <c:smooth val="0"/>
        </c:ser>
        <c:dLbls>
          <c:showLegendKey val="0"/>
          <c:showVal val="0"/>
          <c:showCatName val="0"/>
          <c:showSerName val="0"/>
          <c:showPercent val="0"/>
          <c:showBubbleSize val="0"/>
        </c:dLbls>
        <c:marker val="1"/>
        <c:smooth val="0"/>
        <c:axId val="129501440"/>
        <c:axId val="129515904"/>
      </c:lineChart>
      <c:catAx>
        <c:axId val="129501440"/>
        <c:scaling>
          <c:orientation val="minMax"/>
        </c:scaling>
        <c:delete val="0"/>
        <c:axPos val="b"/>
        <c:numFmt formatCode="ge" sourceLinked="1"/>
        <c:majorTickMark val="none"/>
        <c:minorTickMark val="none"/>
        <c:tickLblPos val="none"/>
        <c:crossAx val="129515904"/>
        <c:crosses val="autoZero"/>
        <c:auto val="0"/>
        <c:lblAlgn val="ctr"/>
        <c:lblOffset val="100"/>
        <c:noMultiLvlLbl val="1"/>
      </c:catAx>
      <c:valAx>
        <c:axId val="12951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50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237.1</c:v>
                </c:pt>
                <c:pt idx="1">
                  <c:v>176</c:v>
                </c:pt>
                <c:pt idx="2">
                  <c:v>96.9</c:v>
                </c:pt>
                <c:pt idx="3">
                  <c:v>64.8</c:v>
                </c:pt>
                <c:pt idx="4">
                  <c:v>51.1</c:v>
                </c:pt>
              </c:numCache>
            </c:numRef>
          </c:val>
        </c:ser>
        <c:dLbls>
          <c:showLegendKey val="0"/>
          <c:showVal val="0"/>
          <c:showCatName val="0"/>
          <c:showSerName val="0"/>
          <c:showPercent val="0"/>
          <c:showBubbleSize val="0"/>
        </c:dLbls>
        <c:gapWidth val="180"/>
        <c:overlap val="-90"/>
        <c:axId val="129553536"/>
        <c:axId val="1295554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91.2</c:v>
                </c:pt>
                <c:pt idx="1">
                  <c:v>58.5</c:v>
                </c:pt>
                <c:pt idx="2">
                  <c:v>34.5</c:v>
                </c:pt>
                <c:pt idx="3">
                  <c:v>26.3</c:v>
                </c:pt>
                <c:pt idx="4">
                  <c:v>24.5</c:v>
                </c:pt>
              </c:numCache>
            </c:numRef>
          </c:val>
          <c:smooth val="0"/>
        </c:ser>
        <c:dLbls>
          <c:showLegendKey val="0"/>
          <c:showVal val="0"/>
          <c:showCatName val="0"/>
          <c:showSerName val="0"/>
          <c:showPercent val="0"/>
          <c:showBubbleSize val="0"/>
        </c:dLbls>
        <c:marker val="1"/>
        <c:smooth val="0"/>
        <c:axId val="129553536"/>
        <c:axId val="129555456"/>
      </c:lineChart>
      <c:catAx>
        <c:axId val="129553536"/>
        <c:scaling>
          <c:orientation val="minMax"/>
        </c:scaling>
        <c:delete val="0"/>
        <c:axPos val="b"/>
        <c:numFmt formatCode="ge" sourceLinked="1"/>
        <c:majorTickMark val="none"/>
        <c:minorTickMark val="none"/>
        <c:tickLblPos val="none"/>
        <c:crossAx val="129555456"/>
        <c:crosses val="autoZero"/>
        <c:auto val="0"/>
        <c:lblAlgn val="ctr"/>
        <c:lblOffset val="100"/>
        <c:noMultiLvlLbl val="1"/>
      </c:catAx>
      <c:valAx>
        <c:axId val="12955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55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707392"/>
        <c:axId val="12972185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07392"/>
        <c:axId val="129721856"/>
      </c:lineChart>
      <c:catAx>
        <c:axId val="129707392"/>
        <c:scaling>
          <c:orientation val="minMax"/>
        </c:scaling>
        <c:delete val="0"/>
        <c:axPos val="b"/>
        <c:numFmt formatCode="ge" sourceLinked="1"/>
        <c:majorTickMark val="none"/>
        <c:minorTickMark val="none"/>
        <c:tickLblPos val="none"/>
        <c:crossAx val="129721856"/>
        <c:crosses val="autoZero"/>
        <c:auto val="0"/>
        <c:lblAlgn val="ctr"/>
        <c:lblOffset val="100"/>
        <c:noMultiLvlLbl val="1"/>
      </c:catAx>
      <c:valAx>
        <c:axId val="12972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70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151.30000000000001</c:v>
                </c:pt>
                <c:pt idx="1">
                  <c:v>166</c:v>
                </c:pt>
                <c:pt idx="2">
                  <c:v>252.8</c:v>
                </c:pt>
                <c:pt idx="3">
                  <c:v>247</c:v>
                </c:pt>
                <c:pt idx="4">
                  <c:v>327.2</c:v>
                </c:pt>
              </c:numCache>
            </c:numRef>
          </c:val>
        </c:ser>
        <c:dLbls>
          <c:showLegendKey val="0"/>
          <c:showVal val="0"/>
          <c:showCatName val="0"/>
          <c:showSerName val="0"/>
          <c:showPercent val="0"/>
          <c:showBubbleSize val="0"/>
        </c:dLbls>
        <c:gapWidth val="180"/>
        <c:overlap val="-90"/>
        <c:axId val="127779584"/>
        <c:axId val="12778112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7779584"/>
        <c:axId val="127781120"/>
      </c:lineChart>
      <c:catAx>
        <c:axId val="127779584"/>
        <c:scaling>
          <c:orientation val="minMax"/>
        </c:scaling>
        <c:delete val="0"/>
        <c:axPos val="b"/>
        <c:numFmt formatCode="ge" sourceLinked="1"/>
        <c:majorTickMark val="none"/>
        <c:minorTickMark val="none"/>
        <c:tickLblPos val="none"/>
        <c:crossAx val="127781120"/>
        <c:crosses val="autoZero"/>
        <c:auto val="0"/>
        <c:lblAlgn val="ctr"/>
        <c:lblOffset val="100"/>
        <c:noMultiLvlLbl val="1"/>
      </c:catAx>
      <c:valAx>
        <c:axId val="12778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77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6.2</c:v>
                </c:pt>
                <c:pt idx="2">
                  <c:v>63.7</c:v>
                </c:pt>
                <c:pt idx="3">
                  <c:v>60.6</c:v>
                </c:pt>
                <c:pt idx="4">
                  <c:v>62.4</c:v>
                </c:pt>
              </c:numCache>
            </c:numRef>
          </c:val>
        </c:ser>
        <c:dLbls>
          <c:showLegendKey val="0"/>
          <c:showVal val="0"/>
          <c:showCatName val="0"/>
          <c:showSerName val="0"/>
          <c:showPercent val="0"/>
          <c:showBubbleSize val="0"/>
        </c:dLbls>
        <c:gapWidth val="180"/>
        <c:overlap val="-90"/>
        <c:axId val="129763968"/>
        <c:axId val="12977433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7.1</c:v>
                </c:pt>
                <c:pt idx="2">
                  <c:v>40.700000000000003</c:v>
                </c:pt>
                <c:pt idx="3">
                  <c:v>52.3</c:v>
                </c:pt>
                <c:pt idx="4">
                  <c:v>52.8</c:v>
                </c:pt>
              </c:numCache>
            </c:numRef>
          </c:val>
          <c:smooth val="0"/>
        </c:ser>
        <c:dLbls>
          <c:showLegendKey val="0"/>
          <c:showVal val="0"/>
          <c:showCatName val="0"/>
          <c:showSerName val="0"/>
          <c:showPercent val="0"/>
          <c:showBubbleSize val="0"/>
        </c:dLbls>
        <c:marker val="1"/>
        <c:smooth val="0"/>
        <c:axId val="129763968"/>
        <c:axId val="129774336"/>
      </c:lineChart>
      <c:catAx>
        <c:axId val="129763968"/>
        <c:scaling>
          <c:orientation val="minMax"/>
        </c:scaling>
        <c:delete val="0"/>
        <c:axPos val="b"/>
        <c:numFmt formatCode="ge" sourceLinked="1"/>
        <c:majorTickMark val="none"/>
        <c:minorTickMark val="none"/>
        <c:tickLblPos val="none"/>
        <c:crossAx val="129774336"/>
        <c:crosses val="autoZero"/>
        <c:auto val="0"/>
        <c:lblAlgn val="ctr"/>
        <c:lblOffset val="100"/>
        <c:noMultiLvlLbl val="1"/>
      </c:catAx>
      <c:valAx>
        <c:axId val="12977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76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8.1</c:v>
                </c:pt>
                <c:pt idx="1">
                  <c:v>13.6</c:v>
                </c:pt>
                <c:pt idx="2">
                  <c:v>9.4</c:v>
                </c:pt>
                <c:pt idx="3">
                  <c:v>12</c:v>
                </c:pt>
                <c:pt idx="4">
                  <c:v>8.5</c:v>
                </c:pt>
              </c:numCache>
            </c:numRef>
          </c:val>
        </c:ser>
        <c:dLbls>
          <c:showLegendKey val="0"/>
          <c:showVal val="0"/>
          <c:showCatName val="0"/>
          <c:showSerName val="0"/>
          <c:showPercent val="0"/>
          <c:showBubbleSize val="0"/>
        </c:dLbls>
        <c:gapWidth val="180"/>
        <c:overlap val="-90"/>
        <c:axId val="129795200"/>
        <c:axId val="1297971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129795200"/>
        <c:axId val="129797120"/>
      </c:lineChart>
      <c:catAx>
        <c:axId val="129795200"/>
        <c:scaling>
          <c:orientation val="minMax"/>
        </c:scaling>
        <c:delete val="0"/>
        <c:axPos val="b"/>
        <c:numFmt formatCode="ge" sourceLinked="1"/>
        <c:majorTickMark val="none"/>
        <c:minorTickMark val="none"/>
        <c:tickLblPos val="none"/>
        <c:crossAx val="129797120"/>
        <c:crosses val="autoZero"/>
        <c:auto val="0"/>
        <c:lblAlgn val="ctr"/>
        <c:lblOffset val="100"/>
        <c:noMultiLvlLbl val="1"/>
      </c:catAx>
      <c:valAx>
        <c:axId val="12979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79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59.4</c:v>
                </c:pt>
                <c:pt idx="1">
                  <c:v>75.5</c:v>
                </c:pt>
                <c:pt idx="2">
                  <c:v>46.1</c:v>
                </c:pt>
                <c:pt idx="3">
                  <c:v>52.3</c:v>
                </c:pt>
                <c:pt idx="4">
                  <c:v>37</c:v>
                </c:pt>
              </c:numCache>
            </c:numRef>
          </c:val>
        </c:ser>
        <c:dLbls>
          <c:showLegendKey val="0"/>
          <c:showVal val="0"/>
          <c:showCatName val="0"/>
          <c:showSerName val="0"/>
          <c:showPercent val="0"/>
          <c:showBubbleSize val="0"/>
        </c:dLbls>
        <c:gapWidth val="180"/>
        <c:overlap val="-90"/>
        <c:axId val="129809792"/>
        <c:axId val="12984473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129809792"/>
        <c:axId val="129844736"/>
      </c:lineChart>
      <c:catAx>
        <c:axId val="129809792"/>
        <c:scaling>
          <c:orientation val="minMax"/>
        </c:scaling>
        <c:delete val="0"/>
        <c:axPos val="b"/>
        <c:numFmt formatCode="ge" sourceLinked="1"/>
        <c:majorTickMark val="none"/>
        <c:minorTickMark val="none"/>
        <c:tickLblPos val="none"/>
        <c:crossAx val="129844736"/>
        <c:crosses val="autoZero"/>
        <c:auto val="0"/>
        <c:lblAlgn val="ctr"/>
        <c:lblOffset val="100"/>
        <c:noMultiLvlLbl val="1"/>
      </c:catAx>
      <c:valAx>
        <c:axId val="12984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80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765.2</c:v>
                </c:pt>
                <c:pt idx="1">
                  <c:v>263.7</c:v>
                </c:pt>
                <c:pt idx="2">
                  <c:v>232.4</c:v>
                </c:pt>
                <c:pt idx="3">
                  <c:v>139.4</c:v>
                </c:pt>
                <c:pt idx="4">
                  <c:v>129.69999999999999</c:v>
                </c:pt>
              </c:numCache>
            </c:numRef>
          </c:val>
        </c:ser>
        <c:dLbls>
          <c:showLegendKey val="0"/>
          <c:showVal val="0"/>
          <c:showCatName val="0"/>
          <c:showSerName val="0"/>
          <c:showPercent val="0"/>
          <c:showBubbleSize val="0"/>
        </c:dLbls>
        <c:gapWidth val="180"/>
        <c:overlap val="-90"/>
        <c:axId val="129873792"/>
        <c:axId val="12987596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129873792"/>
        <c:axId val="129875968"/>
      </c:lineChart>
      <c:catAx>
        <c:axId val="129873792"/>
        <c:scaling>
          <c:orientation val="minMax"/>
        </c:scaling>
        <c:delete val="0"/>
        <c:axPos val="b"/>
        <c:numFmt formatCode="ge" sourceLinked="1"/>
        <c:majorTickMark val="none"/>
        <c:minorTickMark val="none"/>
        <c:tickLblPos val="none"/>
        <c:crossAx val="129875968"/>
        <c:crosses val="autoZero"/>
        <c:auto val="0"/>
        <c:lblAlgn val="ctr"/>
        <c:lblOffset val="100"/>
        <c:noMultiLvlLbl val="1"/>
      </c:catAx>
      <c:valAx>
        <c:axId val="12987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8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978368"/>
        <c:axId val="12998028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78368"/>
        <c:axId val="129980288"/>
      </c:lineChart>
      <c:catAx>
        <c:axId val="129978368"/>
        <c:scaling>
          <c:orientation val="minMax"/>
        </c:scaling>
        <c:delete val="0"/>
        <c:axPos val="b"/>
        <c:numFmt formatCode="ge" sourceLinked="1"/>
        <c:majorTickMark val="none"/>
        <c:minorTickMark val="none"/>
        <c:tickLblPos val="none"/>
        <c:crossAx val="129980288"/>
        <c:crosses val="autoZero"/>
        <c:auto val="0"/>
        <c:lblAlgn val="ctr"/>
        <c:lblOffset val="100"/>
        <c:noMultiLvlLbl val="1"/>
      </c:catAx>
      <c:valAx>
        <c:axId val="129980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9783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83.4</c:v>
                </c:pt>
                <c:pt idx="2">
                  <c:v>100</c:v>
                </c:pt>
                <c:pt idx="3">
                  <c:v>100</c:v>
                </c:pt>
                <c:pt idx="4">
                  <c:v>100</c:v>
                </c:pt>
              </c:numCache>
            </c:numRef>
          </c:val>
        </c:ser>
        <c:dLbls>
          <c:showLegendKey val="0"/>
          <c:showVal val="0"/>
          <c:showCatName val="0"/>
          <c:showSerName val="0"/>
          <c:showPercent val="0"/>
          <c:showBubbleSize val="0"/>
        </c:dLbls>
        <c:gapWidth val="180"/>
        <c:overlap val="-90"/>
        <c:axId val="130009344"/>
        <c:axId val="13001561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130009344"/>
        <c:axId val="130015616"/>
      </c:lineChart>
      <c:catAx>
        <c:axId val="130009344"/>
        <c:scaling>
          <c:orientation val="minMax"/>
        </c:scaling>
        <c:delete val="0"/>
        <c:axPos val="b"/>
        <c:numFmt formatCode="ge" sourceLinked="1"/>
        <c:majorTickMark val="none"/>
        <c:minorTickMark val="none"/>
        <c:tickLblPos val="none"/>
        <c:crossAx val="130015616"/>
        <c:crosses val="autoZero"/>
        <c:auto val="0"/>
        <c:lblAlgn val="ctr"/>
        <c:lblOffset val="100"/>
        <c:noMultiLvlLbl val="1"/>
      </c:catAx>
      <c:valAx>
        <c:axId val="13001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00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0638592"/>
        <c:axId val="1306405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38592"/>
        <c:axId val="130640512"/>
      </c:lineChart>
      <c:catAx>
        <c:axId val="130638592"/>
        <c:scaling>
          <c:orientation val="minMax"/>
        </c:scaling>
        <c:delete val="0"/>
        <c:axPos val="b"/>
        <c:numFmt formatCode="ge" sourceLinked="1"/>
        <c:majorTickMark val="none"/>
        <c:minorTickMark val="none"/>
        <c:tickLblPos val="none"/>
        <c:crossAx val="130640512"/>
        <c:crosses val="autoZero"/>
        <c:auto val="0"/>
        <c:lblAlgn val="ctr"/>
        <c:lblOffset val="100"/>
        <c:noMultiLvlLbl val="1"/>
      </c:catAx>
      <c:valAx>
        <c:axId val="13064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63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0293760"/>
        <c:axId val="13029529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293760"/>
        <c:axId val="130295296"/>
      </c:lineChart>
      <c:catAx>
        <c:axId val="130293760"/>
        <c:scaling>
          <c:orientation val="minMax"/>
        </c:scaling>
        <c:delete val="0"/>
        <c:axPos val="b"/>
        <c:numFmt formatCode="ge" sourceLinked="1"/>
        <c:majorTickMark val="none"/>
        <c:minorTickMark val="none"/>
        <c:tickLblPos val="none"/>
        <c:crossAx val="130295296"/>
        <c:crosses val="autoZero"/>
        <c:auto val="0"/>
        <c:lblAlgn val="ctr"/>
        <c:lblOffset val="100"/>
        <c:noMultiLvlLbl val="1"/>
      </c:catAx>
      <c:valAx>
        <c:axId val="13029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29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0323584"/>
        <c:axId val="1303255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323584"/>
        <c:axId val="130325504"/>
      </c:lineChart>
      <c:catAx>
        <c:axId val="130323584"/>
        <c:scaling>
          <c:orientation val="minMax"/>
        </c:scaling>
        <c:delete val="0"/>
        <c:axPos val="b"/>
        <c:numFmt formatCode="ge" sourceLinked="1"/>
        <c:majorTickMark val="none"/>
        <c:minorTickMark val="none"/>
        <c:tickLblPos val="none"/>
        <c:crossAx val="130325504"/>
        <c:crosses val="autoZero"/>
        <c:auto val="0"/>
        <c:lblAlgn val="ctr"/>
        <c:lblOffset val="100"/>
        <c:noMultiLvlLbl val="1"/>
      </c:catAx>
      <c:valAx>
        <c:axId val="13032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32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0428288"/>
        <c:axId val="13043456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28288"/>
        <c:axId val="130434560"/>
      </c:lineChart>
      <c:catAx>
        <c:axId val="130428288"/>
        <c:scaling>
          <c:orientation val="minMax"/>
        </c:scaling>
        <c:delete val="0"/>
        <c:axPos val="b"/>
        <c:numFmt formatCode="ge" sourceLinked="1"/>
        <c:majorTickMark val="none"/>
        <c:minorTickMark val="none"/>
        <c:tickLblPos val="none"/>
        <c:crossAx val="130434560"/>
        <c:crosses val="autoZero"/>
        <c:auto val="0"/>
        <c:lblAlgn val="ctr"/>
        <c:lblOffset val="100"/>
        <c:noMultiLvlLbl val="1"/>
      </c:catAx>
      <c:valAx>
        <c:axId val="13043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42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8148224"/>
        <c:axId val="12814976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8148224"/>
        <c:axId val="128149760"/>
      </c:lineChart>
      <c:catAx>
        <c:axId val="128148224"/>
        <c:scaling>
          <c:orientation val="minMax"/>
        </c:scaling>
        <c:delete val="0"/>
        <c:axPos val="b"/>
        <c:numFmt formatCode="ge" sourceLinked="1"/>
        <c:majorTickMark val="none"/>
        <c:minorTickMark val="none"/>
        <c:tickLblPos val="none"/>
        <c:crossAx val="128149760"/>
        <c:crosses val="autoZero"/>
        <c:auto val="0"/>
        <c:lblAlgn val="ctr"/>
        <c:lblOffset val="100"/>
        <c:noMultiLvlLbl val="1"/>
      </c:catAx>
      <c:valAx>
        <c:axId val="12814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14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0475520"/>
        <c:axId val="13047744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75520"/>
        <c:axId val="130477440"/>
      </c:lineChart>
      <c:catAx>
        <c:axId val="130475520"/>
        <c:scaling>
          <c:orientation val="minMax"/>
        </c:scaling>
        <c:delete val="0"/>
        <c:axPos val="b"/>
        <c:numFmt formatCode="ge" sourceLinked="1"/>
        <c:majorTickMark val="none"/>
        <c:minorTickMark val="none"/>
        <c:tickLblPos val="none"/>
        <c:crossAx val="130477440"/>
        <c:crosses val="autoZero"/>
        <c:auto val="0"/>
        <c:lblAlgn val="ctr"/>
        <c:lblOffset val="100"/>
        <c:noMultiLvlLbl val="1"/>
      </c:catAx>
      <c:valAx>
        <c:axId val="13047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475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14731.1</c:v>
                </c:pt>
                <c:pt idx="1">
                  <c:v>13730.9</c:v>
                </c:pt>
                <c:pt idx="2">
                  <c:v>16510.900000000001</c:v>
                </c:pt>
                <c:pt idx="3">
                  <c:v>17091.5</c:v>
                </c:pt>
                <c:pt idx="4">
                  <c:v>17609.2</c:v>
                </c:pt>
              </c:numCache>
            </c:numRef>
          </c:val>
        </c:ser>
        <c:dLbls>
          <c:showLegendKey val="0"/>
          <c:showVal val="0"/>
          <c:showCatName val="0"/>
          <c:showSerName val="0"/>
          <c:showPercent val="0"/>
          <c:showBubbleSize val="0"/>
        </c:dLbls>
        <c:gapWidth val="180"/>
        <c:overlap val="-90"/>
        <c:axId val="128170624"/>
        <c:axId val="12892646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28170624"/>
        <c:axId val="128926464"/>
      </c:lineChart>
      <c:catAx>
        <c:axId val="128170624"/>
        <c:scaling>
          <c:orientation val="minMax"/>
        </c:scaling>
        <c:delete val="0"/>
        <c:axPos val="b"/>
        <c:numFmt formatCode="ge" sourceLinked="1"/>
        <c:majorTickMark val="none"/>
        <c:minorTickMark val="none"/>
        <c:tickLblPos val="none"/>
        <c:crossAx val="128926464"/>
        <c:crosses val="autoZero"/>
        <c:auto val="0"/>
        <c:lblAlgn val="ctr"/>
        <c:lblOffset val="100"/>
        <c:noMultiLvlLbl val="1"/>
      </c:catAx>
      <c:valAx>
        <c:axId val="12892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17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11100</c:v>
                </c:pt>
                <c:pt idx="1">
                  <c:v>25524</c:v>
                </c:pt>
                <c:pt idx="2">
                  <c:v>25260</c:v>
                </c:pt>
                <c:pt idx="3">
                  <c:v>26200</c:v>
                </c:pt>
                <c:pt idx="4">
                  <c:v>20196</c:v>
                </c:pt>
              </c:numCache>
            </c:numRef>
          </c:val>
        </c:ser>
        <c:dLbls>
          <c:showLegendKey val="0"/>
          <c:showVal val="0"/>
          <c:showCatName val="0"/>
          <c:showSerName val="0"/>
          <c:showPercent val="0"/>
          <c:showBubbleSize val="0"/>
        </c:dLbls>
        <c:gapWidth val="180"/>
        <c:overlap val="-90"/>
        <c:axId val="128952960"/>
        <c:axId val="1289551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28952960"/>
        <c:axId val="128955136"/>
      </c:lineChart>
      <c:catAx>
        <c:axId val="128952960"/>
        <c:scaling>
          <c:orientation val="minMax"/>
        </c:scaling>
        <c:delete val="0"/>
        <c:axPos val="b"/>
        <c:numFmt formatCode="ge" sourceLinked="1"/>
        <c:majorTickMark val="none"/>
        <c:minorTickMark val="none"/>
        <c:tickLblPos val="none"/>
        <c:crossAx val="128955136"/>
        <c:crosses val="autoZero"/>
        <c:auto val="0"/>
        <c:lblAlgn val="ctr"/>
        <c:lblOffset val="100"/>
        <c:noMultiLvlLbl val="1"/>
      </c:catAx>
      <c:valAx>
        <c:axId val="1289551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95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42.8</c:v>
                </c:pt>
                <c:pt idx="1">
                  <c:v>45.7</c:v>
                </c:pt>
                <c:pt idx="2">
                  <c:v>46.2</c:v>
                </c:pt>
                <c:pt idx="3">
                  <c:v>45.6</c:v>
                </c:pt>
                <c:pt idx="4">
                  <c:v>43.4</c:v>
                </c:pt>
              </c:numCache>
            </c:numRef>
          </c:val>
        </c:ser>
        <c:dLbls>
          <c:showLegendKey val="0"/>
          <c:showVal val="0"/>
          <c:showCatName val="0"/>
          <c:showSerName val="0"/>
          <c:showPercent val="0"/>
          <c:showBubbleSize val="0"/>
        </c:dLbls>
        <c:gapWidth val="180"/>
        <c:overlap val="-90"/>
        <c:axId val="128994688"/>
        <c:axId val="12902144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28994688"/>
        <c:axId val="129021440"/>
      </c:lineChart>
      <c:catAx>
        <c:axId val="128994688"/>
        <c:scaling>
          <c:orientation val="minMax"/>
        </c:scaling>
        <c:delete val="0"/>
        <c:axPos val="b"/>
        <c:numFmt formatCode="ge" sourceLinked="1"/>
        <c:majorTickMark val="none"/>
        <c:minorTickMark val="none"/>
        <c:tickLblPos val="none"/>
        <c:crossAx val="129021440"/>
        <c:crosses val="autoZero"/>
        <c:auto val="0"/>
        <c:lblAlgn val="ctr"/>
        <c:lblOffset val="100"/>
        <c:noMultiLvlLbl val="1"/>
      </c:catAx>
      <c:valAx>
        <c:axId val="12902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99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35.200000000000003</c:v>
                </c:pt>
                <c:pt idx="1">
                  <c:v>54.1</c:v>
                </c:pt>
                <c:pt idx="2">
                  <c:v>22.8</c:v>
                </c:pt>
                <c:pt idx="3">
                  <c:v>34.4</c:v>
                </c:pt>
                <c:pt idx="4">
                  <c:v>18.899999999999999</c:v>
                </c:pt>
              </c:numCache>
            </c:numRef>
          </c:val>
        </c:ser>
        <c:dLbls>
          <c:showLegendKey val="0"/>
          <c:showVal val="0"/>
          <c:showCatName val="0"/>
          <c:showSerName val="0"/>
          <c:showPercent val="0"/>
          <c:showBubbleSize val="0"/>
        </c:dLbls>
        <c:gapWidth val="180"/>
        <c:overlap val="-90"/>
        <c:axId val="129312640"/>
        <c:axId val="12932710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29312640"/>
        <c:axId val="129327104"/>
      </c:lineChart>
      <c:catAx>
        <c:axId val="129312640"/>
        <c:scaling>
          <c:orientation val="minMax"/>
        </c:scaling>
        <c:delete val="0"/>
        <c:axPos val="b"/>
        <c:numFmt formatCode="ge" sourceLinked="1"/>
        <c:majorTickMark val="none"/>
        <c:minorTickMark val="none"/>
        <c:tickLblPos val="none"/>
        <c:crossAx val="129327104"/>
        <c:crosses val="autoZero"/>
        <c:auto val="0"/>
        <c:lblAlgn val="ctr"/>
        <c:lblOffset val="100"/>
        <c:noMultiLvlLbl val="1"/>
      </c:catAx>
      <c:valAx>
        <c:axId val="129327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31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458.6</c:v>
                </c:pt>
                <c:pt idx="1">
                  <c:v>229</c:v>
                </c:pt>
                <c:pt idx="2">
                  <c:v>162.1</c:v>
                </c:pt>
                <c:pt idx="3">
                  <c:v>101.9</c:v>
                </c:pt>
                <c:pt idx="4">
                  <c:v>85.4</c:v>
                </c:pt>
              </c:numCache>
            </c:numRef>
          </c:val>
        </c:ser>
        <c:dLbls>
          <c:showLegendKey val="0"/>
          <c:showVal val="0"/>
          <c:showCatName val="0"/>
          <c:showSerName val="0"/>
          <c:showPercent val="0"/>
          <c:showBubbleSize val="0"/>
        </c:dLbls>
        <c:gapWidth val="180"/>
        <c:overlap val="-90"/>
        <c:axId val="129360256"/>
        <c:axId val="12936217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29360256"/>
        <c:axId val="129362176"/>
      </c:lineChart>
      <c:catAx>
        <c:axId val="129360256"/>
        <c:scaling>
          <c:orientation val="minMax"/>
        </c:scaling>
        <c:delete val="0"/>
        <c:axPos val="b"/>
        <c:numFmt formatCode="ge" sourceLinked="1"/>
        <c:majorTickMark val="none"/>
        <c:minorTickMark val="none"/>
        <c:tickLblPos val="none"/>
        <c:crossAx val="129362176"/>
        <c:crosses val="autoZero"/>
        <c:auto val="0"/>
        <c:lblAlgn val="ctr"/>
        <c:lblOffset val="100"/>
        <c:noMultiLvlLbl val="1"/>
      </c:catAx>
      <c:valAx>
        <c:axId val="12936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36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128704"/>
        <c:axId val="12913907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128704"/>
        <c:axId val="129139072"/>
      </c:lineChart>
      <c:catAx>
        <c:axId val="129128704"/>
        <c:scaling>
          <c:orientation val="minMax"/>
        </c:scaling>
        <c:delete val="0"/>
        <c:axPos val="b"/>
        <c:numFmt formatCode="ge" sourceLinked="1"/>
        <c:majorTickMark val="none"/>
        <c:minorTickMark val="none"/>
        <c:tickLblPos val="none"/>
        <c:crossAx val="129139072"/>
        <c:crosses val="autoZero"/>
        <c:auto val="0"/>
        <c:lblAlgn val="ctr"/>
        <c:lblOffset val="100"/>
        <c:noMultiLvlLbl val="1"/>
      </c:catAx>
      <c:valAx>
        <c:axId val="12913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9128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73623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73623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73623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73623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73623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21301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793397</xdr:colOff>
      <xdr:row>41</xdr:row>
      <xdr:rowOff>117765</xdr:rowOff>
    </xdr:from>
    <xdr:ext cx="2839239" cy="392415"/>
    <xdr:sp macro="" textlink="データ!GV9">
      <xdr:nvSpPr>
        <xdr:cNvPr id="24" name="正方形/長方形 23"/>
        <xdr:cNvSpPr/>
      </xdr:nvSpPr>
      <xdr:spPr>
        <a:xfrm>
          <a:off x="15720433"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53465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55543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58240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59206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57079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53465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55543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58240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59206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57079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53465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55543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58240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59206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57079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53465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55543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58240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59206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57079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53465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55543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58240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59206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57079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7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7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7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7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7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77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77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77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77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77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77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776"/>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777"/>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778"/>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779"/>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780"/>
                </a:ext>
              </a:extLst>
            </xdr:cNvPicPr>
          </xdr:nvPicPr>
          <xdr:blipFill>
            <a:blip xmlns:r="http://schemas.openxmlformats.org/officeDocument/2006/relationships" r:embed="rId42"/>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781"/>
                </a:ext>
              </a:extLst>
            </xdr:cNvPicPr>
          </xdr:nvPicPr>
          <xdr:blipFill>
            <a:blip xmlns:r="http://schemas.openxmlformats.org/officeDocument/2006/relationships" r:embed="rId43"/>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782"/>
                </a:ext>
              </a:extLst>
            </xdr:cNvPicPr>
          </xdr:nvPicPr>
          <xdr:blipFill>
            <a:blip xmlns:r="http://schemas.openxmlformats.org/officeDocument/2006/relationships" r:embed="rId44"/>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783"/>
                </a:ext>
              </a:extLst>
            </xdr:cNvPicPr>
          </xdr:nvPicPr>
          <xdr:blipFill>
            <a:blip xmlns:r="http://schemas.openxmlformats.org/officeDocument/2006/relationships" r:embed="rId45"/>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784"/>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785"/>
                </a:ext>
              </a:extLst>
            </xdr:cNvPicPr>
          </xdr:nvPicPr>
          <xdr:blipFill>
            <a:blip xmlns:r="http://schemas.openxmlformats.org/officeDocument/2006/relationships" r:embed="rId47"/>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786"/>
                </a:ext>
              </a:extLst>
            </xdr:cNvPicPr>
          </xdr:nvPicPr>
          <xdr:blipFill>
            <a:blip xmlns:r="http://schemas.openxmlformats.org/officeDocument/2006/relationships" r:embed="rId48"/>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787"/>
                </a:ext>
              </a:extLst>
            </xdr:cNvPicPr>
          </xdr:nvPicPr>
          <xdr:blipFill>
            <a:blip xmlns:r="http://schemas.openxmlformats.org/officeDocument/2006/relationships" r:embed="rId49"/>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788"/>
                </a:ext>
              </a:extLst>
            </xdr:cNvPicPr>
          </xdr:nvPicPr>
          <xdr:blipFill>
            <a:blip xmlns:r="http://schemas.openxmlformats.org/officeDocument/2006/relationships" r:embed="rId50"/>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789"/>
                </a:ext>
              </a:extLst>
            </xdr:cNvPicPr>
          </xdr:nvPicPr>
          <xdr:blipFill>
            <a:blip xmlns:r="http://schemas.openxmlformats.org/officeDocument/2006/relationships" r:embed="rId5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790"/>
                </a:ext>
              </a:extLst>
            </xdr:cNvPicPr>
          </xdr:nvPicPr>
          <xdr:blipFill>
            <a:blip xmlns:r="http://schemas.openxmlformats.org/officeDocument/2006/relationships" r:embed="rId5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791"/>
                </a:ext>
              </a:extLst>
            </xdr:cNvPicPr>
          </xdr:nvPicPr>
          <xdr:blipFill>
            <a:blip xmlns:r="http://schemas.openxmlformats.org/officeDocument/2006/relationships" r:embed="rId52"/>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792"/>
                </a:ext>
              </a:extLst>
            </xdr:cNvPicPr>
          </xdr:nvPicPr>
          <xdr:blipFill>
            <a:blip xmlns:r="http://schemas.openxmlformats.org/officeDocument/2006/relationships" r:embed="rId52"/>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793"/>
                </a:ext>
              </a:extLst>
            </xdr:cNvPicPr>
          </xdr:nvPicPr>
          <xdr:blipFill>
            <a:blip xmlns:r="http://schemas.openxmlformats.org/officeDocument/2006/relationships" r:embed="rId52"/>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794"/>
                </a:ext>
              </a:extLst>
            </xdr:cNvPicPr>
          </xdr:nvPicPr>
          <xdr:blipFill>
            <a:blip xmlns:r="http://schemas.openxmlformats.org/officeDocument/2006/relationships" r:embed="rId52"/>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795"/>
                </a:ext>
              </a:extLst>
            </xdr:cNvPicPr>
          </xdr:nvPicPr>
          <xdr:blipFill>
            <a:blip xmlns:r="http://schemas.openxmlformats.org/officeDocument/2006/relationships" r:embed="rId53"/>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796"/>
                </a:ext>
              </a:extLst>
            </xdr:cNvPicPr>
          </xdr:nvPicPr>
          <xdr:blipFill>
            <a:blip xmlns:r="http://schemas.openxmlformats.org/officeDocument/2006/relationships" r:embed="rId53"/>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797"/>
                </a:ext>
              </a:extLst>
            </xdr:cNvPicPr>
          </xdr:nvPicPr>
          <xdr:blipFill>
            <a:blip xmlns:r="http://schemas.openxmlformats.org/officeDocument/2006/relationships" r:embed="rId53"/>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798"/>
                </a:ext>
              </a:extLst>
            </xdr:cNvPicPr>
          </xdr:nvPicPr>
          <xdr:blipFill>
            <a:blip xmlns:r="http://schemas.openxmlformats.org/officeDocument/2006/relationships" r:embed="rId53"/>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799"/>
                </a:ext>
              </a:extLst>
            </xdr:cNvPicPr>
          </xdr:nvPicPr>
          <xdr:blipFill>
            <a:blip xmlns:r="http://schemas.openxmlformats.org/officeDocument/2006/relationships" r:embed="rId53"/>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800"/>
                </a:ext>
              </a:extLst>
            </xdr:cNvPicPr>
          </xdr:nvPicPr>
          <xdr:blipFill>
            <a:blip xmlns:r="http://schemas.openxmlformats.org/officeDocument/2006/relationships" r:embed="rId53"/>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801"/>
                </a:ext>
              </a:extLst>
            </xdr:cNvPicPr>
          </xdr:nvPicPr>
          <xdr:blipFill>
            <a:blip xmlns:r="http://schemas.openxmlformats.org/officeDocument/2006/relationships" r:embed="rId53"/>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802"/>
                </a:ext>
              </a:extLst>
            </xdr:cNvPicPr>
          </xdr:nvPicPr>
          <xdr:blipFill>
            <a:blip xmlns:r="http://schemas.openxmlformats.org/officeDocument/2006/relationships" r:embed="rId53"/>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803"/>
                </a:ext>
              </a:extLst>
            </xdr:cNvPicPr>
          </xdr:nvPicPr>
          <xdr:blipFill>
            <a:blip xmlns:r="http://schemas.openxmlformats.org/officeDocument/2006/relationships" r:embed="rId53"/>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804"/>
                </a:ext>
              </a:extLst>
            </xdr:cNvPicPr>
          </xdr:nvPicPr>
          <xdr:blipFill>
            <a:blip xmlns:r="http://schemas.openxmlformats.org/officeDocument/2006/relationships" r:embed="rId53"/>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805"/>
                </a:ext>
              </a:extLst>
            </xdr:cNvPicPr>
          </xdr:nvPicPr>
          <xdr:blipFill>
            <a:blip xmlns:r="http://schemas.openxmlformats.org/officeDocument/2006/relationships" r:embed="rId53"/>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806"/>
                </a:ext>
              </a:extLst>
            </xdr:cNvPicPr>
          </xdr:nvPicPr>
          <xdr:blipFill>
            <a:blip xmlns:r="http://schemas.openxmlformats.org/officeDocument/2006/relationships" r:embed="rId53"/>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807"/>
                </a:ext>
              </a:extLst>
            </xdr:cNvPicPr>
          </xdr:nvPicPr>
          <xdr:blipFill>
            <a:blip xmlns:r="http://schemas.openxmlformats.org/officeDocument/2006/relationships" r:embed="rId54"/>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808"/>
                </a:ext>
              </a:extLst>
            </xdr:cNvPicPr>
          </xdr:nvPicPr>
          <xdr:blipFill>
            <a:blip xmlns:r="http://schemas.openxmlformats.org/officeDocument/2006/relationships" r:embed="rId54"/>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76"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出雲市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175</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f>データ!M6</f>
        <v>1</v>
      </c>
      <c r="C5" s="138"/>
      <c r="D5" s="138"/>
      <c r="E5" s="138"/>
      <c r="F5" s="139">
        <f>データ!N6</f>
        <v>1</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60" customHeight="1">
      <c r="A7" s="1"/>
      <c r="B7" s="143" t="s">
        <v>125</v>
      </c>
      <c r="C7" s="144"/>
      <c r="D7" s="144"/>
      <c r="E7" s="144"/>
      <c r="F7" s="145" t="s">
        <v>126</v>
      </c>
      <c r="G7" s="145"/>
      <c r="H7" s="145"/>
      <c r="I7" s="145"/>
      <c r="J7" s="146" t="str">
        <f>データ!S6</f>
        <v>無</v>
      </c>
      <c r="K7" s="146"/>
      <c r="L7" s="146"/>
      <c r="M7" s="146"/>
      <c r="N7" s="145" t="s">
        <v>128</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f>データ!AA6</f>
        <v>19036</v>
      </c>
      <c r="G13" s="161"/>
      <c r="H13" s="160">
        <f>データ!AB6</f>
        <v>19543</v>
      </c>
      <c r="I13" s="161"/>
      <c r="J13" s="160">
        <f>データ!AC6</f>
        <v>20405</v>
      </c>
      <c r="K13" s="161"/>
      <c r="L13" s="160">
        <f>データ!AD6</f>
        <v>19744</v>
      </c>
      <c r="M13" s="161"/>
      <c r="N13" s="139">
        <f>データ!AE6</f>
        <v>19255</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f>データ!AF6</f>
        <v>1209</v>
      </c>
      <c r="G14" s="161"/>
      <c r="H14" s="160">
        <f>データ!AG6</f>
        <v>2019</v>
      </c>
      <c r="I14" s="161"/>
      <c r="J14" s="160">
        <f>データ!AH6</f>
        <v>1393</v>
      </c>
      <c r="K14" s="161"/>
      <c r="L14" s="160">
        <f>データ!AI6</f>
        <v>1781</v>
      </c>
      <c r="M14" s="161"/>
      <c r="N14" s="139">
        <f>データ!AJ6</f>
        <v>1274</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20245</v>
      </c>
      <c r="G16" s="173"/>
      <c r="H16" s="173">
        <f>データ!AQ6</f>
        <v>21562</v>
      </c>
      <c r="I16" s="173"/>
      <c r="J16" s="173">
        <f>データ!AR6</f>
        <v>21798</v>
      </c>
      <c r="K16" s="173"/>
      <c r="L16" s="173">
        <f>データ!AS6</f>
        <v>21525</v>
      </c>
      <c r="M16" s="173"/>
      <c r="N16" s="162">
        <f>データ!AT6</f>
        <v>20529</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12038</v>
      </c>
      <c r="G19" s="176"/>
      <c r="H19" s="176"/>
      <c r="I19" s="176">
        <f>データ!AV6</f>
        <v>46831</v>
      </c>
      <c r="J19" s="176"/>
      <c r="K19" s="176"/>
      <c r="L19" s="176">
        <f>データ!AW6</f>
        <v>58869</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176</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177</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322032</v>
      </c>
      <c r="D6" s="64" t="str">
        <f t="shared" si="6"/>
        <v>47</v>
      </c>
      <c r="E6" s="64" t="str">
        <f t="shared" si="6"/>
        <v>04</v>
      </c>
      <c r="F6" s="64" t="str">
        <f t="shared" si="6"/>
        <v>0</v>
      </c>
      <c r="G6" s="64" t="str">
        <f t="shared" si="6"/>
        <v>000</v>
      </c>
      <c r="H6" s="64" t="str">
        <f t="shared" si="6"/>
        <v>島根県　出雲市</v>
      </c>
      <c r="I6" s="64" t="str">
        <f t="shared" si="6"/>
        <v>法非適用</v>
      </c>
      <c r="J6" s="64" t="str">
        <f t="shared" si="6"/>
        <v>電気事業</v>
      </c>
      <c r="K6" s="65" t="str">
        <f t="shared" si="6"/>
        <v>該当数値なし</v>
      </c>
      <c r="L6" s="66" t="str">
        <f t="shared" si="6"/>
        <v>-</v>
      </c>
      <c r="M6" s="66">
        <f t="shared" si="6"/>
        <v>1</v>
      </c>
      <c r="N6" s="66">
        <f t="shared" si="6"/>
        <v>1</v>
      </c>
      <c r="O6" s="66" t="str">
        <f t="shared" si="6"/>
        <v>-</v>
      </c>
      <c r="P6" s="66" t="str">
        <f t="shared" si="6"/>
        <v>-</v>
      </c>
      <c r="Q6" s="67" t="str">
        <f>Q7</f>
        <v>平成30年3月31日　出雲エネルギーセンター</v>
      </c>
      <c r="R6" s="68" t="str">
        <f t="shared" si="6"/>
        <v>平成35年5月31日　キララトゥーリマキ風力発電所</v>
      </c>
      <c r="S6" s="64" t="str">
        <f t="shared" si="6"/>
        <v>無</v>
      </c>
      <c r="T6" s="68" t="str">
        <f t="shared" si="6"/>
        <v>中国電力株式会社</v>
      </c>
      <c r="U6" s="65" t="str">
        <f t="shared" si="6"/>
        <v>-</v>
      </c>
      <c r="V6" s="66" t="str">
        <f>V7</f>
        <v>-</v>
      </c>
      <c r="W6" s="66" t="str">
        <f t="shared" si="6"/>
        <v>-</v>
      </c>
      <c r="X6" s="66" t="str">
        <f t="shared" si="6"/>
        <v>-</v>
      </c>
      <c r="Y6" s="66" t="str">
        <f t="shared" si="6"/>
        <v>-</v>
      </c>
      <c r="Z6" s="66" t="str">
        <f t="shared" si="6"/>
        <v>-</v>
      </c>
      <c r="AA6" s="66">
        <f t="shared" si="6"/>
        <v>19036</v>
      </c>
      <c r="AB6" s="66">
        <f t="shared" si="6"/>
        <v>19543</v>
      </c>
      <c r="AC6" s="66">
        <f t="shared" si="6"/>
        <v>20405</v>
      </c>
      <c r="AD6" s="66">
        <f t="shared" si="6"/>
        <v>19744</v>
      </c>
      <c r="AE6" s="66">
        <f t="shared" si="6"/>
        <v>19255</v>
      </c>
      <c r="AF6" s="66">
        <f t="shared" si="6"/>
        <v>1209</v>
      </c>
      <c r="AG6" s="66">
        <f t="shared" si="6"/>
        <v>2019</v>
      </c>
      <c r="AH6" s="66">
        <f t="shared" si="6"/>
        <v>1393</v>
      </c>
      <c r="AI6" s="66">
        <f t="shared" si="6"/>
        <v>1781</v>
      </c>
      <c r="AJ6" s="66">
        <f t="shared" si="6"/>
        <v>1274</v>
      </c>
      <c r="AK6" s="66" t="str">
        <f t="shared" si="6"/>
        <v>-</v>
      </c>
      <c r="AL6" s="66" t="str">
        <f t="shared" si="6"/>
        <v>-</v>
      </c>
      <c r="AM6" s="66" t="str">
        <f t="shared" si="6"/>
        <v>-</v>
      </c>
      <c r="AN6" s="66" t="str">
        <f t="shared" si="6"/>
        <v>-</v>
      </c>
      <c r="AO6" s="66" t="str">
        <f t="shared" si="6"/>
        <v>-</v>
      </c>
      <c r="AP6" s="66">
        <f t="shared" si="6"/>
        <v>20245</v>
      </c>
      <c r="AQ6" s="66">
        <f t="shared" si="6"/>
        <v>21562</v>
      </c>
      <c r="AR6" s="66">
        <f t="shared" si="6"/>
        <v>21798</v>
      </c>
      <c r="AS6" s="66">
        <f t="shared" si="6"/>
        <v>21525</v>
      </c>
      <c r="AT6" s="66">
        <f t="shared" si="6"/>
        <v>20529</v>
      </c>
      <c r="AU6" s="66">
        <f t="shared" si="6"/>
        <v>12038</v>
      </c>
      <c r="AV6" s="66">
        <f t="shared" si="6"/>
        <v>46831</v>
      </c>
      <c r="AW6" s="66">
        <f t="shared" si="6"/>
        <v>58869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v>1</v>
      </c>
      <c r="N7" s="77">
        <v>1</v>
      </c>
      <c r="O7" s="77" t="s">
        <v>124</v>
      </c>
      <c r="P7" s="77" t="s">
        <v>124</v>
      </c>
      <c r="Q7" s="78" t="s">
        <v>125</v>
      </c>
      <c r="R7" s="78" t="s">
        <v>126</v>
      </c>
      <c r="S7" s="79" t="s">
        <v>127</v>
      </c>
      <c r="T7" s="78" t="s">
        <v>128</v>
      </c>
      <c r="U7" s="75" t="s">
        <v>124</v>
      </c>
      <c r="V7" s="77" t="s">
        <v>124</v>
      </c>
      <c r="W7" s="77" t="s">
        <v>124</v>
      </c>
      <c r="X7" s="77" t="s">
        <v>124</v>
      </c>
      <c r="Y7" s="77" t="s">
        <v>124</v>
      </c>
      <c r="Z7" s="77" t="s">
        <v>124</v>
      </c>
      <c r="AA7" s="77">
        <v>19036</v>
      </c>
      <c r="AB7" s="77">
        <v>19543</v>
      </c>
      <c r="AC7" s="77">
        <v>20405</v>
      </c>
      <c r="AD7" s="77">
        <v>19744</v>
      </c>
      <c r="AE7" s="77">
        <v>19255</v>
      </c>
      <c r="AF7" s="77">
        <v>1209</v>
      </c>
      <c r="AG7" s="77">
        <v>2019</v>
      </c>
      <c r="AH7" s="77">
        <v>1393</v>
      </c>
      <c r="AI7" s="77">
        <v>1781</v>
      </c>
      <c r="AJ7" s="77">
        <v>1274</v>
      </c>
      <c r="AK7" s="77" t="s">
        <v>124</v>
      </c>
      <c r="AL7" s="77" t="s">
        <v>124</v>
      </c>
      <c r="AM7" s="77" t="s">
        <v>124</v>
      </c>
      <c r="AN7" s="77" t="s">
        <v>124</v>
      </c>
      <c r="AO7" s="77" t="s">
        <v>124</v>
      </c>
      <c r="AP7" s="77">
        <v>20245</v>
      </c>
      <c r="AQ7" s="77">
        <v>21562</v>
      </c>
      <c r="AR7" s="77">
        <v>21798</v>
      </c>
      <c r="AS7" s="77">
        <v>21525</v>
      </c>
      <c r="AT7" s="77">
        <v>20529</v>
      </c>
      <c r="AU7" s="77">
        <v>12038</v>
      </c>
      <c r="AV7" s="77">
        <v>46831</v>
      </c>
      <c r="AW7" s="77">
        <v>58869</v>
      </c>
      <c r="AX7" s="80">
        <v>70.2</v>
      </c>
      <c r="AY7" s="80">
        <v>101.1</v>
      </c>
      <c r="AZ7" s="80">
        <v>101</v>
      </c>
      <c r="BA7" s="80">
        <v>102.1</v>
      </c>
      <c r="BB7" s="80">
        <v>93.2</v>
      </c>
      <c r="BC7" s="80">
        <v>138.19999999999999</v>
      </c>
      <c r="BD7" s="80">
        <v>180.2</v>
      </c>
      <c r="BE7" s="80">
        <v>164.5</v>
      </c>
      <c r="BF7" s="80">
        <v>124.7</v>
      </c>
      <c r="BG7" s="80">
        <v>118.8</v>
      </c>
      <c r="BH7" s="80">
        <v>100</v>
      </c>
      <c r="BI7" s="80">
        <v>151.30000000000001</v>
      </c>
      <c r="BJ7" s="80">
        <v>166</v>
      </c>
      <c r="BK7" s="80">
        <v>252.8</v>
      </c>
      <c r="BL7" s="80">
        <v>247</v>
      </c>
      <c r="BM7" s="80">
        <v>327.2</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14731.1</v>
      </c>
      <c r="CF7" s="80">
        <v>13730.9</v>
      </c>
      <c r="CG7" s="80">
        <v>16510.900000000001</v>
      </c>
      <c r="CH7" s="80">
        <v>17091.5</v>
      </c>
      <c r="CI7" s="80">
        <v>17609.2</v>
      </c>
      <c r="CJ7" s="80">
        <v>7500.6</v>
      </c>
      <c r="CK7" s="80">
        <v>7095.7</v>
      </c>
      <c r="CL7" s="80">
        <v>11717.4</v>
      </c>
      <c r="CM7" s="80">
        <v>17642.5</v>
      </c>
      <c r="CN7" s="80">
        <v>18815.8</v>
      </c>
      <c r="CO7" s="77">
        <v>11100</v>
      </c>
      <c r="CP7" s="77">
        <v>25524</v>
      </c>
      <c r="CQ7" s="77">
        <v>25260</v>
      </c>
      <c r="CR7" s="77">
        <v>26200</v>
      </c>
      <c r="CS7" s="77">
        <v>20196</v>
      </c>
      <c r="CT7" s="77">
        <v>95057</v>
      </c>
      <c r="CU7" s="77">
        <v>120361</v>
      </c>
      <c r="CV7" s="77">
        <v>108538</v>
      </c>
      <c r="CW7" s="77">
        <v>58539</v>
      </c>
      <c r="CX7" s="77">
        <v>37685</v>
      </c>
      <c r="CY7" s="77">
        <v>5390</v>
      </c>
      <c r="CZ7" s="80">
        <v>42.8</v>
      </c>
      <c r="DA7" s="80">
        <v>45.7</v>
      </c>
      <c r="DB7" s="80">
        <v>46.2</v>
      </c>
      <c r="DC7" s="80">
        <v>45.6</v>
      </c>
      <c r="DD7" s="80">
        <v>43.4</v>
      </c>
      <c r="DE7" s="80">
        <v>40.200000000000003</v>
      </c>
      <c r="DF7" s="80">
        <v>42.7</v>
      </c>
      <c r="DG7" s="80">
        <v>38.5</v>
      </c>
      <c r="DH7" s="80">
        <v>37.700000000000003</v>
      </c>
      <c r="DI7" s="80">
        <v>33.9</v>
      </c>
      <c r="DJ7" s="80">
        <v>35.200000000000003</v>
      </c>
      <c r="DK7" s="80">
        <v>54.1</v>
      </c>
      <c r="DL7" s="80">
        <v>22.8</v>
      </c>
      <c r="DM7" s="80">
        <v>34.4</v>
      </c>
      <c r="DN7" s="80">
        <v>18.899999999999999</v>
      </c>
      <c r="DO7" s="80">
        <v>41.4</v>
      </c>
      <c r="DP7" s="80">
        <v>23.7</v>
      </c>
      <c r="DQ7" s="80">
        <v>21.6</v>
      </c>
      <c r="DR7" s="80">
        <v>13.7</v>
      </c>
      <c r="DS7" s="80">
        <v>16.3</v>
      </c>
      <c r="DT7" s="80">
        <v>458.6</v>
      </c>
      <c r="DU7" s="80">
        <v>229</v>
      </c>
      <c r="DV7" s="80">
        <v>162.1</v>
      </c>
      <c r="DW7" s="80">
        <v>101.9</v>
      </c>
      <c r="DX7" s="80">
        <v>85.4</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52.9</v>
      </c>
      <c r="EP7" s="80">
        <v>81.2</v>
      </c>
      <c r="EQ7" s="80">
        <v>80.900000000000006</v>
      </c>
      <c r="ER7" s="80">
        <v>79.599999999999994</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v>3690</v>
      </c>
      <c r="GX7" s="80">
        <v>58.7</v>
      </c>
      <c r="GY7" s="80">
        <v>60.5</v>
      </c>
      <c r="GZ7" s="80">
        <v>63.1</v>
      </c>
      <c r="HA7" s="80">
        <v>61.1</v>
      </c>
      <c r="HB7" s="80">
        <v>59.4</v>
      </c>
      <c r="HC7" s="80">
        <v>47.9</v>
      </c>
      <c r="HD7" s="80">
        <v>51.6</v>
      </c>
      <c r="HE7" s="80">
        <v>49.8</v>
      </c>
      <c r="HF7" s="80">
        <v>50.3</v>
      </c>
      <c r="HG7" s="80">
        <v>47.9</v>
      </c>
      <c r="HH7" s="80">
        <v>0</v>
      </c>
      <c r="HI7" s="80">
        <v>0</v>
      </c>
      <c r="HJ7" s="80">
        <v>0</v>
      </c>
      <c r="HK7" s="80">
        <v>0</v>
      </c>
      <c r="HL7" s="80">
        <v>0</v>
      </c>
      <c r="HM7" s="80">
        <v>36.1</v>
      </c>
      <c r="HN7" s="80">
        <v>8.5</v>
      </c>
      <c r="HO7" s="80">
        <v>11.5</v>
      </c>
      <c r="HP7" s="80">
        <v>5.2</v>
      </c>
      <c r="HQ7" s="80">
        <v>13</v>
      </c>
      <c r="HR7" s="80">
        <v>237.1</v>
      </c>
      <c r="HS7" s="80">
        <v>176</v>
      </c>
      <c r="HT7" s="80">
        <v>96.9</v>
      </c>
      <c r="HU7" s="80">
        <v>64.8</v>
      </c>
      <c r="HV7" s="80">
        <v>51.1</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v>6.2</v>
      </c>
      <c r="IN7" s="80">
        <v>63.7</v>
      </c>
      <c r="IO7" s="80">
        <v>60.6</v>
      </c>
      <c r="IP7" s="80">
        <v>62.4</v>
      </c>
      <c r="IQ7" s="80" t="s">
        <v>124</v>
      </c>
      <c r="IR7" s="80">
        <v>7.1</v>
      </c>
      <c r="IS7" s="80">
        <v>40.700000000000003</v>
      </c>
      <c r="IT7" s="80">
        <v>52.3</v>
      </c>
      <c r="IU7" s="80">
        <v>52.8</v>
      </c>
      <c r="IV7" s="77">
        <v>1700</v>
      </c>
      <c r="IW7" s="80">
        <v>8.1</v>
      </c>
      <c r="IX7" s="80">
        <v>13.6</v>
      </c>
      <c r="IY7" s="80">
        <v>9.4</v>
      </c>
      <c r="IZ7" s="80">
        <v>12</v>
      </c>
      <c r="JA7" s="80">
        <v>8.5</v>
      </c>
      <c r="JB7" s="80">
        <v>19.100000000000001</v>
      </c>
      <c r="JC7" s="80">
        <v>19.2</v>
      </c>
      <c r="JD7" s="80">
        <v>19.600000000000001</v>
      </c>
      <c r="JE7" s="80">
        <v>18.5</v>
      </c>
      <c r="JF7" s="80">
        <v>16.100000000000001</v>
      </c>
      <c r="JG7" s="80">
        <v>59.4</v>
      </c>
      <c r="JH7" s="80">
        <v>75.5</v>
      </c>
      <c r="JI7" s="80">
        <v>46.1</v>
      </c>
      <c r="JJ7" s="80">
        <v>52.3</v>
      </c>
      <c r="JK7" s="80">
        <v>37</v>
      </c>
      <c r="JL7" s="80">
        <v>48.1</v>
      </c>
      <c r="JM7" s="80">
        <v>44.6</v>
      </c>
      <c r="JN7" s="80">
        <v>42.6</v>
      </c>
      <c r="JO7" s="80">
        <v>43.7</v>
      </c>
      <c r="JP7" s="80">
        <v>45.4</v>
      </c>
      <c r="JQ7" s="80">
        <v>765.2</v>
      </c>
      <c r="JR7" s="80">
        <v>263.7</v>
      </c>
      <c r="JS7" s="80">
        <v>232.4</v>
      </c>
      <c r="JT7" s="80">
        <v>139.4</v>
      </c>
      <c r="JU7" s="80">
        <v>129.69999999999999</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83.4</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v>1</v>
      </c>
      <c r="MY7" s="80">
        <v>1</v>
      </c>
      <c r="MZ7" s="80">
        <v>1</v>
      </c>
      <c r="NA7" s="80">
        <v>1</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129</v>
      </c>
      <c r="FA8" s="82"/>
      <c r="FB8" s="82"/>
      <c r="FC8" s="82"/>
      <c r="FD8" s="82"/>
      <c r="FE8" s="83"/>
      <c r="FF8" s="82"/>
      <c r="FG8" s="82"/>
      <c r="FH8" s="82" t="str">
        <f>FI4</f>
        <v>修繕費比率（％）</v>
      </c>
      <c r="FI8" s="82" t="b">
        <f>IF(SUM($L$6,$MT$7:$MW$7)=0,FALSE,TRUE)</f>
        <v>0</v>
      </c>
      <c r="FJ8" s="84" t="s">
        <v>129</v>
      </c>
      <c r="FK8" s="82"/>
      <c r="FL8" s="82"/>
      <c r="FM8" s="82"/>
      <c r="FN8" s="82"/>
      <c r="FO8" s="82"/>
      <c r="FP8" s="83"/>
      <c r="FQ8" s="82"/>
      <c r="FR8" s="82" t="str">
        <f>FS4</f>
        <v>企業債残高対料金収入比率（％）</v>
      </c>
      <c r="FS8" s="82" t="b">
        <f>IF(SUM($L$6,$MT$7:$MW$7)=0,FALSE,TRUE)</f>
        <v>0</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0</v>
      </c>
      <c r="GN8" s="84" t="s">
        <v>129</v>
      </c>
      <c r="GO8" s="82"/>
      <c r="GP8" s="82"/>
      <c r="GQ8" s="82"/>
      <c r="GR8" s="81"/>
      <c r="GS8" s="81"/>
      <c r="GT8" s="81"/>
      <c r="GU8" s="81"/>
      <c r="GV8" s="82" t="str">
        <f>GW5</f>
        <v>最大出力合計</v>
      </c>
      <c r="GW8" s="82" t="str">
        <f>GX4</f>
        <v>設備利用率（％）</v>
      </c>
      <c r="GX8" s="82" t="b">
        <f>IF(SUM($M$7,$MX$7:$NA$7)=0,FALSE,TRUE)</f>
        <v>1</v>
      </c>
      <c r="GY8" s="84" t="s">
        <v>129</v>
      </c>
      <c r="GZ8" s="82"/>
      <c r="HA8" s="82"/>
      <c r="HB8" s="82"/>
      <c r="HC8" s="82"/>
      <c r="HD8" s="83"/>
      <c r="HE8" s="82"/>
      <c r="HF8" s="82"/>
      <c r="HG8" s="82" t="str">
        <f>HH4</f>
        <v>修繕費比率（％）</v>
      </c>
      <c r="HH8" s="82" t="b">
        <f>IF(SUM($M$7,$MX$7:$NA$7)=0,FALSE,TRUE)</f>
        <v>1</v>
      </c>
      <c r="HI8" s="84" t="s">
        <v>129</v>
      </c>
      <c r="HJ8" s="82"/>
      <c r="HK8" s="82"/>
      <c r="HL8" s="82"/>
      <c r="HM8" s="82"/>
      <c r="HN8" s="82"/>
      <c r="HO8" s="83"/>
      <c r="HP8" s="82"/>
      <c r="HQ8" s="82" t="str">
        <f>HR4</f>
        <v>企業債残高対料金収入比率（％）</v>
      </c>
      <c r="HR8" s="82" t="b">
        <f>IF(SUM($M$7,$MX$7:$NA$7)=0,FALSE,TRUE)</f>
        <v>1</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1</v>
      </c>
      <c r="IM8" s="84" t="s">
        <v>129</v>
      </c>
      <c r="IN8" s="82"/>
      <c r="IO8" s="82"/>
      <c r="IP8" s="82"/>
      <c r="IQ8" s="81"/>
      <c r="IR8" s="81"/>
      <c r="IS8" s="81"/>
      <c r="IT8" s="81"/>
      <c r="IU8" s="82" t="str">
        <f>IV5</f>
        <v>最大出力合計</v>
      </c>
      <c r="IV8" s="82" t="str">
        <f>IW4</f>
        <v>設備利用率（％）</v>
      </c>
      <c r="IW8" s="82" t="b">
        <f>IF(SUM($N$7,$NB$7:$NE$7)=0,FALSE,TRUE)</f>
        <v>1</v>
      </c>
      <c r="IX8" s="84" t="s">
        <v>129</v>
      </c>
      <c r="IY8" s="82"/>
      <c r="IZ8" s="82"/>
      <c r="JA8" s="82"/>
      <c r="JB8" s="82"/>
      <c r="JC8" s="83"/>
      <c r="JD8" s="82"/>
      <c r="JE8" s="82"/>
      <c r="JF8" s="82" t="str">
        <f>JG4</f>
        <v>修繕費比率（％）</v>
      </c>
      <c r="JG8" s="82" t="b">
        <f>IF(SUM($N$7,$NB$7:$NE$7)=0,FALSE,TRUE)</f>
        <v>1</v>
      </c>
      <c r="JH8" s="84" t="s">
        <v>129</v>
      </c>
      <c r="JI8" s="82"/>
      <c r="JJ8" s="82"/>
      <c r="JK8" s="82"/>
      <c r="JL8" s="82"/>
      <c r="JM8" s="82"/>
      <c r="JN8" s="83"/>
      <c r="JO8" s="82"/>
      <c r="JP8" s="82" t="str">
        <f>JQ4</f>
        <v>企業債残高対料金収入比率（％）</v>
      </c>
      <c r="JQ8" s="82" t="b">
        <f>IF(SUM($N$7,$NB$7:$NE$7)=0,FALSE,TRUE)</f>
        <v>1</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1</v>
      </c>
      <c r="KL8" s="84" t="s">
        <v>129</v>
      </c>
      <c r="KM8" s="82"/>
      <c r="KN8" s="82"/>
      <c r="KO8" s="82"/>
      <c r="KP8" s="81"/>
      <c r="KQ8" s="81"/>
      <c r="KR8" s="81"/>
      <c r="KS8" s="81"/>
      <c r="KT8" s="82" t="str">
        <f>KU5</f>
        <v>最大出力合計</v>
      </c>
      <c r="KU8" s="82" t="str">
        <f>KV4</f>
        <v>設備利用率（％）</v>
      </c>
      <c r="KV8" s="82" t="b">
        <f>IF(SUM($O$7,$NF$7:$NI$7)=0,FALSE,TRUE)</f>
        <v>0</v>
      </c>
      <c r="KW8" s="84" t="s">
        <v>129</v>
      </c>
      <c r="KX8" s="82"/>
      <c r="KY8" s="82"/>
      <c r="KZ8" s="82"/>
      <c r="LA8" s="82"/>
      <c r="LB8" s="83"/>
      <c r="LC8" s="82"/>
      <c r="LD8" s="82"/>
      <c r="LE8" s="82" t="str">
        <f>LF4</f>
        <v>修繕費比率（％）</v>
      </c>
      <c r="LF8" s="82" t="b">
        <f>IF(SUM($O$7,$NF$7:$NI$7)=0,FALSE,TRUE)</f>
        <v>0</v>
      </c>
      <c r="LG8" s="84" t="s">
        <v>129</v>
      </c>
      <c r="LH8" s="82"/>
      <c r="LI8" s="82"/>
      <c r="LJ8" s="82"/>
      <c r="LK8" s="82"/>
      <c r="LL8" s="82"/>
      <c r="LM8" s="83"/>
      <c r="LN8" s="82"/>
      <c r="LO8" s="82" t="str">
        <f>LP4</f>
        <v>企業債残高対料金収入比率（％）</v>
      </c>
      <c r="LP8" s="82" t="b">
        <f>IF(SUM($O$7,$NF$7:$NI$7)=0,FALSE,TRUE)</f>
        <v>0</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0</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（最大出力合計5,390kW）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（最大出力合計3,690kW）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（最大出力合計1,700kW）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f>AX7</f>
        <v>70.2</v>
      </c>
      <c r="AY11" s="92">
        <f>AY7</f>
        <v>101.1</v>
      </c>
      <c r="AZ11" s="92">
        <f>AZ7</f>
        <v>101</v>
      </c>
      <c r="BA11" s="92">
        <f>BA7</f>
        <v>102.1</v>
      </c>
      <c r="BB11" s="92">
        <f>BB7</f>
        <v>93.2</v>
      </c>
      <c r="BC11" s="81"/>
      <c r="BD11" s="81"/>
      <c r="BE11" s="81"/>
      <c r="BF11" s="81"/>
      <c r="BG11" s="81"/>
      <c r="BH11" s="91" t="s">
        <v>138</v>
      </c>
      <c r="BI11" s="92">
        <f>BI7</f>
        <v>151.30000000000001</v>
      </c>
      <c r="BJ11" s="92">
        <f>BJ7</f>
        <v>166</v>
      </c>
      <c r="BK11" s="92">
        <f>BK7</f>
        <v>252.8</v>
      </c>
      <c r="BL11" s="92">
        <f>BL7</f>
        <v>247</v>
      </c>
      <c r="BM11" s="92">
        <f>BM7</f>
        <v>327.2</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f>CE7</f>
        <v>14731.1</v>
      </c>
      <c r="CF11" s="92">
        <f>CF7</f>
        <v>13730.9</v>
      </c>
      <c r="CG11" s="92">
        <f>CG7</f>
        <v>16510.900000000001</v>
      </c>
      <c r="CH11" s="92">
        <f>CH7</f>
        <v>17091.5</v>
      </c>
      <c r="CI11" s="92">
        <f>CI7</f>
        <v>17609.2</v>
      </c>
      <c r="CJ11" s="81"/>
      <c r="CK11" s="81"/>
      <c r="CL11" s="81"/>
      <c r="CM11" s="81"/>
      <c r="CN11" s="91" t="s">
        <v>138</v>
      </c>
      <c r="CO11" s="93">
        <f>CO7</f>
        <v>11100</v>
      </c>
      <c r="CP11" s="93">
        <f>CP7</f>
        <v>25524</v>
      </c>
      <c r="CQ11" s="93">
        <f>CQ7</f>
        <v>25260</v>
      </c>
      <c r="CR11" s="93">
        <f>CR7</f>
        <v>26200</v>
      </c>
      <c r="CS11" s="93">
        <f>CS7</f>
        <v>20196</v>
      </c>
      <c r="CT11" s="81"/>
      <c r="CU11" s="81"/>
      <c r="CV11" s="81"/>
      <c r="CW11" s="81"/>
      <c r="CX11" s="81"/>
      <c r="CY11" s="91" t="s">
        <v>138</v>
      </c>
      <c r="CZ11" s="92">
        <f>CZ7</f>
        <v>42.8</v>
      </c>
      <c r="DA11" s="92">
        <f>DA7</f>
        <v>45.7</v>
      </c>
      <c r="DB11" s="92">
        <f>DB7</f>
        <v>46.2</v>
      </c>
      <c r="DC11" s="92">
        <f>DC7</f>
        <v>45.6</v>
      </c>
      <c r="DD11" s="92">
        <f>DD7</f>
        <v>43.4</v>
      </c>
      <c r="DE11" s="81"/>
      <c r="DF11" s="81"/>
      <c r="DG11" s="81"/>
      <c r="DH11" s="81"/>
      <c r="DI11" s="91" t="s">
        <v>138</v>
      </c>
      <c r="DJ11" s="92">
        <f>DJ7</f>
        <v>35.200000000000003</v>
      </c>
      <c r="DK11" s="92">
        <f>DK7</f>
        <v>54.1</v>
      </c>
      <c r="DL11" s="92">
        <f>DL7</f>
        <v>22.8</v>
      </c>
      <c r="DM11" s="92">
        <f>DM7</f>
        <v>34.4</v>
      </c>
      <c r="DN11" s="92">
        <f>DN7</f>
        <v>18.899999999999999</v>
      </c>
      <c r="DO11" s="81"/>
      <c r="DP11" s="81"/>
      <c r="DQ11" s="81"/>
      <c r="DR11" s="81"/>
      <c r="DS11" s="91" t="s">
        <v>139</v>
      </c>
      <c r="DT11" s="92">
        <f>DT7</f>
        <v>458.6</v>
      </c>
      <c r="DU11" s="92">
        <f>DU7</f>
        <v>229</v>
      </c>
      <c r="DV11" s="92">
        <f>DV7</f>
        <v>162.1</v>
      </c>
      <c r="DW11" s="92">
        <f>DW7</f>
        <v>101.9</v>
      </c>
      <c r="DX11" s="92">
        <f>DX7</f>
        <v>85.4</v>
      </c>
      <c r="DY11" s="81"/>
      <c r="DZ11" s="81"/>
      <c r="EA11" s="81"/>
      <c r="EB11" s="81"/>
      <c r="EC11" s="91" t="s">
        <v>140</v>
      </c>
      <c r="ED11" s="92" t="str">
        <f>ED7</f>
        <v>-</v>
      </c>
      <c r="EE11" s="92" t="str">
        <f>EE7</f>
        <v>-</v>
      </c>
      <c r="EF11" s="92" t="str">
        <f>EF7</f>
        <v>-</v>
      </c>
      <c r="EG11" s="92" t="str">
        <f>EG7</f>
        <v>-</v>
      </c>
      <c r="EH11" s="92" t="str">
        <f>EH7</f>
        <v>-</v>
      </c>
      <c r="EI11" s="81"/>
      <c r="EJ11" s="81"/>
      <c r="EK11" s="81"/>
      <c r="EL11" s="81"/>
      <c r="EM11" s="91" t="s">
        <v>138</v>
      </c>
      <c r="EN11" s="92" t="str">
        <f>EN7</f>
        <v>-</v>
      </c>
      <c r="EO11" s="92">
        <f>EO7</f>
        <v>52.9</v>
      </c>
      <c r="EP11" s="92">
        <f>EP7</f>
        <v>81.2</v>
      </c>
      <c r="EQ11" s="92">
        <f>EQ7</f>
        <v>80.900000000000006</v>
      </c>
      <c r="ER11" s="92">
        <f>ER7</f>
        <v>79.599999999999994</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141</v>
      </c>
      <c r="FS11" s="92" t="str">
        <f>FS7</f>
        <v>-</v>
      </c>
      <c r="FT11" s="92" t="str">
        <f>FT7</f>
        <v>-</v>
      </c>
      <c r="FU11" s="92" t="str">
        <f>FU7</f>
        <v>-</v>
      </c>
      <c r="FV11" s="92" t="str">
        <f>FV7</f>
        <v>-</v>
      </c>
      <c r="FW11" s="92" t="str">
        <f>FW7</f>
        <v>-</v>
      </c>
      <c r="FX11" s="81"/>
      <c r="FY11" s="81"/>
      <c r="FZ11" s="81"/>
      <c r="GA11" s="81"/>
      <c r="GB11" s="91" t="s">
        <v>142</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140</v>
      </c>
      <c r="GX11" s="92">
        <f>GX7</f>
        <v>58.7</v>
      </c>
      <c r="GY11" s="92">
        <f>GY7</f>
        <v>60.5</v>
      </c>
      <c r="GZ11" s="92">
        <f>GZ7</f>
        <v>63.1</v>
      </c>
      <c r="HA11" s="92">
        <f>HA7</f>
        <v>61.1</v>
      </c>
      <c r="HB11" s="92">
        <f>HB7</f>
        <v>59.4</v>
      </c>
      <c r="HC11" s="81"/>
      <c r="HD11" s="81"/>
      <c r="HE11" s="81"/>
      <c r="HF11" s="81"/>
      <c r="HG11" s="91" t="s">
        <v>140</v>
      </c>
      <c r="HH11" s="92">
        <f>HH7</f>
        <v>0</v>
      </c>
      <c r="HI11" s="92">
        <f>HI7</f>
        <v>0</v>
      </c>
      <c r="HJ11" s="92">
        <f>HJ7</f>
        <v>0</v>
      </c>
      <c r="HK11" s="92">
        <f>HK7</f>
        <v>0</v>
      </c>
      <c r="HL11" s="92">
        <f>HL7</f>
        <v>0</v>
      </c>
      <c r="HM11" s="81"/>
      <c r="HN11" s="81"/>
      <c r="HO11" s="81"/>
      <c r="HP11" s="81"/>
      <c r="HQ11" s="91" t="s">
        <v>140</v>
      </c>
      <c r="HR11" s="92">
        <f>HR7</f>
        <v>237.1</v>
      </c>
      <c r="HS11" s="92">
        <f>HS7</f>
        <v>176</v>
      </c>
      <c r="HT11" s="92">
        <f>HT7</f>
        <v>96.9</v>
      </c>
      <c r="HU11" s="92">
        <f>HU7</f>
        <v>64.8</v>
      </c>
      <c r="HV11" s="92">
        <f>HV7</f>
        <v>51.1</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f>IM7</f>
        <v>6.2</v>
      </c>
      <c r="IN11" s="92">
        <f>IN7</f>
        <v>63.7</v>
      </c>
      <c r="IO11" s="92">
        <f>IO7</f>
        <v>60.6</v>
      </c>
      <c r="IP11" s="92">
        <f>IP7</f>
        <v>62.4</v>
      </c>
      <c r="IQ11" s="81"/>
      <c r="IR11" s="81"/>
      <c r="IS11" s="81"/>
      <c r="IT11" s="81"/>
      <c r="IU11" s="81"/>
      <c r="IV11" s="91" t="s">
        <v>138</v>
      </c>
      <c r="IW11" s="92">
        <f>IW7</f>
        <v>8.1</v>
      </c>
      <c r="IX11" s="92">
        <f>IX7</f>
        <v>13.6</v>
      </c>
      <c r="IY11" s="92">
        <f>IY7</f>
        <v>9.4</v>
      </c>
      <c r="IZ11" s="92">
        <f>IZ7</f>
        <v>12</v>
      </c>
      <c r="JA11" s="92">
        <f>JA7</f>
        <v>8.5</v>
      </c>
      <c r="JB11" s="81"/>
      <c r="JC11" s="81"/>
      <c r="JD11" s="81"/>
      <c r="JE11" s="81"/>
      <c r="JF11" s="91" t="s">
        <v>138</v>
      </c>
      <c r="JG11" s="92">
        <f>JG7</f>
        <v>59.4</v>
      </c>
      <c r="JH11" s="92">
        <f>JH7</f>
        <v>75.5</v>
      </c>
      <c r="JI11" s="92">
        <f>JI7</f>
        <v>46.1</v>
      </c>
      <c r="JJ11" s="92">
        <f>JJ7</f>
        <v>52.3</v>
      </c>
      <c r="JK11" s="92">
        <f>JK7</f>
        <v>37</v>
      </c>
      <c r="JL11" s="81"/>
      <c r="JM11" s="81"/>
      <c r="JN11" s="81"/>
      <c r="JO11" s="81"/>
      <c r="JP11" s="91" t="s">
        <v>138</v>
      </c>
      <c r="JQ11" s="92">
        <f>JQ7</f>
        <v>765.2</v>
      </c>
      <c r="JR11" s="92">
        <f>JR7</f>
        <v>263.7</v>
      </c>
      <c r="JS11" s="92">
        <f>JS7</f>
        <v>232.4</v>
      </c>
      <c r="JT11" s="92">
        <f>JT7</f>
        <v>139.4</v>
      </c>
      <c r="JU11" s="92">
        <f>JU7</f>
        <v>129.69999999999999</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f>KL7</f>
        <v>83.4</v>
      </c>
      <c r="KM11" s="92">
        <f>KM7</f>
        <v>100</v>
      </c>
      <c r="KN11" s="92">
        <f>KN7</f>
        <v>100</v>
      </c>
      <c r="KO11" s="92">
        <f>KO7</f>
        <v>100</v>
      </c>
      <c r="KP11" s="81"/>
      <c r="KQ11" s="81"/>
      <c r="KR11" s="81"/>
      <c r="KS11" s="81"/>
      <c r="KT11" s="81"/>
      <c r="KU11" s="91" t="s">
        <v>143</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143</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143</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144</v>
      </c>
      <c r="AX12" s="92">
        <f>BC7</f>
        <v>138.19999999999999</v>
      </c>
      <c r="AY12" s="92">
        <f>BD7</f>
        <v>180.2</v>
      </c>
      <c r="AZ12" s="92">
        <f>BE7</f>
        <v>164.5</v>
      </c>
      <c r="BA12" s="92">
        <f>BF7</f>
        <v>124.7</v>
      </c>
      <c r="BB12" s="92">
        <f>BG7</f>
        <v>118.8</v>
      </c>
      <c r="BC12" s="81"/>
      <c r="BD12" s="81"/>
      <c r="BE12" s="81"/>
      <c r="BF12" s="81"/>
      <c r="BG12" s="81"/>
      <c r="BH12" s="91" t="s">
        <v>144</v>
      </c>
      <c r="BI12" s="92">
        <f>BN7</f>
        <v>245.2</v>
      </c>
      <c r="BJ12" s="92">
        <f>BO7</f>
        <v>296.2</v>
      </c>
      <c r="BK12" s="92">
        <f>BP7</f>
        <v>366.9</v>
      </c>
      <c r="BL12" s="92">
        <f>BQ7</f>
        <v>324.60000000000002</v>
      </c>
      <c r="BM12" s="92">
        <f>BR7</f>
        <v>255.4</v>
      </c>
      <c r="BN12" s="81"/>
      <c r="BO12" s="81"/>
      <c r="BP12" s="81"/>
      <c r="BQ12" s="81"/>
      <c r="BR12" s="81"/>
      <c r="BS12" s="91" t="s">
        <v>144</v>
      </c>
      <c r="BT12" s="92" t="str">
        <f>BY7</f>
        <v>-</v>
      </c>
      <c r="BU12" s="92" t="str">
        <f>BZ7</f>
        <v>-</v>
      </c>
      <c r="BV12" s="92" t="str">
        <f>CA7</f>
        <v>-</v>
      </c>
      <c r="BW12" s="92" t="str">
        <f>CB7</f>
        <v>-</v>
      </c>
      <c r="BX12" s="92" t="str">
        <f>CC7</f>
        <v>-</v>
      </c>
      <c r="BY12" s="81"/>
      <c r="BZ12" s="81"/>
      <c r="CA12" s="81"/>
      <c r="CB12" s="81"/>
      <c r="CC12" s="81"/>
      <c r="CD12" s="91" t="s">
        <v>144</v>
      </c>
      <c r="CE12" s="92">
        <f>CJ7</f>
        <v>7500.6</v>
      </c>
      <c r="CF12" s="92">
        <f>CK7</f>
        <v>7095.7</v>
      </c>
      <c r="CG12" s="92">
        <f>CL7</f>
        <v>11717.4</v>
      </c>
      <c r="CH12" s="92">
        <f>CM7</f>
        <v>17642.5</v>
      </c>
      <c r="CI12" s="92">
        <f>CN7</f>
        <v>18815.8</v>
      </c>
      <c r="CJ12" s="81"/>
      <c r="CK12" s="81"/>
      <c r="CL12" s="81"/>
      <c r="CM12" s="81"/>
      <c r="CN12" s="91" t="s">
        <v>144</v>
      </c>
      <c r="CO12" s="93">
        <f>CT7</f>
        <v>95057</v>
      </c>
      <c r="CP12" s="93">
        <f>CU7</f>
        <v>120361</v>
      </c>
      <c r="CQ12" s="93">
        <f>CV7</f>
        <v>108538</v>
      </c>
      <c r="CR12" s="93">
        <f>CW7</f>
        <v>58539</v>
      </c>
      <c r="CS12" s="93">
        <f>CX7</f>
        <v>37685</v>
      </c>
      <c r="CT12" s="81"/>
      <c r="CU12" s="81"/>
      <c r="CV12" s="81"/>
      <c r="CW12" s="81"/>
      <c r="CX12" s="81"/>
      <c r="CY12" s="91" t="s">
        <v>144</v>
      </c>
      <c r="CZ12" s="92">
        <f>DE7</f>
        <v>40.200000000000003</v>
      </c>
      <c r="DA12" s="92">
        <f>DF7</f>
        <v>42.7</v>
      </c>
      <c r="DB12" s="92">
        <f>DG7</f>
        <v>38.5</v>
      </c>
      <c r="DC12" s="92">
        <f>DH7</f>
        <v>37.700000000000003</v>
      </c>
      <c r="DD12" s="92">
        <f>DI7</f>
        <v>33.9</v>
      </c>
      <c r="DE12" s="81"/>
      <c r="DF12" s="81"/>
      <c r="DG12" s="81"/>
      <c r="DH12" s="81"/>
      <c r="DI12" s="91" t="s">
        <v>144</v>
      </c>
      <c r="DJ12" s="92">
        <f>DO7</f>
        <v>41.4</v>
      </c>
      <c r="DK12" s="92">
        <f>DP7</f>
        <v>23.7</v>
      </c>
      <c r="DL12" s="92">
        <f>DQ7</f>
        <v>21.6</v>
      </c>
      <c r="DM12" s="92">
        <f>DR7</f>
        <v>13.7</v>
      </c>
      <c r="DN12" s="92">
        <f>DS7</f>
        <v>16.3</v>
      </c>
      <c r="DO12" s="81"/>
      <c r="DP12" s="81"/>
      <c r="DQ12" s="81"/>
      <c r="DR12" s="81"/>
      <c r="DS12" s="91" t="s">
        <v>144</v>
      </c>
      <c r="DT12" s="92">
        <f>DY7</f>
        <v>184.7</v>
      </c>
      <c r="DU12" s="92">
        <f>DZ7</f>
        <v>126.1</v>
      </c>
      <c r="DV12" s="92">
        <f>EA7</f>
        <v>102.5</v>
      </c>
      <c r="DW12" s="92">
        <f>EB7</f>
        <v>99.7</v>
      </c>
      <c r="DX12" s="92">
        <f>EC7</f>
        <v>101.4</v>
      </c>
      <c r="DY12" s="81"/>
      <c r="DZ12" s="81"/>
      <c r="EA12" s="81"/>
      <c r="EB12" s="81"/>
      <c r="EC12" s="91" t="s">
        <v>144</v>
      </c>
      <c r="ED12" s="92" t="str">
        <f>EI7</f>
        <v>-</v>
      </c>
      <c r="EE12" s="92" t="str">
        <f>EJ7</f>
        <v>-</v>
      </c>
      <c r="EF12" s="92" t="str">
        <f>EK7</f>
        <v>-</v>
      </c>
      <c r="EG12" s="92" t="str">
        <f>EL7</f>
        <v>-</v>
      </c>
      <c r="EH12" s="92" t="str">
        <f>EM7</f>
        <v>-</v>
      </c>
      <c r="EI12" s="81"/>
      <c r="EJ12" s="81"/>
      <c r="EK12" s="81"/>
      <c r="EL12" s="81"/>
      <c r="EM12" s="91" t="s">
        <v>144</v>
      </c>
      <c r="EN12" s="92" t="str">
        <f>ES7</f>
        <v>-</v>
      </c>
      <c r="EO12" s="92">
        <f>ET7</f>
        <v>22.1</v>
      </c>
      <c r="EP12" s="92">
        <f>EU7</f>
        <v>55.5</v>
      </c>
      <c r="EQ12" s="92">
        <f>EV7</f>
        <v>70.2</v>
      </c>
      <c r="ER12" s="92">
        <f>EW7</f>
        <v>72.7</v>
      </c>
      <c r="ES12" s="81"/>
      <c r="ET12" s="81"/>
      <c r="EU12" s="81"/>
      <c r="EV12" s="81"/>
      <c r="EW12" s="81"/>
      <c r="EX12" s="91" t="s">
        <v>144</v>
      </c>
      <c r="EY12" s="92" t="str">
        <f>IF($EY$8,FD7,"-")</f>
        <v>-</v>
      </c>
      <c r="EZ12" s="92" t="str">
        <f>IF($EY$8,FE7,"-")</f>
        <v>-</v>
      </c>
      <c r="FA12" s="92" t="str">
        <f>IF($EY$8,FF7,"-")</f>
        <v>-</v>
      </c>
      <c r="FB12" s="92" t="str">
        <f>IF($EY$8,FG7,"-")</f>
        <v>-</v>
      </c>
      <c r="FC12" s="92" t="str">
        <f>IF($EY$8,FH7,"-")</f>
        <v>-</v>
      </c>
      <c r="FD12" s="81"/>
      <c r="FE12" s="81"/>
      <c r="FF12" s="81"/>
      <c r="FG12" s="81"/>
      <c r="FH12" s="91" t="s">
        <v>144</v>
      </c>
      <c r="FI12" s="92" t="str">
        <f>IF($FI$8,FN7,"-")</f>
        <v>-</v>
      </c>
      <c r="FJ12" s="92" t="str">
        <f>IF($FI$8,FO7,"-")</f>
        <v>-</v>
      </c>
      <c r="FK12" s="92" t="str">
        <f>IF($FI$8,FP7,"-")</f>
        <v>-</v>
      </c>
      <c r="FL12" s="92" t="str">
        <f>IF($FI$8,FQ7,"-")</f>
        <v>-</v>
      </c>
      <c r="FM12" s="92" t="str">
        <f>IF($FI$8,FR7,"-")</f>
        <v>-</v>
      </c>
      <c r="FN12" s="81"/>
      <c r="FO12" s="81"/>
      <c r="FP12" s="81"/>
      <c r="FQ12" s="81"/>
      <c r="FR12" s="91" t="s">
        <v>144</v>
      </c>
      <c r="FS12" s="92" t="str">
        <f>IF($FS$8,FX7,"-")</f>
        <v>-</v>
      </c>
      <c r="FT12" s="92" t="str">
        <f>IF($FS$8,FY7,"-")</f>
        <v>-</v>
      </c>
      <c r="FU12" s="92" t="str">
        <f>IF($FS$8,FZ7,"-")</f>
        <v>-</v>
      </c>
      <c r="FV12" s="92" t="str">
        <f>IF($FS$8,GA7,"-")</f>
        <v>-</v>
      </c>
      <c r="FW12" s="92" t="str">
        <f>IF($FS$8,GB7,"-")</f>
        <v>-</v>
      </c>
      <c r="FX12" s="81"/>
      <c r="FY12" s="81"/>
      <c r="FZ12" s="81"/>
      <c r="GA12" s="81"/>
      <c r="GB12" s="91" t="s">
        <v>144</v>
      </c>
      <c r="GC12" s="92" t="str">
        <f>IF($GC$8,GH7,"-")</f>
        <v>-</v>
      </c>
      <c r="GD12" s="92" t="str">
        <f>IF($GC$8,GI7,"-")</f>
        <v>-</v>
      </c>
      <c r="GE12" s="92" t="str">
        <f>IF($GC$8,GJ7,"-")</f>
        <v>-</v>
      </c>
      <c r="GF12" s="92" t="str">
        <f>IF($GC$8,GK7,"-")</f>
        <v>-</v>
      </c>
      <c r="GG12" s="92" t="str">
        <f>IF($GC$8,GL7,"-")</f>
        <v>-</v>
      </c>
      <c r="GH12" s="81"/>
      <c r="GI12" s="81"/>
      <c r="GJ12" s="81"/>
      <c r="GK12" s="81"/>
      <c r="GL12" s="91" t="s">
        <v>144</v>
      </c>
      <c r="GM12" s="92" t="str">
        <f>IF($GM$8,GR7,"-")</f>
        <v>-</v>
      </c>
      <c r="GN12" s="92" t="str">
        <f>IF($GM$8,GS7,"-")</f>
        <v>-</v>
      </c>
      <c r="GO12" s="92" t="str">
        <f>IF($GM$8,GT7,"-")</f>
        <v>-</v>
      </c>
      <c r="GP12" s="92" t="str">
        <f>IF($GM$8,GU7,"-")</f>
        <v>-</v>
      </c>
      <c r="GQ12" s="92" t="str">
        <f>IF($GM$8,GV7,"-")</f>
        <v>-</v>
      </c>
      <c r="GR12" s="81"/>
      <c r="GS12" s="81"/>
      <c r="GT12" s="81"/>
      <c r="GU12" s="81"/>
      <c r="GV12" s="81"/>
      <c r="GW12" s="91" t="s">
        <v>144</v>
      </c>
      <c r="GX12" s="92">
        <f>IF($GX$8,HC7,"-")</f>
        <v>47.9</v>
      </c>
      <c r="GY12" s="92">
        <f>IF($GX$8,HD7,"-")</f>
        <v>51.6</v>
      </c>
      <c r="GZ12" s="92">
        <f>IF($GX$8,HE7,"-")</f>
        <v>49.8</v>
      </c>
      <c r="HA12" s="92">
        <f>IF($GX$8,HF7,"-")</f>
        <v>50.3</v>
      </c>
      <c r="HB12" s="92">
        <f>IF($GX$8,HG7,"-")</f>
        <v>47.9</v>
      </c>
      <c r="HC12" s="81"/>
      <c r="HD12" s="81"/>
      <c r="HE12" s="81"/>
      <c r="HF12" s="81"/>
      <c r="HG12" s="91" t="s">
        <v>144</v>
      </c>
      <c r="HH12" s="92">
        <f>IF($HH$8,HM7,"-")</f>
        <v>36.1</v>
      </c>
      <c r="HI12" s="92">
        <f>IF($HH$8,HN7,"-")</f>
        <v>8.5</v>
      </c>
      <c r="HJ12" s="92">
        <f>IF($HH$8,HO7,"-")</f>
        <v>11.5</v>
      </c>
      <c r="HK12" s="92">
        <f>IF($HH$8,HP7,"-")</f>
        <v>5.2</v>
      </c>
      <c r="HL12" s="92">
        <f>IF($HH$8,HQ7,"-")</f>
        <v>13</v>
      </c>
      <c r="HM12" s="81"/>
      <c r="HN12" s="81"/>
      <c r="HO12" s="81"/>
      <c r="HP12" s="81"/>
      <c r="HQ12" s="91" t="s">
        <v>144</v>
      </c>
      <c r="HR12" s="92">
        <f>IF($HR$8,HW7,"-")</f>
        <v>91.2</v>
      </c>
      <c r="HS12" s="92">
        <f>IF($HR$8,HX7,"-")</f>
        <v>58.5</v>
      </c>
      <c r="HT12" s="92">
        <f>IF($HR$8,HY7,"-")</f>
        <v>34.5</v>
      </c>
      <c r="HU12" s="92">
        <f>IF($HR$8,HZ7,"-")</f>
        <v>26.3</v>
      </c>
      <c r="HV12" s="92">
        <f>IF($HR$8,IA7,"-")</f>
        <v>24.5</v>
      </c>
      <c r="HW12" s="81"/>
      <c r="HX12" s="81"/>
      <c r="HY12" s="81"/>
      <c r="HZ12" s="81"/>
      <c r="IA12" s="91" t="s">
        <v>144</v>
      </c>
      <c r="IB12" s="92" t="str">
        <f>IF($IB$8,IG7,"-")</f>
        <v>-</v>
      </c>
      <c r="IC12" s="92" t="str">
        <f>IF($IB$8,IH7,"-")</f>
        <v>-</v>
      </c>
      <c r="ID12" s="92" t="str">
        <f>IF($IB$8,II7,"-")</f>
        <v>-</v>
      </c>
      <c r="IE12" s="92" t="str">
        <f>IF($IB$8,IJ7,"-")</f>
        <v>-</v>
      </c>
      <c r="IF12" s="92" t="str">
        <f>IF($IB$8,IK7,"-")</f>
        <v>-</v>
      </c>
      <c r="IG12" s="81"/>
      <c r="IH12" s="81"/>
      <c r="II12" s="81"/>
      <c r="IJ12" s="81"/>
      <c r="IK12" s="91" t="s">
        <v>144</v>
      </c>
      <c r="IL12" s="92" t="str">
        <f>IF($IL$8,IQ7,"-")</f>
        <v>-</v>
      </c>
      <c r="IM12" s="92">
        <f>IF($IL$8,IR7,"-")</f>
        <v>7.1</v>
      </c>
      <c r="IN12" s="92">
        <f>IF($IL$8,IS7,"-")</f>
        <v>40.700000000000003</v>
      </c>
      <c r="IO12" s="92">
        <f>IF($IL$8,IT7,"-")</f>
        <v>52.3</v>
      </c>
      <c r="IP12" s="92">
        <f>IF($IL$8,IU7,"-")</f>
        <v>52.8</v>
      </c>
      <c r="IQ12" s="81"/>
      <c r="IR12" s="81"/>
      <c r="IS12" s="81"/>
      <c r="IT12" s="81"/>
      <c r="IU12" s="81"/>
      <c r="IV12" s="91" t="s">
        <v>144</v>
      </c>
      <c r="IW12" s="92">
        <f>IF($IW$8,JB7,"-")</f>
        <v>19.100000000000001</v>
      </c>
      <c r="IX12" s="92">
        <f>IF($IW$8,JC7,"-")</f>
        <v>19.2</v>
      </c>
      <c r="IY12" s="92">
        <f>IF($IW$8,JD7,"-")</f>
        <v>19.600000000000001</v>
      </c>
      <c r="IZ12" s="92">
        <f>IF($IW$8,JE7,"-")</f>
        <v>18.5</v>
      </c>
      <c r="JA12" s="92">
        <f>IF($IW$8,JF7,"-")</f>
        <v>16.100000000000001</v>
      </c>
      <c r="JB12" s="81"/>
      <c r="JC12" s="81"/>
      <c r="JD12" s="81"/>
      <c r="JE12" s="81"/>
      <c r="JF12" s="91" t="s">
        <v>144</v>
      </c>
      <c r="JG12" s="92">
        <f>IF($JG$8,JL7,"-")</f>
        <v>48.1</v>
      </c>
      <c r="JH12" s="92">
        <f>IF($JG$8,JM7,"-")</f>
        <v>44.6</v>
      </c>
      <c r="JI12" s="92">
        <f>IF($JG$8,JN7,"-")</f>
        <v>42.6</v>
      </c>
      <c r="JJ12" s="92">
        <f>IF($JG$8,JO7,"-")</f>
        <v>43.7</v>
      </c>
      <c r="JK12" s="92">
        <f>IF($JG$8,JP7,"-")</f>
        <v>45.4</v>
      </c>
      <c r="JL12" s="81"/>
      <c r="JM12" s="81"/>
      <c r="JN12" s="81"/>
      <c r="JO12" s="81"/>
      <c r="JP12" s="91" t="s">
        <v>144</v>
      </c>
      <c r="JQ12" s="92">
        <f>IF($JQ$8,JV7,"-")</f>
        <v>437.3</v>
      </c>
      <c r="JR12" s="92">
        <f>IF($JQ$8,JW7,"-")</f>
        <v>282.2</v>
      </c>
      <c r="JS12" s="92">
        <f>IF($JQ$8,JX7,"-")</f>
        <v>178.4</v>
      </c>
      <c r="JT12" s="92">
        <f>IF($JQ$8,JY7,"-")</f>
        <v>146.19999999999999</v>
      </c>
      <c r="JU12" s="92">
        <f>IF($JQ$8,JZ7,"-")</f>
        <v>137.1</v>
      </c>
      <c r="JV12" s="81"/>
      <c r="JW12" s="81"/>
      <c r="JX12" s="81"/>
      <c r="JY12" s="81"/>
      <c r="JZ12" s="91" t="s">
        <v>144</v>
      </c>
      <c r="KA12" s="92" t="str">
        <f>IF($KA$8,KF7,"-")</f>
        <v>-</v>
      </c>
      <c r="KB12" s="92" t="str">
        <f>IF($KA$8,KG7,"-")</f>
        <v>-</v>
      </c>
      <c r="KC12" s="92" t="str">
        <f>IF($KA$8,KH7,"-")</f>
        <v>-</v>
      </c>
      <c r="KD12" s="92" t="str">
        <f>IF($KA$8,KI7,"-")</f>
        <v>-</v>
      </c>
      <c r="KE12" s="92" t="str">
        <f>IF($KA$8,KJ7,"-")</f>
        <v>-</v>
      </c>
      <c r="KF12" s="81"/>
      <c r="KG12" s="81"/>
      <c r="KH12" s="81"/>
      <c r="KI12" s="81"/>
      <c r="KJ12" s="91" t="s">
        <v>144</v>
      </c>
      <c r="KK12" s="92" t="str">
        <f>IF($KK$8,KP7,"-")</f>
        <v>-</v>
      </c>
      <c r="KL12" s="92">
        <f>IF($KK$8,KQ7,"-")</f>
        <v>52.7</v>
      </c>
      <c r="KM12" s="92">
        <f>IF($KK$8,KR7,"-")</f>
        <v>84.2</v>
      </c>
      <c r="KN12" s="92">
        <f>IF($KK$8,KS7,"-")</f>
        <v>98.4</v>
      </c>
      <c r="KO12" s="92">
        <f>IF($KK$8,KT7,"-")</f>
        <v>98.4</v>
      </c>
      <c r="KP12" s="81"/>
      <c r="KQ12" s="81"/>
      <c r="KR12" s="81"/>
      <c r="KS12" s="81"/>
      <c r="KT12" s="81"/>
      <c r="KU12" s="91" t="s">
        <v>144</v>
      </c>
      <c r="KV12" s="92" t="str">
        <f>IF($KV$8,LA7,"-")</f>
        <v>-</v>
      </c>
      <c r="KW12" s="92" t="str">
        <f>IF($KV$8,LB7,"-")</f>
        <v>-</v>
      </c>
      <c r="KX12" s="92" t="str">
        <f>IF($KV$8,LC7,"-")</f>
        <v>-</v>
      </c>
      <c r="KY12" s="92" t="str">
        <f>IF($KV$8,LD7,"-")</f>
        <v>-</v>
      </c>
      <c r="KZ12" s="92" t="str">
        <f>IF($KV$8,LE7,"-")</f>
        <v>-</v>
      </c>
      <c r="LA12" s="81"/>
      <c r="LB12" s="81"/>
      <c r="LC12" s="81"/>
      <c r="LD12" s="81"/>
      <c r="LE12" s="91" t="s">
        <v>144</v>
      </c>
      <c r="LF12" s="92" t="str">
        <f>IF($LF$8,LK7,"-")</f>
        <v>-</v>
      </c>
      <c r="LG12" s="92" t="str">
        <f>IF($LF$8,LL7,"-")</f>
        <v>-</v>
      </c>
      <c r="LH12" s="92" t="str">
        <f>IF($LF$8,LM7,"-")</f>
        <v>-</v>
      </c>
      <c r="LI12" s="92" t="str">
        <f>IF($LF$8,LN7,"-")</f>
        <v>-</v>
      </c>
      <c r="LJ12" s="92" t="str">
        <f>IF($LF$8,LO7,"-")</f>
        <v>-</v>
      </c>
      <c r="LK12" s="81"/>
      <c r="LL12" s="81"/>
      <c r="LM12" s="81"/>
      <c r="LN12" s="81"/>
      <c r="LO12" s="91" t="s">
        <v>144</v>
      </c>
      <c r="LP12" s="92" t="str">
        <f>IF($LP$8,LU7,"-")</f>
        <v>-</v>
      </c>
      <c r="LQ12" s="92" t="str">
        <f>IF($LP$8,LV7,"-")</f>
        <v>-</v>
      </c>
      <c r="LR12" s="92" t="str">
        <f>IF($LP$8,LW7,"-")</f>
        <v>-</v>
      </c>
      <c r="LS12" s="92" t="str">
        <f>IF($LP$8,LX7,"-")</f>
        <v>-</v>
      </c>
      <c r="LT12" s="92" t="str">
        <f>IF($LP$8,LY7,"-")</f>
        <v>-</v>
      </c>
      <c r="LU12" s="81"/>
      <c r="LV12" s="81"/>
      <c r="LW12" s="81"/>
      <c r="LX12" s="81"/>
      <c r="LY12" s="91" t="s">
        <v>144</v>
      </c>
      <c r="LZ12" s="92" t="str">
        <f>IF($LZ$8,ME7,"-")</f>
        <v>-</v>
      </c>
      <c r="MA12" s="92" t="str">
        <f>IF($LZ$8,MF7,"-")</f>
        <v>-</v>
      </c>
      <c r="MB12" s="92" t="str">
        <f>IF($LZ$8,MG7,"-")</f>
        <v>-</v>
      </c>
      <c r="MC12" s="92" t="str">
        <f>IF($LZ$8,MH7,"-")</f>
        <v>-</v>
      </c>
      <c r="MD12" s="92" t="str">
        <f>IF($LZ$8,MI7,"-")</f>
        <v>-</v>
      </c>
      <c r="ME12" s="81"/>
      <c r="MF12" s="81"/>
      <c r="MG12" s="81"/>
      <c r="MH12" s="81"/>
      <c r="MI12" s="91" t="s">
        <v>144</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145</v>
      </c>
      <c r="AX13" s="92">
        <f>$BH$7</f>
        <v>100</v>
      </c>
      <c r="AY13" s="92">
        <f>$BH$7</f>
        <v>100</v>
      </c>
      <c r="AZ13" s="92">
        <f>$BH$7</f>
        <v>100</v>
      </c>
      <c r="BA13" s="92">
        <f>$BH$7</f>
        <v>100</v>
      </c>
      <c r="BB13" s="92">
        <f>$BH$7</f>
        <v>100</v>
      </c>
      <c r="BC13" s="81"/>
      <c r="BD13" s="81"/>
      <c r="BE13" s="81"/>
      <c r="BF13" s="81"/>
      <c r="BG13" s="81"/>
      <c r="BH13" s="91" t="s">
        <v>145</v>
      </c>
      <c r="BI13" s="92">
        <f>$BS$7</f>
        <v>100</v>
      </c>
      <c r="BJ13" s="92">
        <f>$BS$7</f>
        <v>100</v>
      </c>
      <c r="BK13" s="92">
        <f>$BS$7</f>
        <v>100</v>
      </c>
      <c r="BL13" s="92">
        <f>$BS$7</f>
        <v>100</v>
      </c>
      <c r="BM13" s="92">
        <f>$BS$7</f>
        <v>100</v>
      </c>
      <c r="BN13" s="81"/>
      <c r="BO13" s="81"/>
      <c r="BP13" s="81"/>
      <c r="BQ13" s="81"/>
      <c r="BR13" s="81"/>
      <c r="BS13" s="91" t="s">
        <v>145</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146</v>
      </c>
      <c r="C14" s="96"/>
      <c r="D14" s="97"/>
      <c r="E14" s="96"/>
      <c r="F14" s="193" t="s">
        <v>147</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148</v>
      </c>
      <c r="C15" s="192"/>
      <c r="D15" s="97"/>
      <c r="E15" s="94">
        <v>1</v>
      </c>
      <c r="F15" s="192" t="s">
        <v>149</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150</v>
      </c>
      <c r="AX15" s="99"/>
      <c r="AY15" s="99"/>
      <c r="AZ15" s="99"/>
      <c r="BA15" s="99"/>
      <c r="BB15" s="99"/>
      <c r="BC15" s="97"/>
      <c r="BD15" s="97"/>
      <c r="BE15" s="97"/>
      <c r="BF15" s="97"/>
      <c r="BG15" s="97"/>
      <c r="BH15" s="98" t="s">
        <v>150</v>
      </c>
      <c r="BI15" s="99"/>
      <c r="BJ15" s="99"/>
      <c r="BK15" s="99"/>
      <c r="BL15" s="99"/>
      <c r="BM15" s="99"/>
      <c r="BN15" s="97"/>
      <c r="BO15" s="97"/>
      <c r="BP15" s="97"/>
      <c r="BQ15" s="97"/>
      <c r="BR15" s="97"/>
      <c r="BS15" s="98" t="s">
        <v>150</v>
      </c>
      <c r="BT15" s="99"/>
      <c r="BU15" s="99"/>
      <c r="BV15" s="99"/>
      <c r="BW15" s="99"/>
      <c r="BX15" s="99"/>
      <c r="BY15" s="97"/>
      <c r="BZ15" s="97"/>
      <c r="CA15" s="97"/>
      <c r="CB15" s="97"/>
      <c r="CC15" s="97"/>
      <c r="CD15" s="98" t="s">
        <v>150</v>
      </c>
      <c r="CE15" s="99"/>
      <c r="CF15" s="99"/>
      <c r="CG15" s="99"/>
      <c r="CH15" s="99"/>
      <c r="CI15" s="99"/>
      <c r="CJ15" s="97"/>
      <c r="CK15" s="97"/>
      <c r="CL15" s="97"/>
      <c r="CM15" s="97"/>
      <c r="CN15" s="98" t="s">
        <v>150</v>
      </c>
      <c r="CO15" s="99"/>
      <c r="CP15" s="99"/>
      <c r="CQ15" s="99"/>
      <c r="CR15" s="99"/>
      <c r="CS15" s="99"/>
      <c r="CT15" s="97"/>
      <c r="CU15" s="97"/>
      <c r="CV15" s="97"/>
      <c r="CW15" s="97"/>
      <c r="CX15" s="97"/>
      <c r="CY15" s="98" t="s">
        <v>150</v>
      </c>
      <c r="CZ15" s="99"/>
      <c r="DA15" s="99"/>
      <c r="DB15" s="99"/>
      <c r="DC15" s="99"/>
      <c r="DD15" s="99"/>
      <c r="DE15" s="97"/>
      <c r="DF15" s="97"/>
      <c r="DG15" s="97"/>
      <c r="DH15" s="97"/>
      <c r="DI15" s="98" t="s">
        <v>150</v>
      </c>
      <c r="DJ15" s="99"/>
      <c r="DK15" s="99"/>
      <c r="DL15" s="99"/>
      <c r="DM15" s="99"/>
      <c r="DN15" s="99"/>
      <c r="DO15" s="97"/>
      <c r="DP15" s="97"/>
      <c r="DQ15" s="97"/>
      <c r="DR15" s="97"/>
      <c r="DS15" s="98" t="s">
        <v>150</v>
      </c>
      <c r="DT15" s="99"/>
      <c r="DU15" s="99"/>
      <c r="DV15" s="99"/>
      <c r="DW15" s="99"/>
      <c r="DX15" s="99"/>
      <c r="DY15" s="97"/>
      <c r="DZ15" s="97"/>
      <c r="EA15" s="97"/>
      <c r="EB15" s="97"/>
      <c r="EC15" s="98" t="s">
        <v>150</v>
      </c>
      <c r="ED15" s="99"/>
      <c r="EE15" s="99"/>
      <c r="EF15" s="99"/>
      <c r="EG15" s="99"/>
      <c r="EH15" s="99"/>
      <c r="EI15" s="97"/>
      <c r="EJ15" s="97"/>
      <c r="EK15" s="97"/>
      <c r="EL15" s="97"/>
      <c r="EM15" s="98" t="s">
        <v>150</v>
      </c>
      <c r="EN15" s="99"/>
      <c r="EO15" s="99"/>
      <c r="EP15" s="99"/>
      <c r="EQ15" s="99"/>
      <c r="ER15" s="99"/>
      <c r="ES15" s="97"/>
      <c r="ET15" s="97"/>
      <c r="EU15" s="97"/>
      <c r="EV15" s="97"/>
      <c r="EW15" s="97"/>
      <c r="EX15" s="98" t="s">
        <v>150</v>
      </c>
      <c r="EY15" s="99"/>
      <c r="EZ15" s="99"/>
      <c r="FA15" s="99"/>
      <c r="FB15" s="99"/>
      <c r="FC15" s="99"/>
      <c r="FD15" s="97"/>
      <c r="FE15" s="97"/>
      <c r="FF15" s="97"/>
      <c r="FG15" s="97"/>
      <c r="FH15" s="98" t="s">
        <v>150</v>
      </c>
      <c r="FI15" s="99"/>
      <c r="FJ15" s="99"/>
      <c r="FK15" s="99"/>
      <c r="FL15" s="99"/>
      <c r="FM15" s="99"/>
      <c r="FN15" s="97"/>
      <c r="FO15" s="97"/>
      <c r="FP15" s="97"/>
      <c r="FQ15" s="97"/>
      <c r="FR15" s="98" t="s">
        <v>150</v>
      </c>
      <c r="FS15" s="99"/>
      <c r="FT15" s="99"/>
      <c r="FU15" s="99"/>
      <c r="FV15" s="99"/>
      <c r="FW15" s="99"/>
      <c r="FX15" s="97"/>
      <c r="FY15" s="97"/>
      <c r="FZ15" s="97"/>
      <c r="GA15" s="97"/>
      <c r="GB15" s="98" t="s">
        <v>150</v>
      </c>
      <c r="GC15" s="99"/>
      <c r="GD15" s="99"/>
      <c r="GE15" s="99"/>
      <c r="GF15" s="99"/>
      <c r="GG15" s="99"/>
      <c r="GH15" s="97"/>
      <c r="GI15" s="97"/>
      <c r="GJ15" s="97"/>
      <c r="GK15" s="97"/>
      <c r="GL15" s="98" t="s">
        <v>150</v>
      </c>
      <c r="GM15" s="99"/>
      <c r="GN15" s="99"/>
      <c r="GO15" s="99"/>
      <c r="GP15" s="99"/>
      <c r="GQ15" s="99"/>
      <c r="GR15" s="97"/>
      <c r="GS15" s="97"/>
      <c r="GT15" s="97"/>
      <c r="GU15" s="97"/>
      <c r="GV15" s="97"/>
      <c r="GW15" s="98" t="s">
        <v>150</v>
      </c>
      <c r="GX15" s="99"/>
      <c r="GY15" s="99"/>
      <c r="GZ15" s="99"/>
      <c r="HA15" s="99"/>
      <c r="HB15" s="99"/>
      <c r="HC15" s="97"/>
      <c r="HD15" s="97"/>
      <c r="HE15" s="97"/>
      <c r="HF15" s="97"/>
      <c r="HG15" s="98" t="s">
        <v>150</v>
      </c>
      <c r="HH15" s="99"/>
      <c r="HI15" s="99"/>
      <c r="HJ15" s="99"/>
      <c r="HK15" s="99"/>
      <c r="HL15" s="99"/>
      <c r="HM15" s="97"/>
      <c r="HN15" s="97"/>
      <c r="HO15" s="97"/>
      <c r="HP15" s="97"/>
      <c r="HQ15" s="98" t="s">
        <v>150</v>
      </c>
      <c r="HR15" s="99"/>
      <c r="HS15" s="99"/>
      <c r="HT15" s="99"/>
      <c r="HU15" s="99"/>
      <c r="HV15" s="99"/>
      <c r="HW15" s="97"/>
      <c r="HX15" s="97"/>
      <c r="HY15" s="97"/>
      <c r="HZ15" s="97"/>
      <c r="IA15" s="98" t="s">
        <v>150</v>
      </c>
      <c r="IB15" s="99"/>
      <c r="IC15" s="99"/>
      <c r="ID15" s="99"/>
      <c r="IE15" s="99"/>
      <c r="IF15" s="99"/>
      <c r="IG15" s="97"/>
      <c r="IH15" s="97"/>
      <c r="II15" s="97"/>
      <c r="IJ15" s="97"/>
      <c r="IK15" s="98" t="s">
        <v>150</v>
      </c>
      <c r="IL15" s="99"/>
      <c r="IM15" s="99"/>
      <c r="IN15" s="99"/>
      <c r="IO15" s="99"/>
      <c r="IP15" s="99"/>
      <c r="IQ15" s="97"/>
      <c r="IR15" s="97"/>
      <c r="IS15" s="97"/>
      <c r="IT15" s="97"/>
      <c r="IU15" s="97"/>
      <c r="IV15" s="98" t="s">
        <v>150</v>
      </c>
      <c r="IW15" s="99"/>
      <c r="IX15" s="99"/>
      <c r="IY15" s="99"/>
      <c r="IZ15" s="99"/>
      <c r="JA15" s="99"/>
      <c r="JB15" s="97"/>
      <c r="JC15" s="97"/>
      <c r="JD15" s="97"/>
      <c r="JE15" s="97"/>
      <c r="JF15" s="98" t="s">
        <v>150</v>
      </c>
      <c r="JG15" s="99"/>
      <c r="JH15" s="99"/>
      <c r="JI15" s="99"/>
      <c r="JJ15" s="99"/>
      <c r="JK15" s="99"/>
      <c r="JL15" s="97"/>
      <c r="JM15" s="97"/>
      <c r="JN15" s="97"/>
      <c r="JO15" s="97"/>
      <c r="JP15" s="98" t="s">
        <v>150</v>
      </c>
      <c r="JQ15" s="99"/>
      <c r="JR15" s="99"/>
      <c r="JS15" s="99"/>
      <c r="JT15" s="99"/>
      <c r="JU15" s="99"/>
      <c r="JV15" s="97"/>
      <c r="JW15" s="97"/>
      <c r="JX15" s="97"/>
      <c r="JY15" s="97"/>
      <c r="JZ15" s="98" t="s">
        <v>150</v>
      </c>
      <c r="KA15" s="99"/>
      <c r="KB15" s="99"/>
      <c r="KC15" s="99"/>
      <c r="KD15" s="99"/>
      <c r="KE15" s="99"/>
      <c r="KF15" s="97"/>
      <c r="KG15" s="97"/>
      <c r="KH15" s="97"/>
      <c r="KI15" s="97"/>
      <c r="KJ15" s="98" t="s">
        <v>150</v>
      </c>
      <c r="KK15" s="99"/>
      <c r="KL15" s="99"/>
      <c r="KM15" s="99"/>
      <c r="KN15" s="99"/>
      <c r="KO15" s="99"/>
      <c r="KP15" s="97"/>
      <c r="KQ15" s="97"/>
      <c r="KR15" s="97"/>
      <c r="KS15" s="97"/>
      <c r="KT15" s="97"/>
      <c r="KU15" s="98" t="s">
        <v>150</v>
      </c>
      <c r="KV15" s="99"/>
      <c r="KW15" s="99"/>
      <c r="KX15" s="99"/>
      <c r="KY15" s="99"/>
      <c r="KZ15" s="99"/>
      <c r="LA15" s="97"/>
      <c r="LB15" s="97"/>
      <c r="LC15" s="97"/>
      <c r="LD15" s="97"/>
      <c r="LE15" s="98" t="s">
        <v>150</v>
      </c>
      <c r="LF15" s="99"/>
      <c r="LG15" s="99"/>
      <c r="LH15" s="99"/>
      <c r="LI15" s="99"/>
      <c r="LJ15" s="99"/>
      <c r="LK15" s="97"/>
      <c r="LL15" s="97"/>
      <c r="LM15" s="97"/>
      <c r="LN15" s="97"/>
      <c r="LO15" s="98" t="s">
        <v>150</v>
      </c>
      <c r="LP15" s="99"/>
      <c r="LQ15" s="99"/>
      <c r="LR15" s="99"/>
      <c r="LS15" s="99"/>
      <c r="LT15" s="99"/>
      <c r="LU15" s="97"/>
      <c r="LV15" s="97"/>
      <c r="LW15" s="97"/>
      <c r="LX15" s="97"/>
      <c r="LY15" s="98" t="s">
        <v>150</v>
      </c>
      <c r="LZ15" s="99"/>
      <c r="MA15" s="99"/>
      <c r="MB15" s="99"/>
      <c r="MC15" s="99"/>
      <c r="MD15" s="99"/>
      <c r="ME15" s="97"/>
      <c r="MF15" s="97"/>
      <c r="MG15" s="97"/>
      <c r="MH15" s="97"/>
      <c r="MI15" s="98" t="s">
        <v>150</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151</v>
      </c>
      <c r="C16" s="192"/>
      <c r="D16" s="97"/>
      <c r="E16" s="94">
        <f>E15+1</f>
        <v>2</v>
      </c>
      <c r="F16" s="192" t="s">
        <v>152</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153</v>
      </c>
      <c r="C17" s="192"/>
      <c r="D17" s="97"/>
      <c r="E17" s="94">
        <f t="shared" ref="E17" si="8">E16+1</f>
        <v>3</v>
      </c>
      <c r="F17" s="192" t="s">
        <v>154</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155</v>
      </c>
      <c r="AX17" s="102">
        <f>IF(AX7="-",NA(),AX7)</f>
        <v>70.2</v>
      </c>
      <c r="AY17" s="102">
        <f t="shared" ref="AY17:BB17" si="9">IF(AY7="-",NA(),AY7)</f>
        <v>101.1</v>
      </c>
      <c r="AZ17" s="102">
        <f t="shared" si="9"/>
        <v>101</v>
      </c>
      <c r="BA17" s="102">
        <f t="shared" si="9"/>
        <v>102.1</v>
      </c>
      <c r="BB17" s="102">
        <f t="shared" si="9"/>
        <v>93.2</v>
      </c>
      <c r="BC17" s="97"/>
      <c r="BD17" s="97"/>
      <c r="BE17" s="97"/>
      <c r="BF17" s="97"/>
      <c r="BG17" s="97"/>
      <c r="BH17" s="101" t="s">
        <v>155</v>
      </c>
      <c r="BI17" s="102">
        <f>IF(BI7="-",NA(),BI7)</f>
        <v>151.30000000000001</v>
      </c>
      <c r="BJ17" s="102">
        <f t="shared" ref="BJ17:BM17" si="10">IF(BJ7="-",NA(),BJ7)</f>
        <v>166</v>
      </c>
      <c r="BK17" s="102">
        <f t="shared" si="10"/>
        <v>252.8</v>
      </c>
      <c r="BL17" s="102">
        <f t="shared" si="10"/>
        <v>247</v>
      </c>
      <c r="BM17" s="102">
        <f t="shared" si="10"/>
        <v>327.2</v>
      </c>
      <c r="BN17" s="97"/>
      <c r="BO17" s="97"/>
      <c r="BP17" s="97"/>
      <c r="BQ17" s="97"/>
      <c r="BR17" s="97"/>
      <c r="BS17" s="101" t="s">
        <v>155</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155</v>
      </c>
      <c r="CE17" s="102">
        <f>IF(CE7="-",NA(),CE7)</f>
        <v>14731.1</v>
      </c>
      <c r="CF17" s="102">
        <f t="shared" ref="CF17:CI17" si="12">IF(CF7="-",NA(),CF7)</f>
        <v>13730.9</v>
      </c>
      <c r="CG17" s="102">
        <f t="shared" si="12"/>
        <v>16510.900000000001</v>
      </c>
      <c r="CH17" s="102">
        <f t="shared" si="12"/>
        <v>17091.5</v>
      </c>
      <c r="CI17" s="102">
        <f t="shared" si="12"/>
        <v>17609.2</v>
      </c>
      <c r="CJ17" s="97"/>
      <c r="CK17" s="97"/>
      <c r="CL17" s="97"/>
      <c r="CM17" s="97"/>
      <c r="CN17" s="101" t="s">
        <v>155</v>
      </c>
      <c r="CO17" s="103">
        <f>IF(CO7="-",NA(),CO7)</f>
        <v>11100</v>
      </c>
      <c r="CP17" s="103">
        <f t="shared" ref="CP17:CS17" si="13">IF(CP7="-",NA(),CP7)</f>
        <v>25524</v>
      </c>
      <c r="CQ17" s="103">
        <f t="shared" si="13"/>
        <v>25260</v>
      </c>
      <c r="CR17" s="103">
        <f t="shared" si="13"/>
        <v>26200</v>
      </c>
      <c r="CS17" s="103">
        <f t="shared" si="13"/>
        <v>20196</v>
      </c>
      <c r="CT17" s="97"/>
      <c r="CU17" s="97"/>
      <c r="CV17" s="97"/>
      <c r="CW17" s="97"/>
      <c r="CX17" s="97"/>
      <c r="CY17" s="101" t="s">
        <v>155</v>
      </c>
      <c r="CZ17" s="102">
        <f>IF(CZ7="-",NA(),CZ7)</f>
        <v>42.8</v>
      </c>
      <c r="DA17" s="102">
        <f t="shared" ref="DA17:DD17" si="14">IF(DA7="-",NA(),DA7)</f>
        <v>45.7</v>
      </c>
      <c r="DB17" s="102">
        <f t="shared" si="14"/>
        <v>46.2</v>
      </c>
      <c r="DC17" s="102">
        <f t="shared" si="14"/>
        <v>45.6</v>
      </c>
      <c r="DD17" s="102">
        <f t="shared" si="14"/>
        <v>43.4</v>
      </c>
      <c r="DE17" s="97"/>
      <c r="DF17" s="97"/>
      <c r="DG17" s="97"/>
      <c r="DH17" s="97"/>
      <c r="DI17" s="101" t="s">
        <v>155</v>
      </c>
      <c r="DJ17" s="102">
        <f>IF(DJ7="-",NA(),DJ7)</f>
        <v>35.200000000000003</v>
      </c>
      <c r="DK17" s="102">
        <f t="shared" ref="DK17:DN17" si="15">IF(DK7="-",NA(),DK7)</f>
        <v>54.1</v>
      </c>
      <c r="DL17" s="102">
        <f t="shared" si="15"/>
        <v>22.8</v>
      </c>
      <c r="DM17" s="102">
        <f t="shared" si="15"/>
        <v>34.4</v>
      </c>
      <c r="DN17" s="102">
        <f t="shared" si="15"/>
        <v>18.899999999999999</v>
      </c>
      <c r="DO17" s="97"/>
      <c r="DP17" s="97"/>
      <c r="DQ17" s="97"/>
      <c r="DR17" s="97"/>
      <c r="DS17" s="101" t="s">
        <v>155</v>
      </c>
      <c r="DT17" s="102">
        <f>IF(DT7="-",NA(),DT7)</f>
        <v>458.6</v>
      </c>
      <c r="DU17" s="102">
        <f t="shared" ref="DU17:DX17" si="16">IF(DU7="-",NA(),DU7)</f>
        <v>229</v>
      </c>
      <c r="DV17" s="102">
        <f t="shared" si="16"/>
        <v>162.1</v>
      </c>
      <c r="DW17" s="102">
        <f t="shared" si="16"/>
        <v>101.9</v>
      </c>
      <c r="DX17" s="102">
        <f t="shared" si="16"/>
        <v>85.4</v>
      </c>
      <c r="DY17" s="97"/>
      <c r="DZ17" s="97"/>
      <c r="EA17" s="97"/>
      <c r="EB17" s="97"/>
      <c r="EC17" s="101" t="s">
        <v>155</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155</v>
      </c>
      <c r="EN17" s="102" t="e">
        <f>IF(EN7="-",NA(),EN7)</f>
        <v>#N/A</v>
      </c>
      <c r="EO17" s="102">
        <f t="shared" ref="EO17:ER17" si="18">IF(EO7="-",NA(),EO7)</f>
        <v>52.9</v>
      </c>
      <c r="EP17" s="102">
        <f t="shared" si="18"/>
        <v>81.2</v>
      </c>
      <c r="EQ17" s="102">
        <f t="shared" si="18"/>
        <v>80.900000000000006</v>
      </c>
      <c r="ER17" s="102">
        <f t="shared" si="18"/>
        <v>79.599999999999994</v>
      </c>
      <c r="ES17" s="97"/>
      <c r="ET17" s="97"/>
      <c r="EU17" s="97"/>
      <c r="EV17" s="97"/>
      <c r="EW17" s="97"/>
      <c r="EX17" s="101" t="s">
        <v>155</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155</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155</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155</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155</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155</v>
      </c>
      <c r="GX17" s="102">
        <f>IF(GX7="-",NA(),GX7)</f>
        <v>58.7</v>
      </c>
      <c r="GY17" s="102">
        <f t="shared" ref="GY17:HB17" si="24">IF(GY7="-",NA(),GY7)</f>
        <v>60.5</v>
      </c>
      <c r="GZ17" s="102">
        <f t="shared" si="24"/>
        <v>63.1</v>
      </c>
      <c r="HA17" s="102">
        <f t="shared" si="24"/>
        <v>61.1</v>
      </c>
      <c r="HB17" s="102">
        <f t="shared" si="24"/>
        <v>59.4</v>
      </c>
      <c r="HC17" s="97"/>
      <c r="HD17" s="97"/>
      <c r="HE17" s="97"/>
      <c r="HF17" s="97"/>
      <c r="HG17" s="101" t="s">
        <v>155</v>
      </c>
      <c r="HH17" s="102">
        <f>IF(HH7="-",NA(),HH7)</f>
        <v>0</v>
      </c>
      <c r="HI17" s="102">
        <f t="shared" ref="HI17:HL17" si="25">IF(HI7="-",NA(),HI7)</f>
        <v>0</v>
      </c>
      <c r="HJ17" s="102">
        <f t="shared" si="25"/>
        <v>0</v>
      </c>
      <c r="HK17" s="102">
        <f t="shared" si="25"/>
        <v>0</v>
      </c>
      <c r="HL17" s="102">
        <f t="shared" si="25"/>
        <v>0</v>
      </c>
      <c r="HM17" s="97"/>
      <c r="HN17" s="97"/>
      <c r="HO17" s="97"/>
      <c r="HP17" s="97"/>
      <c r="HQ17" s="101" t="s">
        <v>155</v>
      </c>
      <c r="HR17" s="102">
        <f>IF(HR7="-",NA(),HR7)</f>
        <v>237.1</v>
      </c>
      <c r="HS17" s="102">
        <f t="shared" ref="HS17:HV17" si="26">IF(HS7="-",NA(),HS7)</f>
        <v>176</v>
      </c>
      <c r="HT17" s="102">
        <f t="shared" si="26"/>
        <v>96.9</v>
      </c>
      <c r="HU17" s="102">
        <f t="shared" si="26"/>
        <v>64.8</v>
      </c>
      <c r="HV17" s="102">
        <f t="shared" si="26"/>
        <v>51.1</v>
      </c>
      <c r="HW17" s="97"/>
      <c r="HX17" s="97"/>
      <c r="HY17" s="97"/>
      <c r="HZ17" s="97"/>
      <c r="IA17" s="101" t="s">
        <v>155</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155</v>
      </c>
      <c r="IL17" s="102" t="e">
        <f>IF(IL7="-",NA(),IL7)</f>
        <v>#N/A</v>
      </c>
      <c r="IM17" s="102">
        <f t="shared" ref="IM17:IP17" si="28">IF(IM7="-",NA(),IM7)</f>
        <v>6.2</v>
      </c>
      <c r="IN17" s="102">
        <f t="shared" si="28"/>
        <v>63.7</v>
      </c>
      <c r="IO17" s="102">
        <f t="shared" si="28"/>
        <v>60.6</v>
      </c>
      <c r="IP17" s="102">
        <f t="shared" si="28"/>
        <v>62.4</v>
      </c>
      <c r="IQ17" s="97"/>
      <c r="IR17" s="97"/>
      <c r="IS17" s="97"/>
      <c r="IT17" s="97"/>
      <c r="IU17" s="97"/>
      <c r="IV17" s="101" t="s">
        <v>155</v>
      </c>
      <c r="IW17" s="102">
        <f>IF(IW7="-",NA(),IW7)</f>
        <v>8.1</v>
      </c>
      <c r="IX17" s="102">
        <f t="shared" ref="IX17:JA17" si="29">IF(IX7="-",NA(),IX7)</f>
        <v>13.6</v>
      </c>
      <c r="IY17" s="102">
        <f t="shared" si="29"/>
        <v>9.4</v>
      </c>
      <c r="IZ17" s="102">
        <f t="shared" si="29"/>
        <v>12</v>
      </c>
      <c r="JA17" s="102">
        <f t="shared" si="29"/>
        <v>8.5</v>
      </c>
      <c r="JB17" s="97"/>
      <c r="JC17" s="97"/>
      <c r="JD17" s="97"/>
      <c r="JE17" s="97"/>
      <c r="JF17" s="101" t="s">
        <v>155</v>
      </c>
      <c r="JG17" s="102">
        <f>IF(JG7="-",NA(),JG7)</f>
        <v>59.4</v>
      </c>
      <c r="JH17" s="102">
        <f t="shared" ref="JH17:JK17" si="30">IF(JH7="-",NA(),JH7)</f>
        <v>75.5</v>
      </c>
      <c r="JI17" s="102">
        <f t="shared" si="30"/>
        <v>46.1</v>
      </c>
      <c r="JJ17" s="102">
        <f t="shared" si="30"/>
        <v>52.3</v>
      </c>
      <c r="JK17" s="102">
        <f t="shared" si="30"/>
        <v>37</v>
      </c>
      <c r="JL17" s="97"/>
      <c r="JM17" s="97"/>
      <c r="JN17" s="97"/>
      <c r="JO17" s="97"/>
      <c r="JP17" s="101" t="s">
        <v>155</v>
      </c>
      <c r="JQ17" s="102">
        <f>IF(JQ7="-",NA(),JQ7)</f>
        <v>765.2</v>
      </c>
      <c r="JR17" s="102">
        <f t="shared" ref="JR17:JU17" si="31">IF(JR7="-",NA(),JR7)</f>
        <v>263.7</v>
      </c>
      <c r="JS17" s="102">
        <f t="shared" si="31"/>
        <v>232.4</v>
      </c>
      <c r="JT17" s="102">
        <f t="shared" si="31"/>
        <v>139.4</v>
      </c>
      <c r="JU17" s="102">
        <f t="shared" si="31"/>
        <v>129.69999999999999</v>
      </c>
      <c r="JV17" s="97"/>
      <c r="JW17" s="97"/>
      <c r="JX17" s="97"/>
      <c r="JY17" s="97"/>
      <c r="JZ17" s="101" t="s">
        <v>155</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155</v>
      </c>
      <c r="KK17" s="102" t="e">
        <f>IF(KK7="-",NA(),KK7)</f>
        <v>#N/A</v>
      </c>
      <c r="KL17" s="102">
        <f t="shared" ref="KL17:KO17" si="33">IF(KL7="-",NA(),KL7)</f>
        <v>83.4</v>
      </c>
      <c r="KM17" s="102">
        <f t="shared" si="33"/>
        <v>100</v>
      </c>
      <c r="KN17" s="102">
        <f t="shared" si="33"/>
        <v>100</v>
      </c>
      <c r="KO17" s="102">
        <f t="shared" si="33"/>
        <v>100</v>
      </c>
      <c r="KP17" s="97"/>
      <c r="KQ17" s="97"/>
      <c r="KR17" s="97"/>
      <c r="KS17" s="97"/>
      <c r="KT17" s="97"/>
      <c r="KU17" s="101" t="s">
        <v>155</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155</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155</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155</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155</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156</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157</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157</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157</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157</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157</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157</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157</v>
      </c>
      <c r="DJ18" s="102">
        <f>IF(DO7="-",NA(),DO7)</f>
        <v>41.4</v>
      </c>
      <c r="DK18" s="102">
        <f t="shared" ref="DK18:DN18" si="45">IF(DP7="-",NA(),DP7)</f>
        <v>23.7</v>
      </c>
      <c r="DL18" s="102">
        <f t="shared" si="45"/>
        <v>21.6</v>
      </c>
      <c r="DM18" s="102">
        <f t="shared" si="45"/>
        <v>13.7</v>
      </c>
      <c r="DN18" s="102">
        <f t="shared" si="45"/>
        <v>16.3</v>
      </c>
      <c r="DO18" s="97"/>
      <c r="DP18" s="97"/>
      <c r="DQ18" s="97"/>
      <c r="DR18" s="97"/>
      <c r="DS18" s="101" t="s">
        <v>157</v>
      </c>
      <c r="DT18" s="102">
        <f>IF(DY7="-",NA(),DY7)</f>
        <v>184.7</v>
      </c>
      <c r="DU18" s="102">
        <f t="shared" ref="DU18:DX18" si="46">IF(DZ7="-",NA(),DZ7)</f>
        <v>126.1</v>
      </c>
      <c r="DV18" s="102">
        <f t="shared" si="46"/>
        <v>102.5</v>
      </c>
      <c r="DW18" s="102">
        <f t="shared" si="46"/>
        <v>99.7</v>
      </c>
      <c r="DX18" s="102">
        <f t="shared" si="46"/>
        <v>101.4</v>
      </c>
      <c r="DY18" s="97"/>
      <c r="DZ18" s="97"/>
      <c r="EA18" s="97"/>
      <c r="EB18" s="97"/>
      <c r="EC18" s="101" t="s">
        <v>157</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157</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157</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157</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157</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157</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157</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157</v>
      </c>
      <c r="GX18" s="102">
        <f>IF(OR(NOT($GX$8),HC7="-"),NA(),HC7)</f>
        <v>47.9</v>
      </c>
      <c r="GY18" s="102">
        <f>IF(OR(NOT($GX$8),HD7="-"),NA(),HD7)</f>
        <v>51.6</v>
      </c>
      <c r="GZ18" s="102">
        <f>IF(OR(NOT($GX$8),HE7="-"),NA(),HE7)</f>
        <v>49.8</v>
      </c>
      <c r="HA18" s="102">
        <f>IF(OR(NOT($GX$8),HF7="-"),NA(),HF7)</f>
        <v>50.3</v>
      </c>
      <c r="HB18" s="102">
        <f>IF(OR(NOT($GX$8),HG7="-"),NA(),HG7)</f>
        <v>47.9</v>
      </c>
      <c r="HC18" s="97"/>
      <c r="HD18" s="97"/>
      <c r="HE18" s="97"/>
      <c r="HF18" s="97"/>
      <c r="HG18" s="101" t="s">
        <v>157</v>
      </c>
      <c r="HH18" s="102">
        <f>IF(OR(NOT($HH$8),HM7="-"),NA(),HM7)</f>
        <v>36.1</v>
      </c>
      <c r="HI18" s="102">
        <f>IF(OR(NOT($HH$8),HN7="-"),NA(),HN7)</f>
        <v>8.5</v>
      </c>
      <c r="HJ18" s="102">
        <f>IF(OR(NOT($HH$8),HO7="-"),NA(),HO7)</f>
        <v>11.5</v>
      </c>
      <c r="HK18" s="102">
        <f>IF(OR(NOT($HH$8),HP7="-"),NA(),HP7)</f>
        <v>5.2</v>
      </c>
      <c r="HL18" s="102">
        <f>IF(OR(NOT($HH$8),HQ7="-"),NA(),HQ7)</f>
        <v>13</v>
      </c>
      <c r="HM18" s="97"/>
      <c r="HN18" s="97"/>
      <c r="HO18" s="97"/>
      <c r="HP18" s="97"/>
      <c r="HQ18" s="101" t="s">
        <v>157</v>
      </c>
      <c r="HR18" s="102">
        <f>IF(OR(NOT($HR$8),HW7="-"),NA(),HW7)</f>
        <v>91.2</v>
      </c>
      <c r="HS18" s="102">
        <f>IF(OR(NOT($HR$8),HX7="-"),NA(),HX7)</f>
        <v>58.5</v>
      </c>
      <c r="HT18" s="102">
        <f>IF(OR(NOT($HR$8),HY7="-"),NA(),HY7)</f>
        <v>34.5</v>
      </c>
      <c r="HU18" s="102">
        <f>IF(OR(NOT($HR$8),HZ7="-"),NA(),HZ7)</f>
        <v>26.3</v>
      </c>
      <c r="HV18" s="102">
        <f>IF(OR(NOT($HR$8),IA7="-"),NA(),IA7)</f>
        <v>24.5</v>
      </c>
      <c r="HW18" s="97"/>
      <c r="HX18" s="97"/>
      <c r="HY18" s="97"/>
      <c r="HZ18" s="97"/>
      <c r="IA18" s="101" t="s">
        <v>157</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157</v>
      </c>
      <c r="IL18" s="102" t="e">
        <f>IF(OR(NOT($IL$8),IQ7="-"),NA(),IQ7)</f>
        <v>#N/A</v>
      </c>
      <c r="IM18" s="102">
        <f>IF(OR(NOT($IL$8),IR7="-"),NA(),IR7)</f>
        <v>7.1</v>
      </c>
      <c r="IN18" s="102">
        <f>IF(OR(NOT($IL$8),IS7="-"),NA(),IS7)</f>
        <v>40.700000000000003</v>
      </c>
      <c r="IO18" s="102">
        <f>IF(OR(NOT($IL$8),IT7="-"),NA(),IT7)</f>
        <v>52.3</v>
      </c>
      <c r="IP18" s="102">
        <f>IF(OR(NOT($IL$8),IU7="-"),NA(),IU7)</f>
        <v>52.8</v>
      </c>
      <c r="IQ18" s="97"/>
      <c r="IR18" s="97"/>
      <c r="IS18" s="97"/>
      <c r="IT18" s="97"/>
      <c r="IU18" s="97"/>
      <c r="IV18" s="101" t="s">
        <v>157</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157</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157</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157</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157</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157</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157</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157</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157</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157</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158</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145</v>
      </c>
      <c r="AX19" s="102">
        <f>$BH$7</f>
        <v>100</v>
      </c>
      <c r="AY19" s="102">
        <f t="shared" ref="AY19:BB19" si="49">$BH$7</f>
        <v>100</v>
      </c>
      <c r="AZ19" s="102">
        <f t="shared" si="49"/>
        <v>100</v>
      </c>
      <c r="BA19" s="102">
        <f t="shared" si="49"/>
        <v>100</v>
      </c>
      <c r="BB19" s="102">
        <f t="shared" si="49"/>
        <v>100</v>
      </c>
      <c r="BC19" s="97"/>
      <c r="BD19" s="97"/>
      <c r="BE19" s="97"/>
      <c r="BF19" s="97"/>
      <c r="BG19" s="97"/>
      <c r="BH19" s="104" t="s">
        <v>145</v>
      </c>
      <c r="BI19" s="102">
        <f>$BS$7</f>
        <v>100</v>
      </c>
      <c r="BJ19" s="102">
        <f>$BS$7</f>
        <v>100</v>
      </c>
      <c r="BK19" s="102">
        <f>$BS$7</f>
        <v>100</v>
      </c>
      <c r="BL19" s="102">
        <f>$BS$7</f>
        <v>100</v>
      </c>
      <c r="BM19" s="102">
        <f>$BS$7</f>
        <v>100</v>
      </c>
      <c r="BN19" s="97"/>
      <c r="BO19" s="97"/>
      <c r="BP19" s="97"/>
      <c r="BQ19" s="97"/>
      <c r="BR19" s="97"/>
      <c r="BS19" s="104" t="s">
        <v>145</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159</v>
      </c>
      <c r="C20" s="192"/>
      <c r="D20" s="97"/>
    </row>
    <row r="21" spans="1:373">
      <c r="A21" s="94">
        <f t="shared" si="7"/>
        <v>7</v>
      </c>
      <c r="B21" s="192" t="s">
        <v>160</v>
      </c>
      <c r="C21" s="192"/>
      <c r="D21" s="97"/>
    </row>
    <row r="22" spans="1:373">
      <c r="A22" s="94">
        <f t="shared" si="7"/>
        <v>8</v>
      </c>
      <c r="B22" s="192" t="s">
        <v>161</v>
      </c>
      <c r="C22" s="192"/>
      <c r="D22" s="97"/>
      <c r="E22" s="194" t="s">
        <v>162</v>
      </c>
      <c r="F22" s="195"/>
      <c r="G22" s="195"/>
      <c r="H22" s="195"/>
      <c r="I22" s="196"/>
    </row>
    <row r="23" spans="1:373">
      <c r="A23" s="94">
        <f t="shared" si="7"/>
        <v>9</v>
      </c>
      <c r="B23" s="192" t="s">
        <v>163</v>
      </c>
      <c r="C23" s="192"/>
      <c r="D23" s="97"/>
      <c r="E23" s="197"/>
      <c r="F23" s="198"/>
      <c r="G23" s="198"/>
      <c r="H23" s="198"/>
      <c r="I23" s="199"/>
    </row>
    <row r="24" spans="1:373">
      <c r="A24" s="94">
        <f t="shared" si="7"/>
        <v>10</v>
      </c>
      <c r="B24" s="192" t="s">
        <v>164</v>
      </c>
      <c r="C24" s="192"/>
      <c r="D24" s="97"/>
      <c r="E24" s="197"/>
      <c r="F24" s="198"/>
      <c r="G24" s="198"/>
      <c r="H24" s="198"/>
      <c r="I24" s="199"/>
    </row>
    <row r="25" spans="1:373">
      <c r="A25" s="94">
        <f t="shared" si="7"/>
        <v>11</v>
      </c>
      <c r="B25" s="192" t="s">
        <v>165</v>
      </c>
      <c r="C25" s="192"/>
      <c r="D25" s="97"/>
      <c r="E25" s="197"/>
      <c r="F25" s="198"/>
      <c r="G25" s="198"/>
      <c r="H25" s="198"/>
      <c r="I25" s="199"/>
    </row>
    <row r="26" spans="1:373">
      <c r="A26" s="94">
        <f t="shared" si="7"/>
        <v>12</v>
      </c>
      <c r="B26" s="192" t="s">
        <v>166</v>
      </c>
      <c r="C26" s="192"/>
      <c r="D26" s="97"/>
      <c r="E26" s="197"/>
      <c r="F26" s="198"/>
      <c r="G26" s="198"/>
      <c r="H26" s="198"/>
      <c r="I26" s="199"/>
    </row>
    <row r="27" spans="1:373">
      <c r="A27" s="94">
        <f t="shared" si="7"/>
        <v>13</v>
      </c>
      <c r="B27" s="192" t="s">
        <v>167</v>
      </c>
      <c r="C27" s="192"/>
      <c r="D27" s="97"/>
      <c r="E27" s="197"/>
      <c r="F27" s="198"/>
      <c r="G27" s="198"/>
      <c r="H27" s="198"/>
      <c r="I27" s="199"/>
    </row>
    <row r="28" spans="1:373">
      <c r="A28" s="94">
        <f t="shared" si="7"/>
        <v>14</v>
      </c>
      <c r="B28" s="192" t="s">
        <v>168</v>
      </c>
      <c r="C28" s="192"/>
      <c r="D28" s="97"/>
      <c r="E28" s="197"/>
      <c r="F28" s="198"/>
      <c r="G28" s="198"/>
      <c r="H28" s="198"/>
      <c r="I28" s="199"/>
    </row>
    <row r="29" spans="1:373">
      <c r="A29" s="94">
        <f t="shared" si="7"/>
        <v>15</v>
      </c>
      <c r="B29" s="192" t="s">
        <v>169</v>
      </c>
      <c r="C29" s="192"/>
      <c r="D29" s="97"/>
      <c r="E29" s="197"/>
      <c r="F29" s="198"/>
      <c r="G29" s="198"/>
      <c r="H29" s="198"/>
      <c r="I29" s="199"/>
    </row>
    <row r="30" spans="1:373">
      <c r="A30" s="94">
        <f t="shared" si="7"/>
        <v>16</v>
      </c>
      <c r="B30" s="192" t="s">
        <v>170</v>
      </c>
      <c r="C30" s="192"/>
      <c r="D30" s="97"/>
      <c r="E30" s="197"/>
      <c r="F30" s="198"/>
      <c r="G30" s="198"/>
      <c r="H30" s="198"/>
      <c r="I30" s="199"/>
    </row>
    <row r="31" spans="1:373">
      <c r="A31" s="94">
        <f t="shared" si="7"/>
        <v>17</v>
      </c>
      <c r="B31" s="192" t="s">
        <v>171</v>
      </c>
      <c r="C31" s="192"/>
      <c r="D31" s="97"/>
      <c r="E31" s="197"/>
      <c r="F31" s="198"/>
      <c r="G31" s="198"/>
      <c r="H31" s="198"/>
      <c r="I31" s="199"/>
    </row>
    <row r="32" spans="1:373">
      <c r="A32" s="94">
        <f t="shared" si="7"/>
        <v>18</v>
      </c>
      <c r="B32" s="192" t="s">
        <v>172</v>
      </c>
      <c r="C32" s="192"/>
      <c r="D32" s="97"/>
      <c r="E32" s="197"/>
      <c r="F32" s="198"/>
      <c r="G32" s="198"/>
      <c r="H32" s="198"/>
      <c r="I32" s="199"/>
    </row>
    <row r="33" spans="1:15">
      <c r="A33" s="94">
        <f t="shared" si="7"/>
        <v>19</v>
      </c>
      <c r="B33" s="192" t="s">
        <v>173</v>
      </c>
      <c r="C33" s="192"/>
      <c r="D33" s="97"/>
      <c r="E33" s="197"/>
      <c r="F33" s="198"/>
      <c r="G33" s="198"/>
      <c r="H33" s="198"/>
      <c r="I33" s="199"/>
    </row>
    <row r="34" spans="1:15">
      <c r="A34" s="94">
        <f t="shared" si="7"/>
        <v>20</v>
      </c>
      <c r="B34" s="192" t="s">
        <v>174</v>
      </c>
      <c r="C34" s="192"/>
      <c r="D34" s="97"/>
      <c r="E34" s="197"/>
      <c r="F34" s="198"/>
      <c r="G34" s="198"/>
      <c r="H34" s="198"/>
      <c r="I34" s="199"/>
    </row>
    <row r="35" spans="1:15" ht="25.5" customHeight="1">
      <c r="E35" s="200"/>
      <c r="F35" s="201"/>
      <c r="G35" s="201"/>
      <c r="H35" s="201"/>
      <c r="I35" s="202"/>
    </row>
    <row r="37" spans="1:15">
      <c r="K37" s="194" t="s">
        <v>162</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法非適用_電気事業</vt:lpstr>
      <vt:lpstr>データ</vt:lpstr>
      <vt:lpstr>法非適用_電気事業!Print_Area</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432091</cp:lastModifiedBy>
  <cp:lastPrinted>2017-09-12T07:55:25Z</cp:lastPrinted>
  <dcterms:created xsi:type="dcterms:W3CDTF">2017-06-20T03:27:48Z</dcterms:created>
  <dcterms:modified xsi:type="dcterms:W3CDTF">2017-09-12T07:55:28Z</dcterms:modified>
  <cp:category/>
</cp:coreProperties>
</file>