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Q6" i="5"/>
  <c r="P6" i="5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W10" i="4"/>
  <c r="I10" i="4"/>
  <c r="B10" i="4"/>
  <c r="BB8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<sst xmlns="http://schemas.openxmlformats.org/spreadsheetml/2006/main" count="265" uniqueCount="111">
  <si>
    <t>経営比較分析表</t>
    <phoneticPr fontId="5"/>
  </si>
  <si>
    <t>業務名</t>
    <rPh sb="2" eb="3">
      <t>メイ</t>
    </rPh>
    <phoneticPr fontId="5"/>
  </si>
  <si>
    <t>業種名</t>
    <rPh sb="2" eb="3">
      <t>メイ</t>
    </rPh>
    <phoneticPr fontId="5"/>
  </si>
  <si>
    <t>事業名</t>
    <phoneticPr fontId="5"/>
  </si>
  <si>
    <t>類似団体区分</t>
    <rPh sb="4" eb="6">
      <t>クブン</t>
    </rPh>
    <phoneticPr fontId="5"/>
  </si>
  <si>
    <t>人口（人）</t>
    <rPh sb="0" eb="2">
      <t>ジンコウ</t>
    </rPh>
    <rPh sb="3" eb="4">
      <t>ヒト</t>
    </rPh>
    <phoneticPr fontId="5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</si>
  <si>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</si>
  <si>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</si>
  <si>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</si>
  <si>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</si>
  <si>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</si>
  <si>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</si>
  <si>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</si>
  <si>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普及率(％)</t>
    <phoneticPr fontId="5"/>
  </si>
  <si>
    <t>有収率(％)</t>
    <rPh sb="0" eb="1">
      <t>ユウ</t>
    </rPh>
    <rPh sb="1" eb="3">
      <t>シュウリツ</t>
    </rPh>
    <phoneticPr fontId="5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</si>
  <si>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5"/>
  </si>
  <si>
    <t>処理区域内人口(人)</t>
    <rPh sb="0" eb="2">
      <t>ショリ</t>
    </rPh>
    <rPh sb="2" eb="5">
      <t>クイキナイ</t>
    </rPh>
    <phoneticPr fontId="5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</si>
  <si>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5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</si>
  <si>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5"/>
  </si>
  <si>
    <t>－</t>
    <phoneticPr fontId="5"/>
  </si>
  <si>
    <t>類似団体平均値（平均値）</t>
    <phoneticPr fontId="5"/>
  </si>
  <si>
    <t>【】</t>
    <phoneticPr fontId="5"/>
  </si>
  <si>
    <t>平成26年度全国平均</t>
    <phoneticPr fontId="5"/>
  </si>
  <si>
    <t>分析欄</t>
    <rPh sb="0" eb="2">
      <t>ブンセキ</t>
    </rPh>
    <rPh sb="2" eb="3">
      <t>ラン</t>
    </rPh>
    <phoneticPr fontId="5"/>
  </si>
  <si>
    <t>1. 経営の健全性・効率性</t>
    <phoneticPr fontId="5"/>
  </si>
  <si>
    <t>1. 経営の健全性・効率性について</t>
    <phoneticPr fontId="5"/>
  </si>
  <si>
    <t>「単年度の収支」</t>
    <phoneticPr fontId="5"/>
  </si>
  <si>
    <t>「累積欠損」</t>
    <rPh sb="1" eb="3">
      <t>ルイセキ</t>
    </rPh>
    <rPh sb="3" eb="5">
      <t>ケッソン</t>
    </rPh>
    <phoneticPr fontId="5"/>
  </si>
  <si>
    <t>「支払能力」</t>
    <phoneticPr fontId="5"/>
  </si>
  <si>
    <t>「債務残高」</t>
    <rPh sb="1" eb="3">
      <t>サイム</t>
    </rPh>
    <rPh sb="3" eb="5">
      <t>ザンダカ</t>
    </rPh>
    <phoneticPr fontId="5"/>
  </si>
  <si>
    <t>2. 老朽化の状況について</t>
    <phoneticPr fontId="5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</si>
  <si>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5"/>
  </si>
  <si>
    <t>「費用の効率性」</t>
    <rPh sb="1" eb="3">
      <t>ヒヨウ</t>
    </rPh>
    <rPh sb="4" eb="6">
      <t>コウリツ</t>
    </rPh>
    <rPh sb="6" eb="7">
      <t>セイ</t>
    </rPh>
    <phoneticPr fontId="5"/>
  </si>
  <si>
    <t>「施設の効率性」</t>
    <rPh sb="1" eb="3">
      <t>シセツ</t>
    </rPh>
    <rPh sb="4" eb="6">
      <t>コウリツ</t>
    </rPh>
    <rPh sb="6" eb="7">
      <t>セイ</t>
    </rPh>
    <phoneticPr fontId="5"/>
  </si>
  <si>
    <t>「使用料対象の捕捉」</t>
    <rPh sb="1" eb="4">
      <t>シヨウリョウ</t>
    </rPh>
    <rPh sb="4" eb="6">
      <t>タイショウ</t>
    </rPh>
    <rPh sb="7" eb="9">
      <t>ホソク</t>
    </rPh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</si>
  <si>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</si>
  <si>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</si>
  <si>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5"/>
  </si>
  <si>
    <t>「管渠の経年化の状況」</t>
    <rPh sb="4" eb="7">
      <t>ケイネンカ</t>
    </rPh>
    <rPh sb="8" eb="10">
      <t>ジョウキョウ</t>
    </rPh>
    <phoneticPr fontId="5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</si>
  <si>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5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</si>
  <si>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5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</si>
  <si>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5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</si>
  <si>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</si>
  <si>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</si>
  <si>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</si>
  <si>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</si>
  <si>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</si>
  <si>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</si>
  <si>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</si>
  <si>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</si>
  <si>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</si>
  <si>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</si>
  <si>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</si>
  <si>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</si>
  <si>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</si>
  <si>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①収益的収支比率(％)</t>
    <rPh sb="1" eb="4">
      <t>シュウエキテキ</t>
    </rPh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</si>
  <si>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</si>
  <si>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</si>
  <si>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④企業債残高対事業規模比率(％)</t>
    <phoneticPr fontId="5"/>
  </si>
  <si>
    <t>⑤経費回収率(％)</t>
    <phoneticPr fontId="5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</si>
  <si>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</si>
  <si>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</si>
  <si>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⑧水洗化率(％)</t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</si>
  <si>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</si>
  <si>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②管渠老朽化率(％)</t>
    <phoneticPr fontId="5"/>
  </si>
  <si>
    <t>③管渠改善率(％)</t>
    <phoneticPr fontId="5"/>
  </si>
  <si>
    <t>小項目</t>
    <rPh sb="0" eb="3">
      <t>ショウコウモク</t>
    </rPh>
    <phoneticPr fontId="5"/>
  </si>
  <si>
    <t>都道府県名</t>
    <rPh sb="0" eb="4">
      <t>トドウフケン</t>
    </rPh>
    <rPh sb="4" eb="5">
      <t>メイ</t>
    </rPh>
    <phoneticPr fontId="5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</si>
  <si>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</si>
  <si>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</si>
  <si>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</si>
  <si>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類似団体</t>
    <rPh sb="0" eb="2">
      <t>ルイジ</t>
    </rPh>
    <rPh sb="2" eb="4">
      <t>ダンタイ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</si>
  <si>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</si>
  <si>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</si>
  <si>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普及率</t>
    <rPh sb="0" eb="2">
      <t>フキュウ</t>
    </rPh>
    <rPh sb="2" eb="3">
      <t>リツ</t>
    </rPh>
    <phoneticPr fontId="5"/>
  </si>
  <si>
    <t>有収率</t>
    <rPh sb="0" eb="1">
      <t>ユウ</t>
    </rPh>
    <rPh sb="1" eb="3">
      <t>シュウリツ</t>
    </rPh>
    <phoneticPr fontId="5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</si>
  <si>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5"/>
  </si>
  <si>
    <t>人口</t>
    <rPh sb="0" eb="2">
      <t>ジンコウ</t>
    </rPh>
    <phoneticPr fontId="5"/>
  </si>
  <si>
    <t>面積</t>
    <rPh sb="0" eb="2">
      <t>メンセキ</t>
    </rPh>
    <phoneticPr fontId="5"/>
  </si>
  <si>
    <t>人口密度</t>
    <rPh sb="0" eb="2">
      <t>ジンコウ</t>
    </rPh>
    <rPh sb="2" eb="4">
      <t>ミツド</t>
    </rPh>
    <phoneticPr fontId="5"/>
  </si>
  <si>
    <t>処理区域内人口</t>
  </si>
  <si>
    <t>処理区域面積</t>
  </si>
  <si>
    <t>処理区域内人口密度</t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</si>
  <si>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</si>
  <si>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</si>
  <si>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</si>
  <si>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</si>
  <si>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</si>
  <si>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</si>
  <si>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</si>
  <si>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</si>
  <si>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</si>
  <si>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</si>
  <si>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</si>
  <si>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</si>
  <si>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参照用</t>
    <rPh sb="0" eb="3">
      <t>サンショウヨウ</t>
    </rPh>
    <phoneticPr fontId="5"/>
  </si>
  <si>
    <t>島根県　隠岐の島町</t>
  </si>
  <si>
    <t>法非適用</t>
  </si>
  <si>
    <t>下水道事業</t>
  </si>
  <si>
    <t>個別排水処理</t>
  </si>
  <si>
    <t>L3</t>
  </si>
  <si>
    <t>-</t>
  </si>
  <si>
    <t>該当数値なし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</si>
  <si>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</si>
  <si>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</si>
  <si>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</si>
  <si>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</si>
  <si>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</si>
  <si>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平成25年度供用開始で、新しい施設のため耐用年数内であり改善は実施していない。</t>
    <rPh sb="0" eb="2">
      <t>ヘイセイ</t>
    </rPh>
    <rPh sb="4" eb="6">
      <t>ネンド</t>
    </rPh>
    <rPh sb="6" eb="8">
      <t>キョウヨウ</t>
    </rPh>
    <rPh sb="8" eb="10">
      <t>カイシ</t>
    </rPh>
    <rPh sb="12" eb="13">
      <t>アタラ</t>
    </rPh>
    <rPh sb="15" eb="17">
      <t>シセツ</t>
    </rPh>
    <rPh sb="20" eb="22">
      <t>タイヨウ</t>
    </rPh>
    <rPh sb="22" eb="24">
      <t>ネンスウ</t>
    </rPh>
    <rPh sb="24" eb="25">
      <t>ナイ</t>
    </rPh>
    <rPh sb="28" eb="30">
      <t>カイゼン</t>
    </rPh>
    <rPh sb="31" eb="33">
      <t>ジッシ</t>
    </rPh>
    <phoneticPr fontId="5"/>
  </si>
  <si>
    <t>個別排水処理事業は、平成25年度から供用開始で今後も継続して安定していくと思われる。</t>
    <rPh sb="0" eb="2">
      <t>コベツ</t>
    </rPh>
    <rPh sb="2" eb="4">
      <t>ハイスイ</t>
    </rPh>
    <rPh sb="4" eb="6">
      <t>ショリ</t>
    </rPh>
    <rPh sb="6" eb="8">
      <t>ジギョウ</t>
    </rPh>
    <rPh sb="10" eb="12">
      <t>ヘイセイ</t>
    </rPh>
    <rPh sb="14" eb="16">
      <t>ネンド</t>
    </rPh>
    <rPh sb="18" eb="20">
      <t>キョウヨウ</t>
    </rPh>
    <rPh sb="20" eb="22">
      <t>カイシ</t>
    </rPh>
    <rPh sb="23" eb="25">
      <t>コンゴ</t>
    </rPh>
    <rPh sb="26" eb="28">
      <t>ケイゾク</t>
    </rPh>
    <rPh sb="30" eb="32">
      <t>アンテイ</t>
    </rPh>
    <rPh sb="37" eb="38">
      <t>オモ</t>
    </rPh>
    <phoneticPr fontId="5"/>
  </si>
  <si>
    <t>①100％超で推移しているが、使用料以外の収入に依存している部分が大きい。　　　　　　　　　　　　　　　　　　　　　④類似団体に比較して高い。　　　　　　　　　　⑤類似団体に比較して低いが、改善傾向にある。　　　　　　　　　　⑥類似団体と同程度である。　　　　　　　　　　⑦類似団体に比較して低いが、改善傾向にある。　　　　　　　　　　　⑧類似団体に比較して高く100％。　　　　　　　平成25年度開始事業で、今後も事業を継続して進めるため起債残高は増加する。他の項目は安定すると思われる。　　　　　　　　　　　　　　　　　　　　　　　　　　　　　　　　　</t>
    <rPh sb="5" eb="6">
      <t>チョウ</t>
    </rPh>
    <rPh sb="7" eb="9">
      <t>スイイ</t>
    </rPh>
    <rPh sb="15" eb="20">
      <t>シヨウリョウイガイ</t>
    </rPh>
    <rPh sb="21" eb="23">
      <t>シュウニュウ</t>
    </rPh>
    <rPh sb="24" eb="26">
      <t>イゾン</t>
    </rPh>
    <rPh sb="30" eb="32">
      <t>ブブン</t>
    </rPh>
    <rPh sb="33" eb="34">
      <t>オオ</t>
    </rPh>
    <rPh sb="59" eb="61">
      <t>ルイジ</t>
    </rPh>
    <rPh sb="61" eb="63">
      <t>ダンタイ</t>
    </rPh>
    <rPh sb="64" eb="66">
      <t>ヒカク</t>
    </rPh>
    <rPh sb="68" eb="69">
      <t>タカ</t>
    </rPh>
    <rPh sb="119" eb="122">
      <t>ドウテイド</t>
    </rPh>
    <rPh sb="179" eb="180">
      <t>タカ</t>
    </rPh>
    <rPh sb="193" eb="195">
      <t>ヘイセイ</t>
    </rPh>
    <rPh sb="197" eb="199">
      <t>ネンド</t>
    </rPh>
    <rPh sb="199" eb="201">
      <t>カイシ</t>
    </rPh>
    <rPh sb="201" eb="203">
      <t>ジギョウ</t>
    </rPh>
    <rPh sb="220" eb="222">
      <t>キサイ</t>
    </rPh>
    <rPh sb="222" eb="224">
      <t>ザンダカ</t>
    </rPh>
    <rPh sb="225" eb="227">
      <t>ゾウカ</t>
    </rPh>
    <rPh sb="230" eb="231">
      <t>タ</t>
    </rPh>
    <rPh sb="232" eb="234">
      <t>コウモク</t>
    </rPh>
    <rPh sb="235" eb="237">
      <t>アンテイ</t>
    </rPh>
    <rPh sb="240" eb="241">
      <t>オモ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</si>
</sst>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8" fillId="0" borderId="0">
      <alignment vertical="center"/>
    </xf>
    <xf numFmtId="0" fontId="17" fillId="0" borderId="0"/>
    <xf numFmtId="0" fontId="18" fillId="0" borderId="0">
      <alignment vertical="center"/>
    </xf>
    <xf numFmtId="0" fontId="2" fillId="0" borderId="0">
      <alignment vertical="center"/>
    </xf>
    <xf numFmtId="0" fontId="17" fillId="0" borderId="0"/>
    <xf numFmtId="0" fontId="19" fillId="0" borderId="0"/>
    <xf numFmtId="0" fontId="2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8" fillId="0" borderId="0">
      <alignment vertical="center"/>
    </xf>
    <xf numFmtId="0" fontId="19" fillId="0" borderId="0"/>
    <xf numFmtId="0" fontId="21" fillId="0" borderId="0">
      <alignment vertical="center"/>
    </xf>
    <xf numFmtId="0" fontId="22" fillId="0" borderId="0"/>
    <xf numFmtId="6" fontId="17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7" xfId="0" applyFont="1" applyBorder="1">
      <alignment vertical="center"/>
    </xf>
    <xf numFmtId="0" fontId="14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49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177" fontId="6" fillId="0" borderId="2" xfId="0" applyNumberFormat="1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/>
      <protection hidden="1"/>
    </xf>
    <xf numFmtId="176" fontId="6" fillId="0" borderId="2" xfId="0" applyNumberFormat="1" applyFont="1" applyBorder="1" applyAlignment="1" applyProtection="1">
      <alignment horizontal="center" vertical="center"/>
      <protection hidden="1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4">
    <cellStyle name="桁区切り" xfId="1" builtinId="6"/>
    <cellStyle name="桁区切り 2" xfId="2"/>
    <cellStyle name="桁区切り 3" xfId="3"/>
    <cellStyle name="桁区切り 3 2" xfId="4"/>
    <cellStyle name="通貨 2" xfId="5"/>
    <cellStyle name="通貨 2 2" xfId="20"/>
    <cellStyle name="標準" xfId="0" builtinId="0"/>
    <cellStyle name="標準 2" xfId="6"/>
    <cellStyle name="標準 2 2" xfId="7"/>
    <cellStyle name="標準 2 3" xfId="8"/>
    <cellStyle name="標準 2 3 2" xfId="9"/>
    <cellStyle name="標準 2 3 3" xfId="22"/>
    <cellStyle name="標準 2 4" xfId="10"/>
    <cellStyle name="標準 2 5" xfId="21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4 2" xfId="23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210048"/>
        <c:axId val="86211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10048"/>
        <c:axId val="86211968"/>
      </c:lineChart>
      <c:dateAx>
        <c:axId val="86210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211968"/>
        <c:crosses val="autoZero"/>
        <c:auto val="1"/>
        <c:lblOffset val="100"/>
        <c:baseTimeUnit val="years"/>
      </c:dateAx>
      <c:valAx>
        <c:axId val="86211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210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11.11</c:v>
                </c:pt>
                <c:pt idx="4">
                  <c:v>35.29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68832"/>
        <c:axId val="92979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58.82</c:v>
                </c:pt>
                <c:pt idx="4">
                  <c:v>51.54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68832"/>
        <c:axId val="92979200"/>
      </c:lineChart>
      <c:dateAx>
        <c:axId val="92968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979200"/>
        <c:crosses val="autoZero"/>
        <c:auto val="1"/>
        <c:lblOffset val="100"/>
        <c:baseTimeUnit val="years"/>
      </c:dateAx>
      <c:valAx>
        <c:axId val="92979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968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93024"/>
        <c:axId val="9299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71.760000000000005</c:v>
                </c:pt>
                <c:pt idx="4">
                  <c:v>71.599999999999994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93024"/>
        <c:axId val="92994944"/>
      </c:lineChart>
      <c:dateAx>
        <c:axId val="92993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994944"/>
        <c:crosses val="autoZero"/>
        <c:auto val="1"/>
        <c:lblOffset val="100"/>
        <c:baseTimeUnit val="years"/>
      </c:dateAx>
      <c:valAx>
        <c:axId val="9299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993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101.07</c:v>
                </c:pt>
                <c:pt idx="4">
                  <c:v>100.16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242432"/>
        <c:axId val="86244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42432"/>
        <c:axId val="86244352"/>
      </c:lineChart>
      <c:dateAx>
        <c:axId val="86242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244352"/>
        <c:crosses val="autoZero"/>
        <c:auto val="1"/>
        <c:lblOffset val="100"/>
        <c:baseTimeUnit val="years"/>
      </c:dateAx>
      <c:valAx>
        <c:axId val="86244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242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13600"/>
        <c:axId val="91515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13600"/>
        <c:axId val="91515520"/>
      </c:lineChart>
      <c:dateAx>
        <c:axId val="91513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515520"/>
        <c:crosses val="autoZero"/>
        <c:auto val="1"/>
        <c:lblOffset val="100"/>
        <c:baseTimeUnit val="years"/>
      </c:dateAx>
      <c:valAx>
        <c:axId val="91515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513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50080"/>
        <c:axId val="9155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50080"/>
        <c:axId val="91552000"/>
      </c:lineChart>
      <c:dateAx>
        <c:axId val="91550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552000"/>
        <c:crosses val="autoZero"/>
        <c:auto val="1"/>
        <c:lblOffset val="100"/>
        <c:baseTimeUnit val="years"/>
      </c:dateAx>
      <c:valAx>
        <c:axId val="91552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550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82848"/>
        <c:axId val="91584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82848"/>
        <c:axId val="91584768"/>
      </c:lineChart>
      <c:dateAx>
        <c:axId val="9158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584768"/>
        <c:crosses val="autoZero"/>
        <c:auto val="1"/>
        <c:lblOffset val="100"/>
        <c:baseTimeUnit val="years"/>
      </c:dateAx>
      <c:valAx>
        <c:axId val="91584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582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41632"/>
        <c:axId val="92743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41632"/>
        <c:axId val="92743552"/>
      </c:lineChart>
      <c:dateAx>
        <c:axId val="92741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743552"/>
        <c:crosses val="autoZero"/>
        <c:auto val="1"/>
        <c:lblOffset val="100"/>
        <c:baseTimeUnit val="years"/>
      </c:dateAx>
      <c:valAx>
        <c:axId val="92743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741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970.79</c:v>
                </c:pt>
                <c:pt idx="4">
                  <c:v>1355.1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73760"/>
        <c:axId val="9278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803.29</c:v>
                </c:pt>
                <c:pt idx="4">
                  <c:v>760.12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73760"/>
        <c:axId val="92780032"/>
      </c:lineChart>
      <c:dateAx>
        <c:axId val="9277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780032"/>
        <c:crosses val="autoZero"/>
        <c:auto val="1"/>
        <c:lblOffset val="100"/>
        <c:baseTimeUnit val="years"/>
      </c:dateAx>
      <c:valAx>
        <c:axId val="9278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773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14.96</c:v>
                </c:pt>
                <c:pt idx="4">
                  <c:v>45.54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810240"/>
        <c:axId val="92812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56.63</c:v>
                </c:pt>
                <c:pt idx="4">
                  <c:v>50.17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10240"/>
        <c:axId val="92812416"/>
      </c:lineChart>
      <c:dateAx>
        <c:axId val="92810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812416"/>
        <c:crosses val="autoZero"/>
        <c:auto val="1"/>
        <c:lblOffset val="100"/>
        <c:baseTimeUnit val="years"/>
      </c:dateAx>
      <c:valAx>
        <c:axId val="92812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810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997.87</c:v>
                </c:pt>
                <c:pt idx="4">
                  <c:v>302.07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821760"/>
        <c:axId val="92848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272.66000000000003</c:v>
                </c:pt>
                <c:pt idx="4">
                  <c:v>329.08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21760"/>
        <c:axId val="92848512"/>
      </c:lineChart>
      <c:dateAx>
        <c:axId val="92821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848512"/>
        <c:crosses val="autoZero"/>
        <c:auto val="1"/>
        <c:lblOffset val="100"/>
        <c:baseTimeUnit val="years"/>
      </c:dateAx>
      <c:valAx>
        <c:axId val="92848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821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【721.24】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【293.69】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K58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島根県　隠岐の島町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個別排水処理</v>
      </c>
      <c r="Q8" s="46"/>
      <c r="R8" s="46"/>
      <c r="S8" s="46"/>
      <c r="T8" s="46"/>
      <c r="U8" s="46"/>
      <c r="V8" s="46"/>
      <c r="W8" s="46" t="str">
        <f>データ!L6</f>
        <v>L3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14996</v>
      </c>
      <c r="AM8" s="47"/>
      <c r="AN8" s="47"/>
      <c r="AO8" s="47"/>
      <c r="AP8" s="47"/>
      <c r="AQ8" s="47"/>
      <c r="AR8" s="47"/>
      <c r="AS8" s="47"/>
      <c r="AT8" s="43">
        <f>データ!S6</f>
        <v>242.83</v>
      </c>
      <c r="AU8" s="43"/>
      <c r="AV8" s="43"/>
      <c r="AW8" s="43"/>
      <c r="AX8" s="43"/>
      <c r="AY8" s="43"/>
      <c r="AZ8" s="43"/>
      <c r="BA8" s="43"/>
      <c r="BB8" s="43">
        <f>データ!T6</f>
        <v>61.76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0.19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3781</v>
      </c>
      <c r="AE10" s="47"/>
      <c r="AF10" s="47"/>
      <c r="AG10" s="47"/>
      <c r="AH10" s="47"/>
      <c r="AI10" s="47"/>
      <c r="AJ10" s="47"/>
      <c r="AK10" s="2"/>
      <c r="AL10" s="47">
        <f>データ!U6</f>
        <v>29</v>
      </c>
      <c r="AM10" s="47"/>
      <c r="AN10" s="47"/>
      <c r="AO10" s="47"/>
      <c r="AP10" s="47"/>
      <c r="AQ10" s="47"/>
      <c r="AR10" s="47"/>
      <c r="AS10" s="47"/>
      <c r="AT10" s="43">
        <f>データ!V6</f>
        <v>0.19</v>
      </c>
      <c r="AU10" s="43"/>
      <c r="AV10" s="43"/>
      <c r="AW10" s="43"/>
      <c r="AX10" s="43"/>
      <c r="AY10" s="43"/>
      <c r="AZ10" s="43"/>
      <c r="BA10" s="43"/>
      <c r="BB10" s="43">
        <f>データ!W6</f>
        <v>152.63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7" t="s">
        <v>110</v>
      </c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7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7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7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7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7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7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7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7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7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7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7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7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7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7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7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7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7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9"/>
    </row>
    <row r="34" spans="1:78" ht="13.5" customHeight="1">
      <c r="A34" s="2"/>
      <c r="B34" s="16"/>
      <c r="C34" s="66" t="s">
        <v>26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19"/>
      <c r="R34" s="66" t="s">
        <v>27</v>
      </c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19"/>
      <c r="AG34" s="66" t="s">
        <v>28</v>
      </c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19"/>
      <c r="AV34" s="66" t="s">
        <v>29</v>
      </c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18"/>
      <c r="BK34" s="2"/>
      <c r="BL34" s="67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9"/>
    </row>
    <row r="35" spans="1:78" ht="13.5" customHeight="1">
      <c r="A35" s="2"/>
      <c r="B35" s="1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19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19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19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18"/>
      <c r="BK35" s="2"/>
      <c r="BL35" s="67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7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7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7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7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7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7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7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7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0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7" t="s">
        <v>108</v>
      </c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7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7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7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7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7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7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  <c r="BY53" s="68"/>
      <c r="BZ53" s="6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7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7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9"/>
    </row>
    <row r="56" spans="1:78" ht="13.5" customHeight="1">
      <c r="A56" s="2"/>
      <c r="B56" s="16"/>
      <c r="C56" s="66" t="s">
        <v>31</v>
      </c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19"/>
      <c r="R56" s="66" t="s">
        <v>32</v>
      </c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19"/>
      <c r="AG56" s="66" t="s">
        <v>33</v>
      </c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19"/>
      <c r="AV56" s="66" t="s">
        <v>34</v>
      </c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18"/>
      <c r="BK56" s="2"/>
      <c r="BL56" s="67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9"/>
    </row>
    <row r="57" spans="1:78" ht="13.5" customHeight="1">
      <c r="A57" s="2"/>
      <c r="B57" s="1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19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19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19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18"/>
      <c r="BK57" s="2"/>
      <c r="BL57" s="67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7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7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  <c r="BZ59" s="69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7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  <c r="BY60" s="68"/>
      <c r="BZ60" s="69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7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8"/>
      <c r="BX61" s="68"/>
      <c r="BY61" s="68"/>
      <c r="BZ61" s="6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7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0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7" t="s">
        <v>109</v>
      </c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7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7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7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7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7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7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  <c r="BY72" s="68"/>
      <c r="BZ72" s="6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7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  <c r="BY73" s="68"/>
      <c r="BZ73" s="6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7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8"/>
      <c r="BX74" s="68"/>
      <c r="BY74" s="68"/>
      <c r="BZ74" s="6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7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8"/>
      <c r="BX75" s="68"/>
      <c r="BY75" s="68"/>
      <c r="BZ75" s="6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7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8"/>
      <c r="BX76" s="68"/>
      <c r="BY76" s="68"/>
      <c r="BZ76" s="6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7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7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9"/>
    </row>
    <row r="79" spans="1:78" ht="13.5" customHeight="1">
      <c r="A79" s="2"/>
      <c r="B79" s="16"/>
      <c r="C79" s="66" t="s">
        <v>37</v>
      </c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19"/>
      <c r="V79" s="19"/>
      <c r="W79" s="66" t="s">
        <v>38</v>
      </c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19"/>
      <c r="AP79" s="19"/>
      <c r="AQ79" s="66" t="s">
        <v>39</v>
      </c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17"/>
      <c r="BJ79" s="18"/>
      <c r="BK79" s="2"/>
      <c r="BL79" s="67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9"/>
    </row>
    <row r="80" spans="1:78" ht="13.5" customHeight="1">
      <c r="A80" s="2"/>
      <c r="B80" s="1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19"/>
      <c r="V80" s="19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19"/>
      <c r="AP80" s="19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17"/>
      <c r="BJ80" s="18"/>
      <c r="BK80" s="2"/>
      <c r="BL80" s="67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7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0"/>
      <c r="BM82" s="71"/>
      <c r="BN82" s="71"/>
      <c r="BO82" s="71"/>
      <c r="BP82" s="71"/>
      <c r="BQ82" s="71"/>
      <c r="BR82" s="71"/>
      <c r="BS82" s="71"/>
      <c r="BT82" s="71"/>
      <c r="BU82" s="71"/>
      <c r="BV82" s="71"/>
      <c r="BW82" s="71"/>
      <c r="BX82" s="71"/>
      <c r="BY82" s="71"/>
      <c r="BZ82" s="72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60:BJ61"/>
    <mergeCell ref="BL47:BZ63"/>
    <mergeCell ref="BL64:BZ65"/>
    <mergeCell ref="C79:T80"/>
    <mergeCell ref="W79:AN80"/>
    <mergeCell ref="AQ79:BH80"/>
    <mergeCell ref="BL66:BZ82"/>
    <mergeCell ref="BL45:BZ46"/>
    <mergeCell ref="C56:P57"/>
    <mergeCell ref="R56:AE57"/>
    <mergeCell ref="AG56:AT57"/>
    <mergeCell ref="AV56:BI57"/>
    <mergeCell ref="BL11:BZ13"/>
    <mergeCell ref="B14:BJ15"/>
    <mergeCell ref="BL14:BZ15"/>
    <mergeCell ref="C34:P35"/>
    <mergeCell ref="R34:AE35"/>
    <mergeCell ref="AG34:AT35"/>
    <mergeCell ref="AV34:BI35"/>
    <mergeCell ref="BL16:BZ44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325287</v>
      </c>
      <c r="D6" s="31">
        <f t="shared" si="3"/>
        <v>47</v>
      </c>
      <c r="E6" s="31">
        <f t="shared" si="3"/>
        <v>18</v>
      </c>
      <c r="F6" s="31">
        <f t="shared" si="3"/>
        <v>1</v>
      </c>
      <c r="G6" s="31">
        <f t="shared" si="3"/>
        <v>0</v>
      </c>
      <c r="H6" s="31" t="str">
        <f t="shared" si="3"/>
        <v>島根県　隠岐の島町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個別排水処理</v>
      </c>
      <c r="L6" s="31" t="str">
        <f t="shared" si="3"/>
        <v>L3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0.19</v>
      </c>
      <c r="P6" s="32">
        <f t="shared" si="3"/>
        <v>100</v>
      </c>
      <c r="Q6" s="32">
        <f t="shared" si="3"/>
        <v>3781</v>
      </c>
      <c r="R6" s="32">
        <f t="shared" si="3"/>
        <v>14996</v>
      </c>
      <c r="S6" s="32">
        <f t="shared" si="3"/>
        <v>242.83</v>
      </c>
      <c r="T6" s="32">
        <f t="shared" si="3"/>
        <v>61.76</v>
      </c>
      <c r="U6" s="32">
        <f t="shared" si="3"/>
        <v>29</v>
      </c>
      <c r="V6" s="32">
        <f t="shared" si="3"/>
        <v>0.19</v>
      </c>
      <c r="W6" s="32">
        <f t="shared" si="3"/>
        <v>152.63</v>
      </c>
      <c r="X6" s="33" t="str">
        <f>IF(X7="",NA(),X7)</f>
        <v>-</v>
      </c>
      <c r="Y6" s="33" t="str">
        <f t="shared" ref="Y6:AG6" si="4">IF(Y7="",NA(),Y7)</f>
        <v>-</v>
      </c>
      <c r="Z6" s="33" t="str">
        <f t="shared" si="4"/>
        <v>-</v>
      </c>
      <c r="AA6" s="33">
        <f t="shared" si="4"/>
        <v>101.07</v>
      </c>
      <c r="AB6" s="33">
        <f t="shared" si="4"/>
        <v>100.16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 t="str">
        <f>IF(BE7="",NA(),BE7)</f>
        <v>-</v>
      </c>
      <c r="BF6" s="33" t="str">
        <f t="shared" ref="BF6:BN6" si="7">IF(BF7="",NA(),BF7)</f>
        <v>-</v>
      </c>
      <c r="BG6" s="33" t="str">
        <f t="shared" si="7"/>
        <v>-</v>
      </c>
      <c r="BH6" s="33">
        <f t="shared" si="7"/>
        <v>970.79</v>
      </c>
      <c r="BI6" s="33">
        <f t="shared" si="7"/>
        <v>1355.1</v>
      </c>
      <c r="BJ6" s="33" t="str">
        <f t="shared" si="7"/>
        <v>-</v>
      </c>
      <c r="BK6" s="33" t="str">
        <f t="shared" si="7"/>
        <v>-</v>
      </c>
      <c r="BL6" s="33" t="str">
        <f t="shared" si="7"/>
        <v>-</v>
      </c>
      <c r="BM6" s="33">
        <f t="shared" si="7"/>
        <v>803.29</v>
      </c>
      <c r="BN6" s="33">
        <f t="shared" si="7"/>
        <v>760.12</v>
      </c>
      <c r="BO6" s="32" t="str">
        <f>IF(BO7="","",IF(BO7="-","【-】","【"&amp;SUBSTITUTE(TEXT(BO7,"#,##0.00"),"-","△")&amp;"】"))</f>
        <v>【721.24】</v>
      </c>
      <c r="BP6" s="33" t="str">
        <f>IF(BP7="",NA(),BP7)</f>
        <v>-</v>
      </c>
      <c r="BQ6" s="33" t="str">
        <f t="shared" ref="BQ6:BY6" si="8">IF(BQ7="",NA(),BQ7)</f>
        <v>-</v>
      </c>
      <c r="BR6" s="33" t="str">
        <f t="shared" si="8"/>
        <v>-</v>
      </c>
      <c r="BS6" s="33">
        <f t="shared" si="8"/>
        <v>14.96</v>
      </c>
      <c r="BT6" s="33">
        <f t="shared" si="8"/>
        <v>45.54</v>
      </c>
      <c r="BU6" s="33" t="str">
        <f t="shared" si="8"/>
        <v>-</v>
      </c>
      <c r="BV6" s="33" t="str">
        <f t="shared" si="8"/>
        <v>-</v>
      </c>
      <c r="BW6" s="33" t="str">
        <f t="shared" si="8"/>
        <v>-</v>
      </c>
      <c r="BX6" s="33">
        <f t="shared" si="8"/>
        <v>56.63</v>
      </c>
      <c r="BY6" s="33">
        <f t="shared" si="8"/>
        <v>50.17</v>
      </c>
      <c r="BZ6" s="32" t="str">
        <f>IF(BZ7="","",IF(BZ7="-","【-】","【"&amp;SUBSTITUTE(TEXT(BZ7,"#,##0.00"),"-","△")&amp;"】"))</f>
        <v>【52.31】</v>
      </c>
      <c r="CA6" s="33" t="str">
        <f>IF(CA7="",NA(),CA7)</f>
        <v>-</v>
      </c>
      <c r="CB6" s="33" t="str">
        <f t="shared" ref="CB6:CJ6" si="9">IF(CB7="",NA(),CB7)</f>
        <v>-</v>
      </c>
      <c r="CC6" s="33" t="str">
        <f t="shared" si="9"/>
        <v>-</v>
      </c>
      <c r="CD6" s="33">
        <f t="shared" si="9"/>
        <v>997.87</v>
      </c>
      <c r="CE6" s="33">
        <f t="shared" si="9"/>
        <v>302.07</v>
      </c>
      <c r="CF6" s="33" t="str">
        <f t="shared" si="9"/>
        <v>-</v>
      </c>
      <c r="CG6" s="33" t="str">
        <f t="shared" si="9"/>
        <v>-</v>
      </c>
      <c r="CH6" s="33" t="str">
        <f t="shared" si="9"/>
        <v>-</v>
      </c>
      <c r="CI6" s="33">
        <f t="shared" si="9"/>
        <v>272.66000000000003</v>
      </c>
      <c r="CJ6" s="33">
        <f t="shared" si="9"/>
        <v>329.08</v>
      </c>
      <c r="CK6" s="32" t="str">
        <f>IF(CK7="","",IF(CK7="-","【-】","【"&amp;SUBSTITUTE(TEXT(CK7,"#,##0.00"),"-","△")&amp;"】"))</f>
        <v>【293.69】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>
        <f t="shared" si="10"/>
        <v>11.11</v>
      </c>
      <c r="CP6" s="33">
        <f t="shared" si="10"/>
        <v>35.29</v>
      </c>
      <c r="CQ6" s="33" t="str">
        <f t="shared" si="10"/>
        <v>-</v>
      </c>
      <c r="CR6" s="33" t="str">
        <f t="shared" si="10"/>
        <v>-</v>
      </c>
      <c r="CS6" s="33" t="str">
        <f t="shared" si="10"/>
        <v>-</v>
      </c>
      <c r="CT6" s="33">
        <f t="shared" si="10"/>
        <v>58.82</v>
      </c>
      <c r="CU6" s="33">
        <f t="shared" si="10"/>
        <v>51.54</v>
      </c>
      <c r="CV6" s="32" t="str">
        <f>IF(CV7="","",IF(CV7="-","【-】","【"&amp;SUBSTITUTE(TEXT(CV7,"#,##0.00"),"-","△")&amp;"】"))</f>
        <v>【52.19】</v>
      </c>
      <c r="CW6" s="33" t="str">
        <f>IF(CW7="",NA(),CW7)</f>
        <v>-</v>
      </c>
      <c r="CX6" s="33" t="str">
        <f t="shared" ref="CX6:DF6" si="11">IF(CX7="",NA(),CX7)</f>
        <v>-</v>
      </c>
      <c r="CY6" s="33" t="str">
        <f t="shared" si="11"/>
        <v>-</v>
      </c>
      <c r="CZ6" s="33">
        <f t="shared" si="11"/>
        <v>100</v>
      </c>
      <c r="DA6" s="33">
        <f t="shared" si="11"/>
        <v>100</v>
      </c>
      <c r="DB6" s="33" t="str">
        <f t="shared" si="11"/>
        <v>-</v>
      </c>
      <c r="DC6" s="33" t="str">
        <f t="shared" si="11"/>
        <v>-</v>
      </c>
      <c r="DD6" s="33" t="str">
        <f t="shared" si="11"/>
        <v>-</v>
      </c>
      <c r="DE6" s="33">
        <f t="shared" si="11"/>
        <v>71.760000000000005</v>
      </c>
      <c r="DF6" s="33">
        <f t="shared" si="11"/>
        <v>71.599999999999994</v>
      </c>
      <c r="DG6" s="32" t="str">
        <f>IF(DG7="","",IF(DG7="-","【-】","【"&amp;SUBSTITUTE(TEXT(DG7,"#,##0.00"),"-","△")&amp;"】"))</f>
        <v>【80.29】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2014</v>
      </c>
      <c r="C7" s="35">
        <v>325287</v>
      </c>
      <c r="D7" s="35">
        <v>47</v>
      </c>
      <c r="E7" s="35">
        <v>18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0.19</v>
      </c>
      <c r="P7" s="36">
        <v>100</v>
      </c>
      <c r="Q7" s="36">
        <v>3781</v>
      </c>
      <c r="R7" s="36">
        <v>14996</v>
      </c>
      <c r="S7" s="36">
        <v>242.83</v>
      </c>
      <c r="T7" s="36">
        <v>61.76</v>
      </c>
      <c r="U7" s="36">
        <v>29</v>
      </c>
      <c r="V7" s="36">
        <v>0.19</v>
      </c>
      <c r="W7" s="36">
        <v>152.63</v>
      </c>
      <c r="X7" s="36" t="s">
        <v>101</v>
      </c>
      <c r="Y7" s="36" t="s">
        <v>101</v>
      </c>
      <c r="Z7" s="36" t="s">
        <v>101</v>
      </c>
      <c r="AA7" s="36">
        <v>101.07</v>
      </c>
      <c r="AB7" s="36">
        <v>100.16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 t="s">
        <v>101</v>
      </c>
      <c r="BF7" s="36" t="s">
        <v>101</v>
      </c>
      <c r="BG7" s="36" t="s">
        <v>101</v>
      </c>
      <c r="BH7" s="36">
        <v>970.79</v>
      </c>
      <c r="BI7" s="36">
        <v>1355.1</v>
      </c>
      <c r="BJ7" s="36" t="s">
        <v>101</v>
      </c>
      <c r="BK7" s="36" t="s">
        <v>101</v>
      </c>
      <c r="BL7" s="36" t="s">
        <v>101</v>
      </c>
      <c r="BM7" s="36">
        <v>803.29</v>
      </c>
      <c r="BN7" s="36">
        <v>760.12</v>
      </c>
      <c r="BO7" s="36">
        <v>721.24</v>
      </c>
      <c r="BP7" s="36" t="s">
        <v>101</v>
      </c>
      <c r="BQ7" s="36" t="s">
        <v>101</v>
      </c>
      <c r="BR7" s="36" t="s">
        <v>101</v>
      </c>
      <c r="BS7" s="36">
        <v>14.96</v>
      </c>
      <c r="BT7" s="36">
        <v>45.54</v>
      </c>
      <c r="BU7" s="36" t="s">
        <v>101</v>
      </c>
      <c r="BV7" s="36" t="s">
        <v>101</v>
      </c>
      <c r="BW7" s="36" t="s">
        <v>101</v>
      </c>
      <c r="BX7" s="36">
        <v>56.63</v>
      </c>
      <c r="BY7" s="36">
        <v>50.17</v>
      </c>
      <c r="BZ7" s="36">
        <v>52.31</v>
      </c>
      <c r="CA7" s="36" t="s">
        <v>101</v>
      </c>
      <c r="CB7" s="36" t="s">
        <v>101</v>
      </c>
      <c r="CC7" s="36" t="s">
        <v>101</v>
      </c>
      <c r="CD7" s="36">
        <v>997.87</v>
      </c>
      <c r="CE7" s="36">
        <v>302.07</v>
      </c>
      <c r="CF7" s="36" t="s">
        <v>101</v>
      </c>
      <c r="CG7" s="36" t="s">
        <v>101</v>
      </c>
      <c r="CH7" s="36" t="s">
        <v>101</v>
      </c>
      <c r="CI7" s="36">
        <v>272.66000000000003</v>
      </c>
      <c r="CJ7" s="36">
        <v>329.08</v>
      </c>
      <c r="CK7" s="36">
        <v>293.69</v>
      </c>
      <c r="CL7" s="36" t="s">
        <v>101</v>
      </c>
      <c r="CM7" s="36" t="s">
        <v>101</v>
      </c>
      <c r="CN7" s="36" t="s">
        <v>101</v>
      </c>
      <c r="CO7" s="36">
        <v>11.11</v>
      </c>
      <c r="CP7" s="36">
        <v>35.29</v>
      </c>
      <c r="CQ7" s="36" t="s">
        <v>101</v>
      </c>
      <c r="CR7" s="36" t="s">
        <v>101</v>
      </c>
      <c r="CS7" s="36" t="s">
        <v>101</v>
      </c>
      <c r="CT7" s="36">
        <v>58.82</v>
      </c>
      <c r="CU7" s="36">
        <v>51.54</v>
      </c>
      <c r="CV7" s="36">
        <v>52.19</v>
      </c>
      <c r="CW7" s="36" t="s">
        <v>101</v>
      </c>
      <c r="CX7" s="36" t="s">
        <v>101</v>
      </c>
      <c r="CY7" s="36" t="s">
        <v>101</v>
      </c>
      <c r="CZ7" s="36">
        <v>100</v>
      </c>
      <c r="DA7" s="36">
        <v>100</v>
      </c>
      <c r="DB7" s="36" t="s">
        <v>101</v>
      </c>
      <c r="DC7" s="36" t="s">
        <v>101</v>
      </c>
      <c r="DD7" s="36" t="s">
        <v>101</v>
      </c>
      <c r="DE7" s="36">
        <v>71.760000000000005</v>
      </c>
      <c r="DF7" s="36">
        <v>71.599999999999994</v>
      </c>
      <c r="DG7" s="36">
        <v>80.290000000000006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r00695</cp:lastModifiedBy>
  <cp:lastPrinted>2016-02-23T05:53:49Z</cp:lastPrinted>
  <dcterms:created xsi:type="dcterms:W3CDTF">2016-02-03T09:28:52Z</dcterms:created>
  <dcterms:modified xsi:type="dcterms:W3CDTF">2016-02-25T06:27:43Z</dcterms:modified>
  <cp:category/>
</cp:coreProperties>
</file>