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T6" i="5"/>
  <c r="AI10" i="4" s="1"/>
  <c r="S6" i="5"/>
  <c r="AY8" i="4" s="1"/>
  <c r="R6" i="5"/>
  <c r="AQ8" i="4" s="1"/>
  <c r="Q6" i="5"/>
  <c r="P6" i="5"/>
  <c r="O6" i="5"/>
  <c r="N6" i="5"/>
  <c r="M6" i="5"/>
  <c r="L6" i="5"/>
  <c r="K6" i="5"/>
  <c r="R8" i="4" s="1"/>
  <c r="J6" i="5"/>
  <c r="J8" i="4" s="1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Q10" i="4"/>
  <c r="Z10" i="4"/>
  <c r="R10" i="4"/>
  <c r="J10" i="4"/>
  <c r="B10" i="4"/>
  <c r="AI8" i="4"/>
  <c r="Z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<sst xmlns="http://schemas.openxmlformats.org/spreadsheetml/2006/main" count="218" uniqueCount="108">
  <si>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</si>
  <si>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</si>
  <si>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</si>
  <si>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</si>
  <si>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</si>
  <si>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</si>
  <si>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</si>
  <si>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</si>
  <si>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</si>
  <si>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</si>
  <si>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</si>
  <si>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</si>
  <si>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</si>
  <si>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</si>
  <si>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</si>
  <si>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</si>
  <si>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</si>
  <si>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</si>
  <si>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</si>
  <si>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</si>
  <si>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</si>
  <si>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</si>
  <si>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</si>
  <si>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</si>
  <si>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</si>
  <si>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</si>
  <si>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</si>
  <si>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</si>
  <si>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</si>
  <si>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</si>
  <si>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</si>
  <si>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</si>
  <si>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</si>
  <si>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</si>
  <si>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</si>
  <si>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</si>
  <si>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</si>
  <si>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</si>
  <si>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</si>
  <si>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</si>
  <si>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</si>
  <si>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</si>
  <si>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</si>
  <si>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</si>
  <si>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</si>
  <si>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</si>
  <si>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</si>
  <si>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</si>
  <si>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</si>
  <si>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</si>
  <si>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</si>
  <si>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</si>
  <si>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</si>
  <si>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</si>
  <si>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</si>
  <si>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</si>
  <si>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</si>
  <si>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</si>
  <si>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</si>
  <si>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</si>
  <si>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</si>
  <si>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</si>
  <si>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</si>
  <si>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</si>
  <si>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</si>
  <si>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</si>
  <si>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</si>
  <si>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</si>
  <si>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</si>
  <si>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</si>
  <si>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</si>
  <si>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</si>
  <si>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</si>
  <si>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</si>
  <si>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</si>
  <si>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</si>
  <si>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</si>
  <si>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</si>
  <si>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</si>
  <si>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</si>
  <si>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</si>
  <si>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</si>
  <si>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</si>
  <si>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</si>
  <si>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</si>
  <si>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</si>
  <si>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</si>
  <si>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</si>
  <si>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</si>
  <si>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</si>
  <si>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</si>
  <si>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</si>
  <si>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</si>
  <si>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島根県　川本町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</si>
  <si>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</si>
  <si>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</si>
  <si>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</si>
  <si>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</si>
  <si>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</si>
  <si>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</si>
  <si>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</si>
  <si>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</si>
  <si>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</si>
  <si>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</si>
  <si>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</si>
  <si>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平成23年度からの簡易水道再編事業により、平成28年度で施設整備は一通り完了となる。
今後は、維持管理が主体となるが、台帳整備や経費の見直し等、健全な運営が必要となってくる。
また、企業債償還額も増えてくるので、料金改定も含め、収支バランスの取れた経営に努めないといけない。</t>
    <rPh sb="0" eb="2">
      <t>ヘイセイ</t>
    </rPh>
    <rPh sb="4" eb="6">
      <t>ネンド</t>
    </rPh>
    <rPh sb="9" eb="11">
      <t>カンイ</t>
    </rPh>
    <rPh sb="11" eb="13">
      <t>スイドウ</t>
    </rPh>
    <rPh sb="13" eb="15">
      <t>サイヘン</t>
    </rPh>
    <rPh sb="15" eb="17">
      <t>ジギョウ</t>
    </rPh>
    <rPh sb="21" eb="23">
      <t>ヘイセイ</t>
    </rPh>
    <rPh sb="25" eb="27">
      <t>ネンド</t>
    </rPh>
    <rPh sb="28" eb="30">
      <t>シセツ</t>
    </rPh>
    <rPh sb="30" eb="32">
      <t>セイビ</t>
    </rPh>
    <rPh sb="33" eb="35">
      <t>ヒトトオ</t>
    </rPh>
    <rPh sb="36" eb="38">
      <t>カンリョウ</t>
    </rPh>
    <rPh sb="43" eb="45">
      <t>コンゴ</t>
    </rPh>
    <rPh sb="47" eb="49">
      <t>イジ</t>
    </rPh>
    <rPh sb="49" eb="51">
      <t>カンリ</t>
    </rPh>
    <rPh sb="52" eb="54">
      <t>シュタイ</t>
    </rPh>
    <rPh sb="59" eb="61">
      <t>ダイチョウ</t>
    </rPh>
    <rPh sb="61" eb="63">
      <t>セイビ</t>
    </rPh>
    <rPh sb="64" eb="66">
      <t>ケイヒ</t>
    </rPh>
    <rPh sb="67" eb="69">
      <t>ミナオ</t>
    </rPh>
    <rPh sb="70" eb="71">
      <t>トウ</t>
    </rPh>
    <rPh sb="72" eb="74">
      <t>ケンゼン</t>
    </rPh>
    <rPh sb="75" eb="77">
      <t>ウンエイ</t>
    </rPh>
    <rPh sb="78" eb="80">
      <t>ヒツヨウ</t>
    </rPh>
    <rPh sb="91" eb="94">
      <t>キギョウサイ</t>
    </rPh>
    <rPh sb="94" eb="96">
      <t>ショウカン</t>
    </rPh>
    <rPh sb="96" eb="97">
      <t>ガク</t>
    </rPh>
    <rPh sb="98" eb="99">
      <t>フ</t>
    </rPh>
    <rPh sb="106" eb="108">
      <t>リョウキン</t>
    </rPh>
    <rPh sb="108" eb="110">
      <t>カイテイ</t>
    </rPh>
    <rPh sb="111" eb="112">
      <t>フク</t>
    </rPh>
    <rPh sb="114" eb="116">
      <t>シュウシ</t>
    </rPh>
    <rPh sb="121" eb="122">
      <t>ト</t>
    </rPh>
    <rPh sb="124" eb="126">
      <t>ケイエイ</t>
    </rPh>
    <rPh sb="127" eb="128">
      <t>ツト</t>
    </rPh>
    <phoneticPr fontId="4"/>
  </si>
  <si>
    <t xml:space="preserve">①収益的収支比率・⑤料金回収率・⑥給水原価については、類似団体平均値より良好な数値ではあるが、人件費（１名分）を一般会計から支出しているので、良好な数値とは言えない。
④企業債残高対給水収益比率については、平成26年度全国平均及び類似団体平均値より低い状態ではありますが、平成23年度からの簡易水道再編事業による借入に伴い、今後上昇する見込み。起債償還額のピークは、平成33年度頃となる。
⑦施設利用率・⑧有収率については、平成26年度全国平均及び類似団体平均値より低い状態ではありますが、平成23年度からの簡易水道再編事業による管路更新等により、今後改善されていく。
</t>
    <rPh sb="1" eb="4">
      <t>シュウエキテキ</t>
    </rPh>
    <rPh sb="4" eb="6">
      <t>シュウシ</t>
    </rPh>
    <rPh sb="6" eb="8">
      <t>ヒリツ</t>
    </rPh>
    <rPh sb="10" eb="12">
      <t>リョウキン</t>
    </rPh>
    <rPh sb="12" eb="15">
      <t>カイシュウリツ</t>
    </rPh>
    <rPh sb="17" eb="21">
      <t>キュウスイゲンカ</t>
    </rPh>
    <rPh sb="27" eb="29">
      <t>ルイジ</t>
    </rPh>
    <rPh sb="29" eb="31">
      <t>ダンタイ</t>
    </rPh>
    <rPh sb="31" eb="34">
      <t>ヘイキンチ</t>
    </rPh>
    <rPh sb="36" eb="38">
      <t>リョウコウ</t>
    </rPh>
    <rPh sb="39" eb="41">
      <t>スウチ</t>
    </rPh>
    <rPh sb="47" eb="50">
      <t>ジンケンヒ</t>
    </rPh>
    <rPh sb="52" eb="54">
      <t>メイブン</t>
    </rPh>
    <rPh sb="56" eb="58">
      <t>イッパン</t>
    </rPh>
    <rPh sb="58" eb="60">
      <t>カイケイ</t>
    </rPh>
    <rPh sb="62" eb="64">
      <t>シシュツ</t>
    </rPh>
    <rPh sb="71" eb="73">
      <t>リョウコウ</t>
    </rPh>
    <rPh sb="74" eb="76">
      <t>スウチ</t>
    </rPh>
    <rPh sb="78" eb="79">
      <t>イ</t>
    </rPh>
    <rPh sb="85" eb="88">
      <t>キギョウサイ</t>
    </rPh>
    <rPh sb="88" eb="90">
      <t>ザンダカ</t>
    </rPh>
    <rPh sb="90" eb="91">
      <t>タイ</t>
    </rPh>
    <rPh sb="91" eb="93">
      <t>キュウスイ</t>
    </rPh>
    <rPh sb="93" eb="95">
      <t>シュウエキ</t>
    </rPh>
    <rPh sb="95" eb="97">
      <t>ヒリツ</t>
    </rPh>
    <rPh sb="103" eb="105">
      <t>ヘイセイ</t>
    </rPh>
    <rPh sb="107" eb="109">
      <t>ネンド</t>
    </rPh>
    <rPh sb="109" eb="111">
      <t>ゼンコク</t>
    </rPh>
    <rPh sb="111" eb="113">
      <t>ヘイキン</t>
    </rPh>
    <rPh sb="113" eb="114">
      <t>オヨ</t>
    </rPh>
    <rPh sb="115" eb="117">
      <t>ルイジ</t>
    </rPh>
    <rPh sb="117" eb="119">
      <t>ダンタイ</t>
    </rPh>
    <rPh sb="119" eb="122">
      <t>ヘイキンチ</t>
    </rPh>
    <rPh sb="124" eb="125">
      <t>ヒク</t>
    </rPh>
    <rPh sb="126" eb="128">
      <t>ジョウタイ</t>
    </rPh>
    <rPh sb="136" eb="138">
      <t>ヘイセイ</t>
    </rPh>
    <rPh sb="140" eb="142">
      <t>ネンド</t>
    </rPh>
    <rPh sb="145" eb="147">
      <t>カンイ</t>
    </rPh>
    <rPh sb="147" eb="149">
      <t>スイドウ</t>
    </rPh>
    <rPh sb="149" eb="151">
      <t>サイヘン</t>
    </rPh>
    <rPh sb="151" eb="153">
      <t>ジギョウ</t>
    </rPh>
    <rPh sb="156" eb="158">
      <t>カリイレ</t>
    </rPh>
    <rPh sb="159" eb="160">
      <t>トモナ</t>
    </rPh>
    <rPh sb="162" eb="164">
      <t>コンゴ</t>
    </rPh>
    <rPh sb="164" eb="166">
      <t>ジョウショウ</t>
    </rPh>
    <rPh sb="168" eb="170">
      <t>ミコ</t>
    </rPh>
    <rPh sb="172" eb="174">
      <t>キサイ</t>
    </rPh>
    <rPh sb="174" eb="177">
      <t>ショウカンガク</t>
    </rPh>
    <rPh sb="183" eb="185">
      <t>ヘイセイ</t>
    </rPh>
    <rPh sb="187" eb="189">
      <t>ネンド</t>
    </rPh>
    <rPh sb="189" eb="190">
      <t>コロ</t>
    </rPh>
    <rPh sb="196" eb="198">
      <t>シセツ</t>
    </rPh>
    <rPh sb="198" eb="201">
      <t>リヨウリツ</t>
    </rPh>
    <rPh sb="203" eb="205">
      <t>ユウシュウ</t>
    </rPh>
    <rPh sb="205" eb="206">
      <t>リツ</t>
    </rPh>
    <rPh sb="265" eb="267">
      <t>カンロ</t>
    </rPh>
    <rPh sb="267" eb="269">
      <t>コウシン</t>
    </rPh>
    <rPh sb="269" eb="270">
      <t>トウ</t>
    </rPh>
    <rPh sb="274" eb="276">
      <t>コンゴ</t>
    </rPh>
    <rPh sb="276" eb="278">
      <t>カイゼン</t>
    </rPh>
    <phoneticPr fontId="4"/>
  </si>
  <si>
    <t>管路台帳の整備が進んでいないので、数値に表れていないが、昭和の時代に布設した管路については、平成28年度で全て更新となる予定。
よって、現在最も古い管路は、最長で27年経過となる。（管路更新については、40年経過が基準となる。）
今後は、維持管理が主体となるが、次回の更新に向けて、固定資産台帳、管路台帳等の整備が必要となってくる。</t>
    <rPh sb="0" eb="2">
      <t>カンロ</t>
    </rPh>
    <rPh sb="5" eb="7">
      <t>セイビ</t>
    </rPh>
    <rPh sb="8" eb="9">
      <t>スス</t>
    </rPh>
    <rPh sb="17" eb="19">
      <t>スウチ</t>
    </rPh>
    <rPh sb="20" eb="21">
      <t>アラワ</t>
    </rPh>
    <rPh sb="28" eb="30">
      <t>ショウワ</t>
    </rPh>
    <rPh sb="31" eb="33">
      <t>ジダイ</t>
    </rPh>
    <rPh sb="34" eb="36">
      <t>フセツ</t>
    </rPh>
    <rPh sb="38" eb="40">
      <t>カンロ</t>
    </rPh>
    <rPh sb="46" eb="48">
      <t>ヘイセイ</t>
    </rPh>
    <rPh sb="50" eb="52">
      <t>ネンド</t>
    </rPh>
    <rPh sb="53" eb="54">
      <t>スベ</t>
    </rPh>
    <rPh sb="55" eb="57">
      <t>コウシン</t>
    </rPh>
    <rPh sb="60" eb="62">
      <t>ヨテイ</t>
    </rPh>
    <rPh sb="68" eb="70">
      <t>ゲンザイ</t>
    </rPh>
    <rPh sb="70" eb="71">
      <t>モット</t>
    </rPh>
    <rPh sb="72" eb="73">
      <t>フル</t>
    </rPh>
    <rPh sb="74" eb="76">
      <t>カンロ</t>
    </rPh>
    <rPh sb="78" eb="80">
      <t>サイチョウ</t>
    </rPh>
    <rPh sb="83" eb="84">
      <t>ネン</t>
    </rPh>
    <rPh sb="84" eb="86">
      <t>ケイカ</t>
    </rPh>
    <rPh sb="91" eb="93">
      <t>カンロ</t>
    </rPh>
    <rPh sb="93" eb="95">
      <t>コウシン</t>
    </rPh>
    <rPh sb="103" eb="104">
      <t>ネン</t>
    </rPh>
    <rPh sb="104" eb="106">
      <t>ケイカ</t>
    </rPh>
    <rPh sb="107" eb="109">
      <t>キジュン</t>
    </rPh>
    <rPh sb="115" eb="117">
      <t>コンゴ</t>
    </rPh>
    <rPh sb="119" eb="121">
      <t>イジ</t>
    </rPh>
    <rPh sb="121" eb="123">
      <t>カンリ</t>
    </rPh>
    <rPh sb="124" eb="126">
      <t>シュタイ</t>
    </rPh>
    <rPh sb="131" eb="133">
      <t>ジカイ</t>
    </rPh>
    <rPh sb="134" eb="136">
      <t>コウシン</t>
    </rPh>
    <rPh sb="137" eb="138">
      <t>ム</t>
    </rPh>
    <rPh sb="141" eb="145">
      <t>コテイシサン</t>
    </rPh>
    <rPh sb="145" eb="147">
      <t>ダイチョウ</t>
    </rPh>
    <rPh sb="148" eb="150">
      <t>カンロ</t>
    </rPh>
    <rPh sb="150" eb="152">
      <t>ダイチョウ</t>
    </rPh>
    <rPh sb="152" eb="153">
      <t>トウ</t>
    </rPh>
    <rPh sb="154" eb="156">
      <t>セイビ</t>
    </rPh>
    <rPh sb="157" eb="159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</si>
</sst>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234944"/>
        <c:axId val="79241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0.48</c:v>
                </c:pt>
                <c:pt idx="1">
                  <c:v>0.47</c:v>
                </c:pt>
                <c:pt idx="2">
                  <c:v>0.46</c:v>
                </c:pt>
                <c:pt idx="3">
                  <c:v>0.8</c:v>
                </c:pt>
                <c:pt idx="4">
                  <c:v>0.69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34944"/>
        <c:axId val="79241216"/>
      </c:lineChart>
      <c:dateAx>
        <c:axId val="79234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241216"/>
        <c:crosses val="autoZero"/>
        <c:auto val="1"/>
        <c:lblOffset val="100"/>
        <c:baseTimeUnit val="years"/>
      </c:dateAx>
      <c:valAx>
        <c:axId val="79241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234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33.83</c:v>
                </c:pt>
                <c:pt idx="1">
                  <c:v>34.119999999999997</c:v>
                </c:pt>
                <c:pt idx="2">
                  <c:v>28.76</c:v>
                </c:pt>
                <c:pt idx="3">
                  <c:v>31.42</c:v>
                </c:pt>
                <c:pt idx="4">
                  <c:v>28.67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66048"/>
        <c:axId val="91288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57.95</c:v>
                </c:pt>
                <c:pt idx="1">
                  <c:v>58.25</c:v>
                </c:pt>
                <c:pt idx="2">
                  <c:v>57.17</c:v>
                </c:pt>
                <c:pt idx="3">
                  <c:v>57.55</c:v>
                </c:pt>
                <c:pt idx="4">
                  <c:v>57.43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66048"/>
        <c:axId val="91288704"/>
      </c:lineChart>
      <c:dateAx>
        <c:axId val="9126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288704"/>
        <c:crosses val="autoZero"/>
        <c:auto val="1"/>
        <c:lblOffset val="100"/>
        <c:baseTimeUnit val="years"/>
      </c:dateAx>
      <c:valAx>
        <c:axId val="91288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26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64.22</c:v>
                </c:pt>
                <c:pt idx="1">
                  <c:v>59.8</c:v>
                </c:pt>
                <c:pt idx="2">
                  <c:v>68.22</c:v>
                </c:pt>
                <c:pt idx="3">
                  <c:v>61.09</c:v>
                </c:pt>
                <c:pt idx="4">
                  <c:v>65.75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23008"/>
        <c:axId val="91325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76.33</c:v>
                </c:pt>
                <c:pt idx="1">
                  <c:v>74.53</c:v>
                </c:pt>
                <c:pt idx="2">
                  <c:v>74.94</c:v>
                </c:pt>
                <c:pt idx="3">
                  <c:v>74.14</c:v>
                </c:pt>
                <c:pt idx="4">
                  <c:v>73.83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23008"/>
        <c:axId val="91325184"/>
      </c:lineChart>
      <c:dateAx>
        <c:axId val="91323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325184"/>
        <c:crosses val="autoZero"/>
        <c:auto val="1"/>
        <c:lblOffset val="100"/>
        <c:baseTimeUnit val="years"/>
      </c:dateAx>
      <c:valAx>
        <c:axId val="91325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323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86.51</c:v>
                </c:pt>
                <c:pt idx="1">
                  <c:v>81.96</c:v>
                </c:pt>
                <c:pt idx="2">
                  <c:v>49.53</c:v>
                </c:pt>
                <c:pt idx="3">
                  <c:v>85.26</c:v>
                </c:pt>
                <c:pt idx="4">
                  <c:v>85.65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275520"/>
        <c:axId val="79277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78.62</c:v>
                </c:pt>
                <c:pt idx="1">
                  <c:v>75.89</c:v>
                </c:pt>
                <c:pt idx="2">
                  <c:v>74.52</c:v>
                </c:pt>
                <c:pt idx="3">
                  <c:v>76.09</c:v>
                </c:pt>
                <c:pt idx="4">
                  <c:v>75.87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75520"/>
        <c:axId val="79277440"/>
      </c:lineChart>
      <c:dateAx>
        <c:axId val="79275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277440"/>
        <c:crosses val="autoZero"/>
        <c:auto val="1"/>
        <c:lblOffset val="100"/>
        <c:baseTimeUnit val="years"/>
      </c:dateAx>
      <c:valAx>
        <c:axId val="79277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275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52960"/>
        <c:axId val="79354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52960"/>
        <c:axId val="79354880"/>
      </c:lineChart>
      <c:dateAx>
        <c:axId val="7935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354880"/>
        <c:crosses val="autoZero"/>
        <c:auto val="1"/>
        <c:lblOffset val="100"/>
        <c:baseTimeUnit val="years"/>
      </c:dateAx>
      <c:valAx>
        <c:axId val="79354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352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99168"/>
        <c:axId val="79405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99168"/>
        <c:axId val="79405440"/>
      </c:lineChart>
      <c:dateAx>
        <c:axId val="79399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405440"/>
        <c:crosses val="autoZero"/>
        <c:auto val="1"/>
        <c:lblOffset val="100"/>
        <c:baseTimeUnit val="years"/>
      </c:dateAx>
      <c:valAx>
        <c:axId val="79405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399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63968"/>
        <c:axId val="91370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63968"/>
        <c:axId val="91370240"/>
      </c:lineChart>
      <c:dateAx>
        <c:axId val="91363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370240"/>
        <c:crosses val="autoZero"/>
        <c:auto val="1"/>
        <c:lblOffset val="100"/>
        <c:baseTimeUnit val="years"/>
      </c:dateAx>
      <c:valAx>
        <c:axId val="91370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363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04544"/>
        <c:axId val="91410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4544"/>
        <c:axId val="91410816"/>
      </c:lineChart>
      <c:dateAx>
        <c:axId val="91404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410816"/>
        <c:crosses val="autoZero"/>
        <c:auto val="1"/>
        <c:lblOffset val="100"/>
        <c:baseTimeUnit val="years"/>
      </c:dateAx>
      <c:valAx>
        <c:axId val="91410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404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691.02</c:v>
                </c:pt>
                <c:pt idx="1">
                  <c:v>696.25</c:v>
                </c:pt>
                <c:pt idx="2">
                  <c:v>723.16</c:v>
                </c:pt>
                <c:pt idx="3">
                  <c:v>726.62</c:v>
                </c:pt>
                <c:pt idx="4">
                  <c:v>767.97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05920"/>
        <c:axId val="9112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1137.3599999999999</c:v>
                </c:pt>
                <c:pt idx="1">
                  <c:v>1124.6400000000001</c:v>
                </c:pt>
                <c:pt idx="2">
                  <c:v>1108.26</c:v>
                </c:pt>
                <c:pt idx="3">
                  <c:v>1113.76</c:v>
                </c:pt>
                <c:pt idx="4">
                  <c:v>1125.69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05920"/>
        <c:axId val="91120384"/>
      </c:lineChart>
      <c:dateAx>
        <c:axId val="91105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120384"/>
        <c:crosses val="autoZero"/>
        <c:auto val="1"/>
        <c:lblOffset val="100"/>
        <c:baseTimeUnit val="years"/>
      </c:dateAx>
      <c:valAx>
        <c:axId val="9112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105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77.03</c:v>
                </c:pt>
                <c:pt idx="1">
                  <c:v>77.400000000000006</c:v>
                </c:pt>
                <c:pt idx="2">
                  <c:v>76.03</c:v>
                </c:pt>
                <c:pt idx="3">
                  <c:v>77.73</c:v>
                </c:pt>
                <c:pt idx="4">
                  <c:v>78.02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56864"/>
        <c:axId val="91158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57.51</c:v>
                </c:pt>
                <c:pt idx="1">
                  <c:v>56.46</c:v>
                </c:pt>
                <c:pt idx="2">
                  <c:v>19.77</c:v>
                </c:pt>
                <c:pt idx="3">
                  <c:v>34.25</c:v>
                </c:pt>
                <c:pt idx="4">
                  <c:v>46.48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56864"/>
        <c:axId val="91158784"/>
      </c:lineChart>
      <c:dateAx>
        <c:axId val="91156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158784"/>
        <c:crosses val="autoZero"/>
        <c:auto val="1"/>
        <c:lblOffset val="100"/>
        <c:baseTimeUnit val="years"/>
      </c:dateAx>
      <c:valAx>
        <c:axId val="91158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156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295.18</c:v>
                </c:pt>
                <c:pt idx="1">
                  <c:v>304.33</c:v>
                </c:pt>
                <c:pt idx="2">
                  <c:v>310.67</c:v>
                </c:pt>
                <c:pt idx="3">
                  <c:v>303.32</c:v>
                </c:pt>
                <c:pt idx="4">
                  <c:v>316.13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45952"/>
        <c:axId val="91248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291.83</c:v>
                </c:pt>
                <c:pt idx="1">
                  <c:v>306.49</c:v>
                </c:pt>
                <c:pt idx="2">
                  <c:v>878.73</c:v>
                </c:pt>
                <c:pt idx="3">
                  <c:v>501.18</c:v>
                </c:pt>
                <c:pt idx="4">
                  <c:v>376.61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45952"/>
        <c:axId val="91248128"/>
      </c:lineChart>
      <c:dateAx>
        <c:axId val="91245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248128"/>
        <c:crosses val="autoZero"/>
        <c:auto val="1"/>
        <c:lblOffset val="100"/>
        <c:baseTimeUnit val="years"/>
      </c:dateAx>
      <c:valAx>
        <c:axId val="91248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245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G43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島根県　川本町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D3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3508</v>
      </c>
      <c r="AJ8" s="55"/>
      <c r="AK8" s="55"/>
      <c r="AL8" s="55"/>
      <c r="AM8" s="55"/>
      <c r="AN8" s="55"/>
      <c r="AO8" s="55"/>
      <c r="AP8" s="56"/>
      <c r="AQ8" s="46">
        <f>データ!R6</f>
        <v>106.43</v>
      </c>
      <c r="AR8" s="46"/>
      <c r="AS8" s="46"/>
      <c r="AT8" s="46"/>
      <c r="AU8" s="46"/>
      <c r="AV8" s="46"/>
      <c r="AW8" s="46"/>
      <c r="AX8" s="46"/>
      <c r="AY8" s="46">
        <f>データ!S6</f>
        <v>32.96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87.79</v>
      </c>
      <c r="S10" s="46"/>
      <c r="T10" s="46"/>
      <c r="U10" s="46"/>
      <c r="V10" s="46"/>
      <c r="W10" s="46"/>
      <c r="X10" s="46"/>
      <c r="Y10" s="46"/>
      <c r="Z10" s="80">
        <f>データ!P6</f>
        <v>4104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3033</v>
      </c>
      <c r="AJ10" s="80"/>
      <c r="AK10" s="80"/>
      <c r="AL10" s="80"/>
      <c r="AM10" s="80"/>
      <c r="AN10" s="80"/>
      <c r="AO10" s="80"/>
      <c r="AP10" s="80"/>
      <c r="AQ10" s="46">
        <f>データ!U6</f>
        <v>14.85</v>
      </c>
      <c r="AR10" s="46"/>
      <c r="AS10" s="46"/>
      <c r="AT10" s="46"/>
      <c r="AU10" s="46"/>
      <c r="AV10" s="46"/>
      <c r="AW10" s="46"/>
      <c r="AX10" s="46"/>
      <c r="AY10" s="46">
        <f>データ!V6</f>
        <v>204.24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106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107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105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324418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島根県　川本町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87.79</v>
      </c>
      <c r="P6" s="32">
        <f t="shared" si="3"/>
        <v>4104</v>
      </c>
      <c r="Q6" s="32">
        <f t="shared" si="3"/>
        <v>3508</v>
      </c>
      <c r="R6" s="32">
        <f t="shared" si="3"/>
        <v>106.43</v>
      </c>
      <c r="S6" s="32">
        <f t="shared" si="3"/>
        <v>32.96</v>
      </c>
      <c r="T6" s="32">
        <f t="shared" si="3"/>
        <v>3033</v>
      </c>
      <c r="U6" s="32">
        <f t="shared" si="3"/>
        <v>14.85</v>
      </c>
      <c r="V6" s="32">
        <f t="shared" si="3"/>
        <v>204.24</v>
      </c>
      <c r="W6" s="33">
        <f>IF(W7="",NA(),W7)</f>
        <v>86.51</v>
      </c>
      <c r="X6" s="33">
        <f t="shared" ref="X6:AF6" si="4">IF(X7="",NA(),X7)</f>
        <v>81.96</v>
      </c>
      <c r="Y6" s="33">
        <f t="shared" si="4"/>
        <v>49.53</v>
      </c>
      <c r="Z6" s="33">
        <f t="shared" si="4"/>
        <v>85.26</v>
      </c>
      <c r="AA6" s="33">
        <f t="shared" si="4"/>
        <v>85.65</v>
      </c>
      <c r="AB6" s="33">
        <f t="shared" si="4"/>
        <v>78.62</v>
      </c>
      <c r="AC6" s="33">
        <f t="shared" si="4"/>
        <v>75.89</v>
      </c>
      <c r="AD6" s="33">
        <f t="shared" si="4"/>
        <v>74.52</v>
      </c>
      <c r="AE6" s="33">
        <f t="shared" si="4"/>
        <v>76.09</v>
      </c>
      <c r="AF6" s="33">
        <f t="shared" si="4"/>
        <v>75.87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691.02</v>
      </c>
      <c r="BE6" s="33">
        <f t="shared" ref="BE6:BM6" si="7">IF(BE7="",NA(),BE7)</f>
        <v>696.25</v>
      </c>
      <c r="BF6" s="33">
        <f t="shared" si="7"/>
        <v>723.16</v>
      </c>
      <c r="BG6" s="33">
        <f t="shared" si="7"/>
        <v>726.62</v>
      </c>
      <c r="BH6" s="33">
        <f t="shared" si="7"/>
        <v>767.97</v>
      </c>
      <c r="BI6" s="33">
        <f t="shared" si="7"/>
        <v>1137.3599999999999</v>
      </c>
      <c r="BJ6" s="33">
        <f t="shared" si="7"/>
        <v>1124.6400000000001</v>
      </c>
      <c r="BK6" s="33">
        <f t="shared" si="7"/>
        <v>1108.26</v>
      </c>
      <c r="BL6" s="33">
        <f t="shared" si="7"/>
        <v>1113.76</v>
      </c>
      <c r="BM6" s="33">
        <f t="shared" si="7"/>
        <v>1125.69</v>
      </c>
      <c r="BN6" s="32" t="str">
        <f>IF(BN7="","",IF(BN7="-","【-】","【"&amp;SUBSTITUTE(TEXT(BN7,"#,##0.00"),"-","△")&amp;"】"))</f>
        <v>【1,239.32】</v>
      </c>
      <c r="BO6" s="33">
        <f>IF(BO7="",NA(),BO7)</f>
        <v>77.03</v>
      </c>
      <c r="BP6" s="33">
        <f t="shared" ref="BP6:BX6" si="8">IF(BP7="",NA(),BP7)</f>
        <v>77.400000000000006</v>
      </c>
      <c r="BQ6" s="33">
        <f t="shared" si="8"/>
        <v>76.03</v>
      </c>
      <c r="BR6" s="33">
        <f t="shared" si="8"/>
        <v>77.73</v>
      </c>
      <c r="BS6" s="33">
        <f t="shared" si="8"/>
        <v>78.02</v>
      </c>
      <c r="BT6" s="33">
        <f t="shared" si="8"/>
        <v>57.51</v>
      </c>
      <c r="BU6" s="33">
        <f t="shared" si="8"/>
        <v>56.46</v>
      </c>
      <c r="BV6" s="33">
        <f t="shared" si="8"/>
        <v>19.77</v>
      </c>
      <c r="BW6" s="33">
        <f t="shared" si="8"/>
        <v>34.25</v>
      </c>
      <c r="BX6" s="33">
        <f t="shared" si="8"/>
        <v>46.48</v>
      </c>
      <c r="BY6" s="32" t="str">
        <f>IF(BY7="","",IF(BY7="-","【-】","【"&amp;SUBSTITUTE(TEXT(BY7,"#,##0.00"),"-","△")&amp;"】"))</f>
        <v>【36.33】</v>
      </c>
      <c r="BZ6" s="33">
        <f>IF(BZ7="",NA(),BZ7)</f>
        <v>295.18</v>
      </c>
      <c r="CA6" s="33">
        <f t="shared" ref="CA6:CI6" si="9">IF(CA7="",NA(),CA7)</f>
        <v>304.33</v>
      </c>
      <c r="CB6" s="33">
        <f t="shared" si="9"/>
        <v>310.67</v>
      </c>
      <c r="CC6" s="33">
        <f t="shared" si="9"/>
        <v>303.32</v>
      </c>
      <c r="CD6" s="33">
        <f t="shared" si="9"/>
        <v>316.13</v>
      </c>
      <c r="CE6" s="33">
        <f t="shared" si="9"/>
        <v>291.83</v>
      </c>
      <c r="CF6" s="33">
        <f t="shared" si="9"/>
        <v>306.49</v>
      </c>
      <c r="CG6" s="33">
        <f t="shared" si="9"/>
        <v>878.73</v>
      </c>
      <c r="CH6" s="33">
        <f t="shared" si="9"/>
        <v>501.18</v>
      </c>
      <c r="CI6" s="33">
        <f t="shared" si="9"/>
        <v>376.61</v>
      </c>
      <c r="CJ6" s="32" t="str">
        <f>IF(CJ7="","",IF(CJ7="-","【-】","【"&amp;SUBSTITUTE(TEXT(CJ7,"#,##0.00"),"-","△")&amp;"】"))</f>
        <v>【476.46】</v>
      </c>
      <c r="CK6" s="33">
        <f>IF(CK7="",NA(),CK7)</f>
        <v>33.83</v>
      </c>
      <c r="CL6" s="33">
        <f t="shared" ref="CL6:CT6" si="10">IF(CL7="",NA(),CL7)</f>
        <v>34.119999999999997</v>
      </c>
      <c r="CM6" s="33">
        <f t="shared" si="10"/>
        <v>28.76</v>
      </c>
      <c r="CN6" s="33">
        <f t="shared" si="10"/>
        <v>31.42</v>
      </c>
      <c r="CO6" s="33">
        <f t="shared" si="10"/>
        <v>28.67</v>
      </c>
      <c r="CP6" s="33">
        <f t="shared" si="10"/>
        <v>57.95</v>
      </c>
      <c r="CQ6" s="33">
        <f t="shared" si="10"/>
        <v>58.25</v>
      </c>
      <c r="CR6" s="33">
        <f t="shared" si="10"/>
        <v>57.17</v>
      </c>
      <c r="CS6" s="33">
        <f t="shared" si="10"/>
        <v>57.55</v>
      </c>
      <c r="CT6" s="33">
        <f t="shared" si="10"/>
        <v>57.43</v>
      </c>
      <c r="CU6" s="32" t="str">
        <f>IF(CU7="","",IF(CU7="-","【-】","【"&amp;SUBSTITUTE(TEXT(CU7,"#,##0.00"),"-","△")&amp;"】"))</f>
        <v>【58.19】</v>
      </c>
      <c r="CV6" s="33">
        <f>IF(CV7="",NA(),CV7)</f>
        <v>64.22</v>
      </c>
      <c r="CW6" s="33">
        <f t="shared" ref="CW6:DE6" si="11">IF(CW7="",NA(),CW7)</f>
        <v>59.8</v>
      </c>
      <c r="CX6" s="33">
        <f t="shared" si="11"/>
        <v>68.22</v>
      </c>
      <c r="CY6" s="33">
        <f t="shared" si="11"/>
        <v>61.09</v>
      </c>
      <c r="CZ6" s="33">
        <f t="shared" si="11"/>
        <v>65.75</v>
      </c>
      <c r="DA6" s="33">
        <f t="shared" si="11"/>
        <v>76.33</v>
      </c>
      <c r="DB6" s="33">
        <f t="shared" si="11"/>
        <v>74.53</v>
      </c>
      <c r="DC6" s="33">
        <f t="shared" si="11"/>
        <v>74.94</v>
      </c>
      <c r="DD6" s="33">
        <f t="shared" si="11"/>
        <v>74.14</v>
      </c>
      <c r="DE6" s="33">
        <f t="shared" si="11"/>
        <v>73.83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0.48</v>
      </c>
      <c r="EI6" s="33">
        <f t="shared" si="14"/>
        <v>0.47</v>
      </c>
      <c r="EJ6" s="33">
        <f t="shared" si="14"/>
        <v>0.46</v>
      </c>
      <c r="EK6" s="33">
        <f t="shared" si="14"/>
        <v>0.8</v>
      </c>
      <c r="EL6" s="33">
        <f t="shared" si="14"/>
        <v>0.69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324418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87.79</v>
      </c>
      <c r="P7" s="36">
        <v>4104</v>
      </c>
      <c r="Q7" s="36">
        <v>3508</v>
      </c>
      <c r="R7" s="36">
        <v>106.43</v>
      </c>
      <c r="S7" s="36">
        <v>32.96</v>
      </c>
      <c r="T7" s="36">
        <v>3033</v>
      </c>
      <c r="U7" s="36">
        <v>14.85</v>
      </c>
      <c r="V7" s="36">
        <v>204.24</v>
      </c>
      <c r="W7" s="36">
        <v>86.51</v>
      </c>
      <c r="X7" s="36">
        <v>81.96</v>
      </c>
      <c r="Y7" s="36">
        <v>49.53</v>
      </c>
      <c r="Z7" s="36">
        <v>85.26</v>
      </c>
      <c r="AA7" s="36">
        <v>85.65</v>
      </c>
      <c r="AB7" s="36">
        <v>78.62</v>
      </c>
      <c r="AC7" s="36">
        <v>75.89</v>
      </c>
      <c r="AD7" s="36">
        <v>74.52</v>
      </c>
      <c r="AE7" s="36">
        <v>76.09</v>
      </c>
      <c r="AF7" s="36">
        <v>75.87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691.02</v>
      </c>
      <c r="BE7" s="36">
        <v>696.25</v>
      </c>
      <c r="BF7" s="36">
        <v>723.16</v>
      </c>
      <c r="BG7" s="36">
        <v>726.62</v>
      </c>
      <c r="BH7" s="36">
        <v>767.97</v>
      </c>
      <c r="BI7" s="36">
        <v>1137.3599999999999</v>
      </c>
      <c r="BJ7" s="36">
        <v>1124.6400000000001</v>
      </c>
      <c r="BK7" s="36">
        <v>1108.26</v>
      </c>
      <c r="BL7" s="36">
        <v>1113.76</v>
      </c>
      <c r="BM7" s="36">
        <v>1125.69</v>
      </c>
      <c r="BN7" s="36">
        <v>1239.32</v>
      </c>
      <c r="BO7" s="36">
        <v>77.03</v>
      </c>
      <c r="BP7" s="36">
        <v>77.400000000000006</v>
      </c>
      <c r="BQ7" s="36">
        <v>76.03</v>
      </c>
      <c r="BR7" s="36">
        <v>77.73</v>
      </c>
      <c r="BS7" s="36">
        <v>78.02</v>
      </c>
      <c r="BT7" s="36">
        <v>57.51</v>
      </c>
      <c r="BU7" s="36">
        <v>56.46</v>
      </c>
      <c r="BV7" s="36">
        <v>19.77</v>
      </c>
      <c r="BW7" s="36">
        <v>34.25</v>
      </c>
      <c r="BX7" s="36">
        <v>46.48</v>
      </c>
      <c r="BY7" s="36">
        <v>36.33</v>
      </c>
      <c r="BZ7" s="36">
        <v>295.18</v>
      </c>
      <c r="CA7" s="36">
        <v>304.33</v>
      </c>
      <c r="CB7" s="36">
        <v>310.67</v>
      </c>
      <c r="CC7" s="36">
        <v>303.32</v>
      </c>
      <c r="CD7" s="36">
        <v>316.13</v>
      </c>
      <c r="CE7" s="36">
        <v>291.83</v>
      </c>
      <c r="CF7" s="36">
        <v>306.49</v>
      </c>
      <c r="CG7" s="36">
        <v>878.73</v>
      </c>
      <c r="CH7" s="36">
        <v>501.18</v>
      </c>
      <c r="CI7" s="36">
        <v>376.61</v>
      </c>
      <c r="CJ7" s="36">
        <v>476.46</v>
      </c>
      <c r="CK7" s="36">
        <v>33.83</v>
      </c>
      <c r="CL7" s="36">
        <v>34.119999999999997</v>
      </c>
      <c r="CM7" s="36">
        <v>28.76</v>
      </c>
      <c r="CN7" s="36">
        <v>31.42</v>
      </c>
      <c r="CO7" s="36">
        <v>28.67</v>
      </c>
      <c r="CP7" s="36">
        <v>57.95</v>
      </c>
      <c r="CQ7" s="36">
        <v>58.25</v>
      </c>
      <c r="CR7" s="36">
        <v>57.17</v>
      </c>
      <c r="CS7" s="36">
        <v>57.55</v>
      </c>
      <c r="CT7" s="36">
        <v>57.43</v>
      </c>
      <c r="CU7" s="36">
        <v>58.19</v>
      </c>
      <c r="CV7" s="36">
        <v>64.22</v>
      </c>
      <c r="CW7" s="36">
        <v>59.8</v>
      </c>
      <c r="CX7" s="36">
        <v>68.22</v>
      </c>
      <c r="CY7" s="36">
        <v>61.09</v>
      </c>
      <c r="CZ7" s="36">
        <v>65.75</v>
      </c>
      <c r="DA7" s="36">
        <v>76.33</v>
      </c>
      <c r="DB7" s="36">
        <v>74.53</v>
      </c>
      <c r="DC7" s="36">
        <v>74.94</v>
      </c>
      <c r="DD7" s="36">
        <v>74.14</v>
      </c>
      <c r="DE7" s="36">
        <v>73.83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0.48</v>
      </c>
      <c r="EI7" s="36">
        <v>0.47</v>
      </c>
      <c r="EJ7" s="36">
        <v>0.46</v>
      </c>
      <c r="EK7" s="36">
        <v>0.8</v>
      </c>
      <c r="EL7" s="36">
        <v>0.69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kwpc0135</cp:lastModifiedBy>
  <cp:lastPrinted>2016-02-24T08:04:02Z</cp:lastPrinted>
  <dcterms:created xsi:type="dcterms:W3CDTF">2016-01-18T05:05:03Z</dcterms:created>
  <dcterms:modified xsi:type="dcterms:W3CDTF">2016-02-24T08:04:04Z</dcterms:modified>
  <cp:category/>
</cp:coreProperties>
</file>