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132.246\kikakuzaisei\財政係\公営企業\H27\0122_公営企業に係る「経営比較分析表」の分析等について\04_下水道分修正\"/>
    </mc:Choice>
  </mc:AlternateContent>
  <workbookProtection workbookPassword="B501" lockStructure="1"/>
  <bookViews>
    <workbookView xWindow="0" yWindow="0" windowWidth="23040" windowHeight="888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P6" i="5"/>
  <c r="W10" i="4" s="1"/>
  <c r="O6" i="5"/>
  <c r="P10" i="4" s="1"/>
  <c r="N6" i="5"/>
  <c r="I10" i="4" s="1"/>
  <c r="M6" i="5"/>
  <c r="B10" i="4" s="1"/>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8" i="4"/>
  <c r="P8"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<sst xmlns="http://schemas.openxmlformats.org/spreadsheetml/2006/main" count="221" uniqueCount="111">
  <si>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</si>
  <si>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</si>
  <si>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</si>
  <si>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</si>
  <si>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</si>
  <si>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</si>
  <si>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</si>
  <si>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</si>
  <si>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</si>
  <si>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</si>
  <si>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</si>
  <si>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</si>
  <si>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</si>
  <si>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</si>
  <si>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</si>
  <si>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</si>
  <si>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</si>
  <si>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</si>
  <si>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</si>
  <si>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</si>
  <si>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</si>
  <si>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</si>
  <si>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</si>
  <si>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</si>
  <si>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</si>
  <si>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</si>
  <si>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</si>
  <si>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</si>
  <si>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</si>
  <si>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</si>
  <si>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</si>
  <si>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</si>
  <si>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</si>
  <si>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</si>
  <si>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</si>
  <si>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</si>
  <si>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</si>
  <si>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</si>
  <si>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</si>
  <si>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</si>
  <si>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</si>
  <si>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</si>
  <si>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</si>
  <si>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</si>
  <si>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</si>
  <si>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</si>
  <si>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</si>
  <si>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</si>
  <si>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</si>
  <si>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</si>
  <si>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</si>
  <si>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</si>
  <si>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</si>
  <si>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</si>
  <si>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</si>
  <si>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</si>
  <si>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</si>
  <si>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</si>
  <si>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</si>
  <si>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</si>
  <si>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</si>
  <si>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</si>
  <si>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</si>
  <si>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</si>
  <si>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</si>
  <si>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</si>
  <si>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</si>
  <si>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</si>
  <si>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</si>
  <si>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</si>
  <si>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</si>
  <si>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</si>
  <si>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</si>
  <si>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</si>
  <si>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</si>
  <si>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</si>
  <si>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</si>
  <si>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</si>
  <si>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</si>
  <si>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</si>
  <si>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</si>
  <si>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</si>
  <si>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</si>
  <si>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</si>
  <si>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</si>
  <si>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</si>
  <si>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</si>
  <si>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</si>
  <si>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</si>
  <si>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</si>
  <si>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</si>
  <si>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</si>
  <si>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</si>
  <si>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</si>
  <si>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</si>
  <si>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</si>
  <si>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奥出雲町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</si>
  <si>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</si>
  <si>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</si>
  <si>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</si>
  <si>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</si>
  <si>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</si>
  <si>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</si>
  <si>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</si>
  <si>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</si>
  <si>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</si>
  <si>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</si>
  <si>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</si>
  <si>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1"/>
        <color theme="1"/>
        <rFont val="ＭＳ ゴシック"/>
        <family val="3"/>
        <charset val="128"/>
      </rPr>
      <t>①経営の健全性について</t>
    </r>
    <r>
      <rPr>
        <sz val="10"/>
        <color theme="1"/>
        <rFont val="ＭＳ ゴシック"/>
        <family val="3"/>
        <charset val="128"/>
      </rPr>
      <t xml:space="preserve">
　収益的収支比率はH22年度から比較すると約2％上昇しており、年々改善傾向にある。
　債務残高については、類似団体の平均値を大きく上回る数値となっており依然として厳しい状況にある。そのため老朽化対策や施設更新の際には、適正な施設規模の把握に努め必要最小限の更新を行うなど、債務残高を増加させないような取り組みが必要である。
　また、経費回収率については、類似団体の平均値を下回る結果となっており、収益的収支比率と見比べながら、適正な料金を検討していくことが重要である。
</t>
    </r>
    <r>
      <rPr>
        <sz val="11"/>
        <color theme="1"/>
        <rFont val="ＭＳ ゴシック"/>
        <family val="3"/>
        <charset val="128"/>
      </rPr>
      <t>②経営の効率化について</t>
    </r>
    <r>
      <rPr>
        <sz val="10"/>
        <color theme="1"/>
        <rFont val="ＭＳ ゴシック"/>
        <family val="3"/>
        <charset val="128"/>
      </rPr>
      <t xml:space="preserve">
　水洗化率については、年々改善傾向にあるものの、類似団体の平均値を下回る結果となっているため、今後も引き続き水洗化率の向上に努めていく。
　施設利用率についても、類似団体の平均値を下回る数値となっており、今後は将来の人口動態を勘案した適正な施設規模の把握に努め、場合によってはダウンサイジング等を行うことによって経営の効率化を図ることが必要である。
　また、汚水処理原価についても、将来の人口動態を勘案し、維持管理費の抑制を図るなど経営の効率化に向けた取り組みが必要である。
</t>
    </r>
    <phoneticPr fontId="4"/>
  </si>
  <si>
    <t>　本町の農業集落排水事業は平成7年度から供用を開始しており、古い施設では約20年が経過しているところである。管路の耐用年数を勘案すると老朽化の域にはまだ達していないが、今後は債務残高も勘案し老朽化に向けた計画的な対策を講じる必要がある。</t>
    <phoneticPr fontId="4"/>
  </si>
  <si>
    <t>　概ねの指標において類似団体の平均値に達していない結果となりはしたが、全体的に改善傾向にある。今後は引き続き起債残高の縮減及び維持管理費の抑制に努める。
　その一方で、依然として一般会計からの繰出金に依存している体質にあるため、下水道料金については、将来人口の減少を見据えた収益と費用の将来予測を立て、適正な料金の設定を検討していくことが重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</si>
</sst>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67888256"/>
        <c:axId val="567888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567888256"/>
        <c:axId val="567888648"/>
      </c:lineChart>
      <c:dateAx>
        <c:axId val="567888256"/>
        <c:scaling>
          <c:orientation val="minMax"/>
        </c:scaling>
        <c:delete val="1"/>
        <c:axPos val="b"/>
        <c:numFmt formatCode="ge" sourceLinked="1"/>
        <c:majorTickMark val="none"/>
        <c:minorTickMark val="none"/>
        <c:tickLblPos val="none"/>
        <c:crossAx val="567888648"/>
        <c:crosses val="autoZero"/>
        <c:auto val="1"/>
        <c:lblOffset val="100"/>
        <c:baseTimeUnit val="years"/>
      </c:dateAx>
      <c:valAx>
        <c:axId val="56788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88825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41.18</c:v>
                </c:pt>
                <c:pt idx="1">
                  <c:v>41.34</c:v>
                </c:pt>
                <c:pt idx="2">
                  <c:v>40.9</c:v>
                </c:pt>
                <c:pt idx="3">
                  <c:v>41.3</c:v>
                </c:pt>
                <c:pt idx="4">
                  <c:v>42.11</c:v>
                </c:pt>
              </c:numCache>
            </c:numRef>
          </c:val>
        </c:ser>
        <c:dLbls>
          <c:showLegendKey val="0"/>
          <c:showVal val="0"/>
          <c:showCatName val="0"/>
          <c:showSerName val="0"/>
          <c:showPercent val="0"/>
          <c:showBubbleSize val="0"/>
        </c:dLbls>
        <c:gapWidth val="150"/>
        <c:axId val="568222576"/>
        <c:axId val="568222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568222576"/>
        <c:axId val="568222968"/>
      </c:lineChart>
      <c:dateAx>
        <c:axId val="568222576"/>
        <c:scaling>
          <c:orientation val="minMax"/>
        </c:scaling>
        <c:delete val="1"/>
        <c:axPos val="b"/>
        <c:numFmt formatCode="ge" sourceLinked="1"/>
        <c:majorTickMark val="none"/>
        <c:minorTickMark val="none"/>
        <c:tickLblPos val="none"/>
        <c:crossAx val="568222968"/>
        <c:crosses val="autoZero"/>
        <c:auto val="1"/>
        <c:lblOffset val="100"/>
        <c:baseTimeUnit val="years"/>
      </c:dateAx>
      <c:valAx>
        <c:axId val="568222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822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65.17</c:v>
                </c:pt>
                <c:pt idx="1">
                  <c:v>66.83</c:v>
                </c:pt>
                <c:pt idx="2">
                  <c:v>67.709999999999994</c:v>
                </c:pt>
                <c:pt idx="3">
                  <c:v>70.06</c:v>
                </c:pt>
                <c:pt idx="4">
                  <c:v>71.56</c:v>
                </c:pt>
              </c:numCache>
            </c:numRef>
          </c:val>
        </c:ser>
        <c:dLbls>
          <c:showLegendKey val="0"/>
          <c:showVal val="0"/>
          <c:showCatName val="0"/>
          <c:showSerName val="0"/>
          <c:showPercent val="0"/>
          <c:showBubbleSize val="0"/>
        </c:dLbls>
        <c:gapWidth val="150"/>
        <c:axId val="567274112"/>
        <c:axId val="567274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567274112"/>
        <c:axId val="567274504"/>
      </c:lineChart>
      <c:dateAx>
        <c:axId val="567274112"/>
        <c:scaling>
          <c:orientation val="minMax"/>
        </c:scaling>
        <c:delete val="1"/>
        <c:axPos val="b"/>
        <c:numFmt formatCode="ge" sourceLinked="1"/>
        <c:majorTickMark val="none"/>
        <c:minorTickMark val="none"/>
        <c:tickLblPos val="none"/>
        <c:crossAx val="567274504"/>
        <c:crosses val="autoZero"/>
        <c:auto val="1"/>
        <c:lblOffset val="100"/>
        <c:baseTimeUnit val="years"/>
      </c:dateAx>
      <c:valAx>
        <c:axId val="56727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27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57.7</c:v>
                </c:pt>
                <c:pt idx="1">
                  <c:v>57.98</c:v>
                </c:pt>
                <c:pt idx="2">
                  <c:v>58.87</c:v>
                </c:pt>
                <c:pt idx="3">
                  <c:v>59.1</c:v>
                </c:pt>
                <c:pt idx="4">
                  <c:v>59.85</c:v>
                </c:pt>
              </c:numCache>
            </c:numRef>
          </c:val>
        </c:ser>
        <c:dLbls>
          <c:showLegendKey val="0"/>
          <c:showVal val="0"/>
          <c:showCatName val="0"/>
          <c:showSerName val="0"/>
          <c:showPercent val="0"/>
          <c:showBubbleSize val="0"/>
        </c:dLbls>
        <c:gapWidth val="150"/>
        <c:axId val="567889824"/>
        <c:axId val="567890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7889824"/>
        <c:axId val="567890216"/>
      </c:lineChart>
      <c:dateAx>
        <c:axId val="567889824"/>
        <c:scaling>
          <c:orientation val="minMax"/>
        </c:scaling>
        <c:delete val="1"/>
        <c:axPos val="b"/>
        <c:numFmt formatCode="ge" sourceLinked="1"/>
        <c:majorTickMark val="none"/>
        <c:minorTickMark val="none"/>
        <c:tickLblPos val="none"/>
        <c:crossAx val="567890216"/>
        <c:crosses val="autoZero"/>
        <c:auto val="1"/>
        <c:lblOffset val="100"/>
        <c:baseTimeUnit val="years"/>
      </c:dateAx>
      <c:valAx>
        <c:axId val="56789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88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7891392"/>
        <c:axId val="56732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7891392"/>
        <c:axId val="567326864"/>
      </c:lineChart>
      <c:dateAx>
        <c:axId val="567891392"/>
        <c:scaling>
          <c:orientation val="minMax"/>
        </c:scaling>
        <c:delete val="1"/>
        <c:axPos val="b"/>
        <c:numFmt formatCode="ge" sourceLinked="1"/>
        <c:majorTickMark val="none"/>
        <c:minorTickMark val="none"/>
        <c:tickLblPos val="none"/>
        <c:crossAx val="567326864"/>
        <c:crosses val="autoZero"/>
        <c:auto val="1"/>
        <c:lblOffset val="100"/>
        <c:baseTimeUnit val="years"/>
      </c:dateAx>
      <c:valAx>
        <c:axId val="56732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89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7328040"/>
        <c:axId val="56732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7328040"/>
        <c:axId val="567328432"/>
      </c:lineChart>
      <c:dateAx>
        <c:axId val="567328040"/>
        <c:scaling>
          <c:orientation val="minMax"/>
        </c:scaling>
        <c:delete val="1"/>
        <c:axPos val="b"/>
        <c:numFmt formatCode="ge" sourceLinked="1"/>
        <c:majorTickMark val="none"/>
        <c:minorTickMark val="none"/>
        <c:tickLblPos val="none"/>
        <c:crossAx val="567328432"/>
        <c:crosses val="autoZero"/>
        <c:auto val="1"/>
        <c:lblOffset val="100"/>
        <c:baseTimeUnit val="years"/>
      </c:dateAx>
      <c:valAx>
        <c:axId val="56732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32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7329608"/>
        <c:axId val="56733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7329608"/>
        <c:axId val="567330000"/>
      </c:lineChart>
      <c:dateAx>
        <c:axId val="567329608"/>
        <c:scaling>
          <c:orientation val="minMax"/>
        </c:scaling>
        <c:delete val="1"/>
        <c:axPos val="b"/>
        <c:numFmt formatCode="ge" sourceLinked="1"/>
        <c:majorTickMark val="none"/>
        <c:minorTickMark val="none"/>
        <c:tickLblPos val="none"/>
        <c:crossAx val="567330000"/>
        <c:crosses val="autoZero"/>
        <c:auto val="1"/>
        <c:lblOffset val="100"/>
        <c:baseTimeUnit val="years"/>
      </c:dateAx>
      <c:valAx>
        <c:axId val="56733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32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7465808"/>
        <c:axId val="567466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7465808"/>
        <c:axId val="567466200"/>
      </c:lineChart>
      <c:dateAx>
        <c:axId val="567465808"/>
        <c:scaling>
          <c:orientation val="minMax"/>
        </c:scaling>
        <c:delete val="1"/>
        <c:axPos val="b"/>
        <c:numFmt formatCode="ge" sourceLinked="1"/>
        <c:majorTickMark val="none"/>
        <c:minorTickMark val="none"/>
        <c:tickLblPos val="none"/>
        <c:crossAx val="567466200"/>
        <c:crosses val="autoZero"/>
        <c:auto val="1"/>
        <c:lblOffset val="100"/>
        <c:baseTimeUnit val="years"/>
      </c:dateAx>
      <c:valAx>
        <c:axId val="56746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46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6049.91</c:v>
                </c:pt>
                <c:pt idx="1">
                  <c:v>5529.54</c:v>
                </c:pt>
                <c:pt idx="2">
                  <c:v>5546.81</c:v>
                </c:pt>
                <c:pt idx="3">
                  <c:v>4956.53</c:v>
                </c:pt>
                <c:pt idx="4">
                  <c:v>4939.8599999999997</c:v>
                </c:pt>
              </c:numCache>
            </c:numRef>
          </c:val>
        </c:ser>
        <c:dLbls>
          <c:showLegendKey val="0"/>
          <c:showVal val="0"/>
          <c:showCatName val="0"/>
          <c:showSerName val="0"/>
          <c:showPercent val="0"/>
          <c:showBubbleSize val="0"/>
        </c:dLbls>
        <c:gapWidth val="150"/>
        <c:axId val="567467376"/>
        <c:axId val="567467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567467376"/>
        <c:axId val="567467768"/>
      </c:lineChart>
      <c:dateAx>
        <c:axId val="567467376"/>
        <c:scaling>
          <c:orientation val="minMax"/>
        </c:scaling>
        <c:delete val="1"/>
        <c:axPos val="b"/>
        <c:numFmt formatCode="ge" sourceLinked="1"/>
        <c:majorTickMark val="none"/>
        <c:minorTickMark val="none"/>
        <c:tickLblPos val="none"/>
        <c:crossAx val="567467768"/>
        <c:crosses val="autoZero"/>
        <c:auto val="1"/>
        <c:lblOffset val="100"/>
        <c:baseTimeUnit val="years"/>
      </c:dateAx>
      <c:valAx>
        <c:axId val="56746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46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22.88</c:v>
                </c:pt>
                <c:pt idx="1">
                  <c:v>27.15</c:v>
                </c:pt>
                <c:pt idx="2">
                  <c:v>35.840000000000003</c:v>
                </c:pt>
                <c:pt idx="3">
                  <c:v>35.64</c:v>
                </c:pt>
                <c:pt idx="4">
                  <c:v>38.56</c:v>
                </c:pt>
              </c:numCache>
            </c:numRef>
          </c:val>
        </c:ser>
        <c:dLbls>
          <c:showLegendKey val="0"/>
          <c:showVal val="0"/>
          <c:showCatName val="0"/>
          <c:showSerName val="0"/>
          <c:showPercent val="0"/>
          <c:showBubbleSize val="0"/>
        </c:dLbls>
        <c:gapWidth val="150"/>
        <c:axId val="567468944"/>
        <c:axId val="568219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567468944"/>
        <c:axId val="568219832"/>
      </c:lineChart>
      <c:dateAx>
        <c:axId val="567468944"/>
        <c:scaling>
          <c:orientation val="minMax"/>
        </c:scaling>
        <c:delete val="1"/>
        <c:axPos val="b"/>
        <c:numFmt formatCode="ge" sourceLinked="1"/>
        <c:majorTickMark val="none"/>
        <c:minorTickMark val="none"/>
        <c:tickLblPos val="none"/>
        <c:crossAx val="568219832"/>
        <c:crosses val="autoZero"/>
        <c:auto val="1"/>
        <c:lblOffset val="100"/>
        <c:baseTimeUnit val="years"/>
      </c:dateAx>
      <c:valAx>
        <c:axId val="568219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46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642.12</c:v>
                </c:pt>
                <c:pt idx="1">
                  <c:v>554.75</c:v>
                </c:pt>
                <c:pt idx="2">
                  <c:v>441.25</c:v>
                </c:pt>
                <c:pt idx="3">
                  <c:v>463.32</c:v>
                </c:pt>
                <c:pt idx="4">
                  <c:v>444.41</c:v>
                </c:pt>
              </c:numCache>
            </c:numRef>
          </c:val>
        </c:ser>
        <c:dLbls>
          <c:showLegendKey val="0"/>
          <c:showVal val="0"/>
          <c:showCatName val="0"/>
          <c:showSerName val="0"/>
          <c:showPercent val="0"/>
          <c:showBubbleSize val="0"/>
        </c:dLbls>
        <c:gapWidth val="150"/>
        <c:axId val="568221008"/>
        <c:axId val="568221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568221008"/>
        <c:axId val="568221400"/>
      </c:lineChart>
      <c:dateAx>
        <c:axId val="568221008"/>
        <c:scaling>
          <c:orientation val="minMax"/>
        </c:scaling>
        <c:delete val="1"/>
        <c:axPos val="b"/>
        <c:numFmt formatCode="ge" sourceLinked="1"/>
        <c:majorTickMark val="none"/>
        <c:minorTickMark val="none"/>
        <c:tickLblPos val="none"/>
        <c:crossAx val="568221400"/>
        <c:crosses val="autoZero"/>
        <c:auto val="1"/>
        <c:lblOffset val="100"/>
        <c:baseTimeUnit val="years"/>
      </c:dateAx>
      <c:valAx>
        <c:axId val="56822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822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V1" zoomScaleNormal="100" workbookViewId="0">
      <selection activeCell="BK86" sqref="BK86"/>
    </sheetView>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奥出雲町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13875</v>
      </c>
      <c r="AM8" s="64"/>
      <c r="AN8" s="64"/>
      <c r="AO8" s="64"/>
      <c r="AP8" s="64"/>
      <c r="AQ8" s="64"/>
      <c r="AR8" s="64"/>
      <c r="AS8" s="64"/>
      <c r="AT8" s="63">
        <f>データ!S6</f>
        <v>368.01</v>
      </c>
      <c r="AU8" s="63"/>
      <c r="AV8" s="63"/>
      <c r="AW8" s="63"/>
      <c r="AX8" s="63"/>
      <c r="AY8" s="63"/>
      <c r="AZ8" s="63"/>
      <c r="BA8" s="63"/>
      <c r="BB8" s="63">
        <f>データ!T6</f>
        <v>37.700000000000003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38.22</v>
      </c>
      <c r="Q10" s="63"/>
      <c r="R10" s="63"/>
      <c r="S10" s="63"/>
      <c r="T10" s="63"/>
      <c r="U10" s="63"/>
      <c r="V10" s="63"/>
      <c r="W10" s="63">
        <f>データ!P6</f>
        <v>99.29</v>
      </c>
      <c r="X10" s="63"/>
      <c r="Y10" s="63"/>
      <c r="Z10" s="63"/>
      <c r="AA10" s="63"/>
      <c r="AB10" s="63"/>
      <c r="AC10" s="63"/>
      <c r="AD10" s="64">
        <f>データ!Q6</f>
        <v>3390</v>
      </c>
      <c r="AE10" s="64"/>
      <c r="AF10" s="64"/>
      <c r="AG10" s="64"/>
      <c r="AH10" s="64"/>
      <c r="AI10" s="64"/>
      <c r="AJ10" s="64"/>
      <c r="AK10" s="2"/>
      <c r="AL10" s="64">
        <f>データ!U6</f>
        <v>5240</v>
      </c>
      <c r="AM10" s="64"/>
      <c r="AN10" s="64"/>
      <c r="AO10" s="64"/>
      <c r="AP10" s="64"/>
      <c r="AQ10" s="64"/>
      <c r="AR10" s="64"/>
      <c r="AS10" s="64"/>
      <c r="AT10" s="63">
        <f>データ!V6</f>
        <v>2.34</v>
      </c>
      <c r="AU10" s="63"/>
      <c r="AV10" s="63"/>
      <c r="AW10" s="63"/>
      <c r="AX10" s="63"/>
      <c r="AY10" s="63"/>
      <c r="AZ10" s="63"/>
      <c r="BA10" s="63"/>
      <c r="BB10" s="63">
        <f>データ!W6</f>
        <v>2239.3200000000002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323438</v>
      </c>
      <c r="D6" s="31">
        <f t="shared" si="3"/>
        <v>47</v>
      </c>
      <c r="E6" s="31">
        <f t="shared" si="3"/>
        <v>17</v>
      </c>
      <c r="F6" s="31">
        <f t="shared" si="3"/>
        <v>5</v>
      </c>
      <c r="G6" s="31">
        <f t="shared" si="3"/>
        <v>0</v>
      </c>
      <c r="H6" s="31" t="str">
        <f t="shared" si="3"/>
        <v>島根県　奥出雲町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38.22</v>
      </c>
      <c r="P6" s="32">
        <f t="shared" si="3"/>
        <v>99.29</v>
      </c>
      <c r="Q6" s="32">
        <f t="shared" si="3"/>
        <v>3390</v>
      </c>
      <c r="R6" s="32">
        <f t="shared" si="3"/>
        <v>13875</v>
      </c>
      <c r="S6" s="32">
        <f t="shared" si="3"/>
        <v>368.01</v>
      </c>
      <c r="T6" s="32">
        <f t="shared" si="3"/>
        <v>37.700000000000003</v>
      </c>
      <c r="U6" s="32">
        <f t="shared" si="3"/>
        <v>5240</v>
      </c>
      <c r="V6" s="32">
        <f t="shared" si="3"/>
        <v>2.34</v>
      </c>
      <c r="W6" s="32">
        <f t="shared" si="3"/>
        <v>2239.3200000000002</v>
      </c>
      <c r="X6" s="33">
        <f>IF(X7="",NA(),X7)</f>
        <v>57.7</v>
      </c>
      <c r="Y6" s="33">
        <f t="shared" ref="Y6:AG6" si="4">IF(Y7="",NA(),Y7)</f>
        <v>57.98</v>
      </c>
      <c r="Z6" s="33">
        <f t="shared" si="4"/>
        <v>58.87</v>
      </c>
      <c r="AA6" s="33">
        <f t="shared" si="4"/>
        <v>59.1</v>
      </c>
      <c r="AB6" s="33">
        <f t="shared" si="4"/>
        <v>59.85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6049.91</v>
      </c>
      <c r="BF6" s="33">
        <f t="shared" ref="BF6:BN6" si="7">IF(BF7="",NA(),BF7)</f>
        <v>5529.54</v>
      </c>
      <c r="BG6" s="33">
        <f t="shared" si="7"/>
        <v>5546.81</v>
      </c>
      <c r="BH6" s="33">
        <f t="shared" si="7"/>
        <v>4956.53</v>
      </c>
      <c r="BI6" s="33">
        <f t="shared" si="7"/>
        <v>4939.8599999999997</v>
      </c>
      <c r="BJ6" s="33">
        <f t="shared" si="7"/>
        <v>1267.26</v>
      </c>
      <c r="BK6" s="33">
        <f t="shared" si="7"/>
        <v>1239.2</v>
      </c>
      <c r="BL6" s="33">
        <f t="shared" si="7"/>
        <v>1197.82</v>
      </c>
      <c r="BM6" s="33">
        <f t="shared" si="7"/>
        <v>1126.77</v>
      </c>
      <c r="BN6" s="33">
        <f t="shared" si="7"/>
        <v>1044.8</v>
      </c>
      <c r="BO6" s="32" t="str">
        <f>IF(BO7="","",IF(BO7="-","【-】","【"&amp;SUBSTITUTE(TEXT(BO7,"#,##0.00"),"-","△")&amp;"】"))</f>
        <v>【992.47】</v>
      </c>
      <c r="BP6" s="33">
        <f>IF(BP7="",NA(),BP7)</f>
        <v>22.88</v>
      </c>
      <c r="BQ6" s="33">
        <f t="shared" ref="BQ6:BY6" si="8">IF(BQ7="",NA(),BQ7)</f>
        <v>27.15</v>
      </c>
      <c r="BR6" s="33">
        <f t="shared" si="8"/>
        <v>35.840000000000003</v>
      </c>
      <c r="BS6" s="33">
        <f t="shared" si="8"/>
        <v>35.64</v>
      </c>
      <c r="BT6" s="33">
        <f t="shared" si="8"/>
        <v>38.56</v>
      </c>
      <c r="BU6" s="33">
        <f t="shared" si="8"/>
        <v>53.42</v>
      </c>
      <c r="BV6" s="33">
        <f t="shared" si="8"/>
        <v>51.56</v>
      </c>
      <c r="BW6" s="33">
        <f t="shared" si="8"/>
        <v>51.03</v>
      </c>
      <c r="BX6" s="33">
        <f t="shared" si="8"/>
        <v>50.9</v>
      </c>
      <c r="BY6" s="33">
        <f t="shared" si="8"/>
        <v>50.82</v>
      </c>
      <c r="BZ6" s="32" t="str">
        <f>IF(BZ7="","",IF(BZ7="-","【-】","【"&amp;SUBSTITUTE(TEXT(BZ7,"#,##0.00"),"-","△")&amp;"】"))</f>
        <v>【51.49】</v>
      </c>
      <c r="CA6" s="33">
        <f>IF(CA7="",NA(),CA7)</f>
        <v>642.12</v>
      </c>
      <c r="CB6" s="33">
        <f t="shared" ref="CB6:CJ6" si="9">IF(CB7="",NA(),CB7)</f>
        <v>554.75</v>
      </c>
      <c r="CC6" s="33">
        <f t="shared" si="9"/>
        <v>441.25</v>
      </c>
      <c r="CD6" s="33">
        <f t="shared" si="9"/>
        <v>463.32</v>
      </c>
      <c r="CE6" s="33">
        <f t="shared" si="9"/>
        <v>444.41</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41.18</v>
      </c>
      <c r="CM6" s="33">
        <f t="shared" ref="CM6:CU6" si="10">IF(CM7="",NA(),CM7)</f>
        <v>41.34</v>
      </c>
      <c r="CN6" s="33">
        <f t="shared" si="10"/>
        <v>40.9</v>
      </c>
      <c r="CO6" s="33">
        <f t="shared" si="10"/>
        <v>41.3</v>
      </c>
      <c r="CP6" s="33">
        <f t="shared" si="10"/>
        <v>42.11</v>
      </c>
      <c r="CQ6" s="33">
        <f t="shared" si="10"/>
        <v>54.23</v>
      </c>
      <c r="CR6" s="33">
        <f t="shared" si="10"/>
        <v>55.2</v>
      </c>
      <c r="CS6" s="33">
        <f t="shared" si="10"/>
        <v>54.74</v>
      </c>
      <c r="CT6" s="33">
        <f t="shared" si="10"/>
        <v>53.78</v>
      </c>
      <c r="CU6" s="33">
        <f t="shared" si="10"/>
        <v>53.24</v>
      </c>
      <c r="CV6" s="32" t="str">
        <f>IF(CV7="","",IF(CV7="-","【-】","【"&amp;SUBSTITUTE(TEXT(CV7,"#,##0.00"),"-","△")&amp;"】"))</f>
        <v>【53.32】</v>
      </c>
      <c r="CW6" s="33">
        <f>IF(CW7="",NA(),CW7)</f>
        <v>65.17</v>
      </c>
      <c r="CX6" s="33">
        <f t="shared" ref="CX6:DF6" si="11">IF(CX7="",NA(),CX7)</f>
        <v>66.83</v>
      </c>
      <c r="CY6" s="33">
        <f t="shared" si="11"/>
        <v>67.709999999999994</v>
      </c>
      <c r="CZ6" s="33">
        <f t="shared" si="11"/>
        <v>70.06</v>
      </c>
      <c r="DA6" s="33">
        <f t="shared" si="11"/>
        <v>71.56</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323438</v>
      </c>
      <c r="D7" s="35">
        <v>47</v>
      </c>
      <c r="E7" s="35">
        <v>17</v>
      </c>
      <c r="F7" s="35">
        <v>5</v>
      </c>
      <c r="G7" s="35">
        <v>0</v>
      </c>
      <c r="H7" s="35" t="s">
        <v>96</v>
      </c>
      <c r="I7" s="35" t="s">
        <v>97</v>
      </c>
      <c r="J7" s="35" t="s">
        <v>98</v>
      </c>
      <c r="K7" s="35" t="s">
        <v>99</v>
      </c>
      <c r="L7" s="35" t="s">
        <v>100</v>
      </c>
      <c r="M7" s="36" t="s">
        <v>101</v>
      </c>
      <c r="N7" s="36" t="s">
        <v>102</v>
      </c>
      <c r="O7" s="36">
        <v>38.22</v>
      </c>
      <c r="P7" s="36">
        <v>99.29</v>
      </c>
      <c r="Q7" s="36">
        <v>3390</v>
      </c>
      <c r="R7" s="36">
        <v>13875</v>
      </c>
      <c r="S7" s="36">
        <v>368.01</v>
      </c>
      <c r="T7" s="36">
        <v>37.700000000000003</v>
      </c>
      <c r="U7" s="36">
        <v>5240</v>
      </c>
      <c r="V7" s="36">
        <v>2.34</v>
      </c>
      <c r="W7" s="36">
        <v>2239.3200000000002</v>
      </c>
      <c r="X7" s="36">
        <v>57.7</v>
      </c>
      <c r="Y7" s="36">
        <v>57.98</v>
      </c>
      <c r="Z7" s="36">
        <v>58.87</v>
      </c>
      <c r="AA7" s="36">
        <v>59.1</v>
      </c>
      <c r="AB7" s="36">
        <v>59.85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6049.91</v>
      </c>
      <c r="BF7" s="36">
        <v>5529.54</v>
      </c>
      <c r="BG7" s="36">
        <v>5546.81</v>
      </c>
      <c r="BH7" s="36">
        <v>4956.53</v>
      </c>
      <c r="BI7" s="36">
        <v>4939.8599999999997</v>
      </c>
      <c r="BJ7" s="36">
        <v>1267.26</v>
      </c>
      <c r="BK7" s="36">
        <v>1239.2</v>
      </c>
      <c r="BL7" s="36">
        <v>1197.82</v>
      </c>
      <c r="BM7" s="36">
        <v>1126.77</v>
      </c>
      <c r="BN7" s="36">
        <v>1044.8</v>
      </c>
      <c r="BO7" s="36">
        <v>992.47</v>
      </c>
      <c r="BP7" s="36">
        <v>22.88</v>
      </c>
      <c r="BQ7" s="36">
        <v>27.15</v>
      </c>
      <c r="BR7" s="36">
        <v>35.840000000000003</v>
      </c>
      <c r="BS7" s="36">
        <v>35.64</v>
      </c>
      <c r="BT7" s="36">
        <v>38.56</v>
      </c>
      <c r="BU7" s="36">
        <v>53.42</v>
      </c>
      <c r="BV7" s="36">
        <v>51.56</v>
      </c>
      <c r="BW7" s="36">
        <v>51.03</v>
      </c>
      <c r="BX7" s="36">
        <v>50.9</v>
      </c>
      <c r="BY7" s="36">
        <v>50.82</v>
      </c>
      <c r="BZ7" s="36">
        <v>51.49</v>
      </c>
      <c r="CA7" s="36">
        <v>642.12</v>
      </c>
      <c r="CB7" s="36">
        <v>554.75</v>
      </c>
      <c r="CC7" s="36">
        <v>441.25</v>
      </c>
      <c r="CD7" s="36">
        <v>463.32</v>
      </c>
      <c r="CE7" s="36">
        <v>444.41</v>
      </c>
      <c r="CF7" s="36">
        <v>269.12</v>
      </c>
      <c r="CG7" s="36">
        <v>283.26</v>
      </c>
      <c r="CH7" s="36">
        <v>289.60000000000002</v>
      </c>
      <c r="CI7" s="36">
        <v>293.27</v>
      </c>
      <c r="CJ7" s="36">
        <v>300.52</v>
      </c>
      <c r="CK7" s="36">
        <v>295.10000000000002</v>
      </c>
      <c r="CL7" s="36">
        <v>41.18</v>
      </c>
      <c r="CM7" s="36">
        <v>41.34</v>
      </c>
      <c r="CN7" s="36">
        <v>40.9</v>
      </c>
      <c r="CO7" s="36">
        <v>41.3</v>
      </c>
      <c r="CP7" s="36">
        <v>42.11</v>
      </c>
      <c r="CQ7" s="36">
        <v>54.23</v>
      </c>
      <c r="CR7" s="36">
        <v>55.2</v>
      </c>
      <c r="CS7" s="36">
        <v>54.74</v>
      </c>
      <c r="CT7" s="36">
        <v>53.78</v>
      </c>
      <c r="CU7" s="36">
        <v>53.24</v>
      </c>
      <c r="CV7" s="36">
        <v>53.32</v>
      </c>
      <c r="CW7" s="36">
        <v>65.17</v>
      </c>
      <c r="CX7" s="36">
        <v>66.83</v>
      </c>
      <c r="CY7" s="36">
        <v>67.709999999999994</v>
      </c>
      <c r="CZ7" s="36">
        <v>70.06</v>
      </c>
      <c r="DA7" s="36">
        <v>71.56</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N15022</cp:lastModifiedBy>
  <dcterms:created xsi:type="dcterms:W3CDTF">2016-02-03T09:16:24Z</dcterms:created>
  <dcterms:modified xsi:type="dcterms:W3CDTF">2016-02-10T04:46:47Z</dcterms:modified>
  <cp:category/>
</cp:coreProperties>
</file>