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AL8" i="4" s="1"/>
  <c r="Q6" i="5"/>
  <c r="AD10" i="4" s="1"/>
  <c r="P6" i="5"/>
  <c r="O6" i="5"/>
  <c r="P10" i="4" s="1"/>
  <c r="N6" i="5"/>
  <c r="I10" i="4" s="1"/>
  <c r="M6" i="5"/>
  <c r="B10"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BB8" i="4"/>
  <c r="W8" i="4"/>
  <c r="P8" i="4"/>
  <c r="B6" i="4"/>
  <c r="D10" i="5" l="1"/>
  <c r="C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<sst xmlns="http://schemas.openxmlformats.org/spreadsheetml/2006/main" count="221" uniqueCount="111">
  <si>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</si>
  <si>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</si>
  <si>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</si>
  <si>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</si>
  <si>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</si>
  <si>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</si>
  <si>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</si>
  <si>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</si>
  <si>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</si>
  <si>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</si>
  <si>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</si>
  <si>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</si>
  <si>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</si>
  <si>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</si>
  <si>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</si>
  <si>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</si>
  <si>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</si>
  <si>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</si>
  <si>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</si>
  <si>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</si>
  <si>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</si>
  <si>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</si>
  <si>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</si>
  <si>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</si>
  <si>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</si>
  <si>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</si>
  <si>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</si>
  <si>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</si>
  <si>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</si>
  <si>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</si>
  <si>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</si>
  <si>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</si>
  <si>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</si>
  <si>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</si>
  <si>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</si>
  <si>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</si>
  <si>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</si>
  <si>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</si>
  <si>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</si>
  <si>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</si>
  <si>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</si>
  <si>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</si>
  <si>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</si>
  <si>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</si>
  <si>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</si>
  <si>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</si>
  <si>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</si>
  <si>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</si>
  <si>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</si>
  <si>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</si>
  <si>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</si>
  <si>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</si>
  <si>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</si>
  <si>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</si>
  <si>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</si>
  <si>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</si>
  <si>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</si>
  <si>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</si>
  <si>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</si>
  <si>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</si>
  <si>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</si>
  <si>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</si>
  <si>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</si>
  <si>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</si>
  <si>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</si>
  <si>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</si>
  <si>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</si>
  <si>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</si>
  <si>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</si>
  <si>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</si>
  <si>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</si>
  <si>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</si>
  <si>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</si>
  <si>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</si>
  <si>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</si>
  <si>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</si>
  <si>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</si>
  <si>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</si>
  <si>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</si>
  <si>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</si>
  <si>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</si>
  <si>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</si>
  <si>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</si>
  <si>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</si>
  <si>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</si>
  <si>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</si>
  <si>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</si>
  <si>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</si>
  <si>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</si>
  <si>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</si>
  <si>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</si>
  <si>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</si>
  <si>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</si>
  <si>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</si>
  <si>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</si>
  <si>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</si>
  <si>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江津市</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</si>
  <si>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</si>
  <si>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</si>
  <si>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</si>
  <si>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</si>
  <si>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</si>
  <si>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</si>
  <si>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</si>
  <si>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</si>
  <si>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</si>
  <si>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</si>
  <si>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</si>
  <si>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施設においては、老朽管の更新などは行っていない。今後は、既存施設の長寿命化を図っていくとともに、施設更新の際は、将来需要の予測を踏まえて、施設・設備の性能の合理化などを検討していく必要がある。</t>
    <rPh sb="1" eb="4">
      <t>トウシセツ</t>
    </rPh>
    <rPh sb="10" eb="12">
      <t>ロウキュウ</t>
    </rPh>
    <rPh sb="12" eb="13">
      <t>カン</t>
    </rPh>
    <rPh sb="14" eb="16">
      <t>コウシン</t>
    </rPh>
    <rPh sb="19" eb="20">
      <t>オコナ</t>
    </rPh>
    <rPh sb="26" eb="28">
      <t>コンゴ</t>
    </rPh>
    <rPh sb="30" eb="32">
      <t>キゾン</t>
    </rPh>
    <rPh sb="32" eb="34">
      <t>シセツ</t>
    </rPh>
    <rPh sb="35" eb="36">
      <t>チョウ</t>
    </rPh>
    <rPh sb="36" eb="39">
      <t>ジュミョウカ</t>
    </rPh>
    <rPh sb="40" eb="41">
      <t>ハカ</t>
    </rPh>
    <rPh sb="50" eb="52">
      <t>シセツ</t>
    </rPh>
    <rPh sb="52" eb="54">
      <t>コウシン</t>
    </rPh>
    <rPh sb="55" eb="56">
      <t>サイ</t>
    </rPh>
    <rPh sb="58" eb="60">
      <t>ショウライ</t>
    </rPh>
    <rPh sb="60" eb="62">
      <t>ジュヨウ</t>
    </rPh>
    <rPh sb="63" eb="65">
      <t>ヨソク</t>
    </rPh>
    <rPh sb="66" eb="67">
      <t>フ</t>
    </rPh>
    <rPh sb="71" eb="73">
      <t>シセツ</t>
    </rPh>
    <rPh sb="74" eb="76">
      <t>セツビ</t>
    </rPh>
    <rPh sb="77" eb="79">
      <t>セイノウ</t>
    </rPh>
    <rPh sb="80" eb="83">
      <t>ゴウリカ</t>
    </rPh>
    <rPh sb="86" eb="88">
      <t>ケントウ</t>
    </rPh>
    <rPh sb="92" eb="94">
      <t>ヒツヨウ</t>
    </rPh>
    <phoneticPr fontId="4"/>
  </si>
  <si>
    <t>　2処理区があり、いずれも整備事業は完了している。それぞれの処理区について、桜江中央地区は、平成13年6月に供用開始し、処理区域面積70.6ha、接続率約90％となっている。川越地区は、平成18年4月供用開始し、処理区域面積40ha、接続率約72％となっている。
　今後は人口減少等により料金改定以外の使用料収入の急激な増は見込めない状況にある。施設は10～15年が経過しており、今後は施設の長寿命化対策及び更新への投資が必要となってくる。その費用を賄うため、中長期的な視点で、適正な料金設定について検討し、持続可能な施設となるよう、経常経費の削減など経営改善に向けた取り組みが必要となっている。</t>
    <rPh sb="30" eb="32">
      <t>ショリ</t>
    </rPh>
    <rPh sb="32" eb="33">
      <t>ク</t>
    </rPh>
    <rPh sb="144" eb="146">
      <t>リョウキン</t>
    </rPh>
    <rPh sb="146" eb="148">
      <t>カイテイ</t>
    </rPh>
    <rPh sb="148" eb="150">
      <t>イガイ</t>
    </rPh>
    <rPh sb="157" eb="159">
      <t>キュウゲキ</t>
    </rPh>
    <rPh sb="167" eb="169">
      <t>ジョウキョウ</t>
    </rPh>
    <rPh sb="173" eb="175">
      <t>シセツ</t>
    </rPh>
    <rPh sb="181" eb="182">
      <t>ネン</t>
    </rPh>
    <rPh sb="183" eb="185">
      <t>ケイカ</t>
    </rPh>
    <rPh sb="190" eb="192">
      <t>コンゴ</t>
    </rPh>
    <rPh sb="193" eb="195">
      <t>シセツ</t>
    </rPh>
    <rPh sb="196" eb="197">
      <t>チョウ</t>
    </rPh>
    <rPh sb="197" eb="200">
      <t>ジュミョウカ</t>
    </rPh>
    <rPh sb="200" eb="202">
      <t>タイサク</t>
    </rPh>
    <rPh sb="202" eb="203">
      <t>オヨ</t>
    </rPh>
    <rPh sb="204" eb="206">
      <t>コウシン</t>
    </rPh>
    <rPh sb="208" eb="210">
      <t>トウシ</t>
    </rPh>
    <rPh sb="211" eb="213">
      <t>ヒツヨウ</t>
    </rPh>
    <rPh sb="222" eb="224">
      <t>ヒヨウ</t>
    </rPh>
    <rPh sb="225" eb="226">
      <t>マカナ</t>
    </rPh>
    <rPh sb="230" eb="234">
      <t>チュウチョウキテキ</t>
    </rPh>
    <rPh sb="235" eb="237">
      <t>シテン</t>
    </rPh>
    <rPh sb="239" eb="241">
      <t>テキセイ</t>
    </rPh>
    <rPh sb="242" eb="244">
      <t>リョウキン</t>
    </rPh>
    <rPh sb="244" eb="246">
      <t>セッテイ</t>
    </rPh>
    <rPh sb="250" eb="252">
      <t>ケントウ</t>
    </rPh>
    <rPh sb="254" eb="256">
      <t>ジゾク</t>
    </rPh>
    <rPh sb="256" eb="258">
      <t>カノウ</t>
    </rPh>
    <rPh sb="259" eb="261">
      <t>シセツ</t>
    </rPh>
    <rPh sb="267" eb="269">
      <t>ケイジョウ</t>
    </rPh>
    <rPh sb="269" eb="271">
      <t>ケイヒ</t>
    </rPh>
    <rPh sb="272" eb="274">
      <t>サクゲン</t>
    </rPh>
    <rPh sb="276" eb="278">
      <t>ケイエイ</t>
    </rPh>
    <rPh sb="278" eb="280">
      <t>カイゼン</t>
    </rPh>
    <rPh sb="281" eb="282">
      <t>ム</t>
    </rPh>
    <rPh sb="284" eb="285">
      <t>ト</t>
    </rPh>
    <rPh sb="286" eb="287">
      <t>ク</t>
    </rPh>
    <rPh sb="289" eb="291">
      <t>ヒツヨウ</t>
    </rPh>
    <phoneticPr fontId="4"/>
  </si>
  <si>
    <t>　収益的収支比率は、Ｈ24から100％を超えているが、経費回収率は約45％となっており、汚水処理費の削減が必要となっている。その汚水処理費の財源は、使用料収入の不足分を、基金の取り崩しと一般会計繰入金により賄っている。債務残高は、施設更新まで新たな借り入れがないためＨ22をピークに減少していく。その財源は全額を一般会計繰入金で賄っているため、企業債残高対事業規模比率が低い値となっている。汚水処理原価については、類似団体平均値に近い水準で推移している。施設利用率は約50％となっており、類似団体平均より約5％程度高い水準で推移している。水洗化率は、約85％となっており全国平均及び類似団体平均よりも少し高いが、人口減少、少子高齢化により伸び悩んでいる状態である。</t>
    <rPh sb="1" eb="4">
      <t>シュウエキテキ</t>
    </rPh>
    <rPh sb="4" eb="6">
      <t>シュウシ</t>
    </rPh>
    <rPh sb="6" eb="8">
      <t>ヒリツ</t>
    </rPh>
    <rPh sb="20" eb="21">
      <t>コ</t>
    </rPh>
    <rPh sb="27" eb="29">
      <t>ケイヒ</t>
    </rPh>
    <rPh sb="29" eb="31">
      <t>カイシュウ</t>
    </rPh>
    <rPh sb="31" eb="32">
      <t>リツ</t>
    </rPh>
    <rPh sb="33" eb="34">
      <t>ヤク</t>
    </rPh>
    <rPh sb="44" eb="46">
      <t>オスイ</t>
    </rPh>
    <rPh sb="46" eb="48">
      <t>ショリ</t>
    </rPh>
    <rPh sb="48" eb="49">
      <t>ヒ</t>
    </rPh>
    <rPh sb="50" eb="52">
      <t>サクゲン</t>
    </rPh>
    <rPh sb="53" eb="55">
      <t>ヒツヨウ</t>
    </rPh>
    <rPh sb="64" eb="66">
      <t>オスイ</t>
    </rPh>
    <rPh sb="66" eb="68">
      <t>ショリ</t>
    </rPh>
    <rPh sb="68" eb="69">
      <t>ヒ</t>
    </rPh>
    <rPh sb="70" eb="72">
      <t>ザイゲン</t>
    </rPh>
    <rPh sb="74" eb="77">
      <t>シヨウリョウ</t>
    </rPh>
    <rPh sb="77" eb="79">
      <t>シュウニュウ</t>
    </rPh>
    <rPh sb="85" eb="87">
      <t>キキン</t>
    </rPh>
    <rPh sb="88" eb="89">
      <t>ト</t>
    </rPh>
    <rPh sb="90" eb="91">
      <t>クズ</t>
    </rPh>
    <rPh sb="103" eb="104">
      <t>マカナ</t>
    </rPh>
    <rPh sb="115" eb="117">
      <t>シセツ</t>
    </rPh>
    <rPh sb="117" eb="119">
      <t>コウシン</t>
    </rPh>
    <rPh sb="121" eb="122">
      <t>アラ</t>
    </rPh>
    <rPh sb="124" eb="125">
      <t>カ</t>
    </rPh>
    <rPh sb="126" eb="127">
      <t>イ</t>
    </rPh>
    <rPh sb="141" eb="143">
      <t>ゲンショウ</t>
    </rPh>
    <rPh sb="150" eb="152">
      <t>ザイゲン</t>
    </rPh>
    <rPh sb="153" eb="155">
      <t>ゼンガク</t>
    </rPh>
    <rPh sb="156" eb="158">
      <t>イッパン</t>
    </rPh>
    <rPh sb="158" eb="160">
      <t>カイケイ</t>
    </rPh>
    <rPh sb="160" eb="162">
      <t>クリイレ</t>
    </rPh>
    <rPh sb="162" eb="163">
      <t>キン</t>
    </rPh>
    <rPh sb="164" eb="165">
      <t>マカナ</t>
    </rPh>
    <rPh sb="172" eb="174">
      <t>キギョウ</t>
    </rPh>
    <rPh sb="174" eb="175">
      <t>サイ</t>
    </rPh>
    <rPh sb="175" eb="177">
      <t>ザンダカ</t>
    </rPh>
    <rPh sb="177" eb="178">
      <t>タイ</t>
    </rPh>
    <rPh sb="178" eb="180">
      <t>ジギョウ</t>
    </rPh>
    <rPh sb="180" eb="182">
      <t>キボ</t>
    </rPh>
    <rPh sb="182" eb="184">
      <t>ヒリツ</t>
    </rPh>
    <rPh sb="185" eb="186">
      <t>ヒク</t>
    </rPh>
    <rPh sb="187" eb="188">
      <t>アタイ</t>
    </rPh>
    <rPh sb="195" eb="197">
      <t>オスイ</t>
    </rPh>
    <rPh sb="197" eb="199">
      <t>ショリ</t>
    </rPh>
    <rPh sb="199" eb="201">
      <t>ゲンカ</t>
    </rPh>
    <rPh sb="207" eb="209">
      <t>ルイジ</t>
    </rPh>
    <rPh sb="209" eb="211">
      <t>ダンタイ</t>
    </rPh>
    <rPh sb="211" eb="213">
      <t>ヘイキン</t>
    </rPh>
    <rPh sb="213" eb="214">
      <t>アタイ</t>
    </rPh>
    <rPh sb="215" eb="216">
      <t>チカ</t>
    </rPh>
    <rPh sb="217" eb="219">
      <t>スイジュン</t>
    </rPh>
    <rPh sb="220" eb="222">
      <t>スイイ</t>
    </rPh>
    <rPh sb="227" eb="229">
      <t>シセツ</t>
    </rPh>
    <rPh sb="229" eb="232">
      <t>リヨウリツ</t>
    </rPh>
    <rPh sb="233" eb="234">
      <t>ヤク</t>
    </rPh>
    <rPh sb="244" eb="246">
      <t>ルイジ</t>
    </rPh>
    <rPh sb="246" eb="248">
      <t>ダンタイ</t>
    </rPh>
    <rPh sb="248" eb="250">
      <t>ヘイキン</t>
    </rPh>
    <rPh sb="252" eb="253">
      <t>ヤク</t>
    </rPh>
    <rPh sb="255" eb="257">
      <t>テイド</t>
    </rPh>
    <rPh sb="257" eb="258">
      <t>タカ</t>
    </rPh>
    <rPh sb="262" eb="264">
      <t>スイイ</t>
    </rPh>
    <rPh sb="269" eb="272">
      <t>スイセンカ</t>
    </rPh>
    <rPh sb="272" eb="273">
      <t>リツ</t>
    </rPh>
    <rPh sb="275" eb="276">
      <t>ヤク</t>
    </rPh>
    <rPh sb="285" eb="287">
      <t>ゼンコク</t>
    </rPh>
    <rPh sb="287" eb="289">
      <t>ヘイキン</t>
    </rPh>
    <rPh sb="289" eb="290">
      <t>オヨ</t>
    </rPh>
    <rPh sb="291" eb="293">
      <t>ルイジ</t>
    </rPh>
    <rPh sb="293" eb="295">
      <t>ダンタイ</t>
    </rPh>
    <rPh sb="295" eb="297">
      <t>ヘイキン</t>
    </rPh>
    <rPh sb="300" eb="301">
      <t>スコ</t>
    </rPh>
    <rPh sb="302" eb="303">
      <t>タカ</t>
    </rPh>
    <rPh sb="306" eb="308">
      <t>ジンコウ</t>
    </rPh>
    <rPh sb="308" eb="310">
      <t>ゲンショウ</t>
    </rPh>
    <rPh sb="311" eb="313">
      <t>ショウシ</t>
    </rPh>
    <rPh sb="313" eb="316">
      <t>コウレイカ</t>
    </rPh>
    <rPh sb="319" eb="320">
      <t>ノ</t>
    </rPh>
    <rPh sb="321" eb="322">
      <t>ナヤ</t>
    </rPh>
    <rPh sb="326" eb="328">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</si>
</sst>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3221632"/>
        <c:axId val="5325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53221632"/>
        <c:axId val="53256576"/>
      </c:lineChart>
      <c:dateAx>
        <c:axId val="53221632"/>
        <c:scaling>
          <c:orientation val="minMax"/>
        </c:scaling>
        <c:delete val="1"/>
        <c:axPos val="b"/>
        <c:numFmt formatCode="ge" sourceLinked="1"/>
        <c:majorTickMark val="none"/>
        <c:minorTickMark val="none"/>
        <c:tickLblPos val="none"/>
        <c:crossAx val="53256576"/>
        <c:crosses val="autoZero"/>
        <c:auto val="1"/>
        <c:lblOffset val="100"/>
        <c:baseTimeUnit val="years"/>
      </c:dateAx>
      <c:valAx>
        <c:axId val="5325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2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41.87</c:v>
                </c:pt>
                <c:pt idx="1">
                  <c:v>52.65</c:v>
                </c:pt>
                <c:pt idx="2">
                  <c:v>51.06</c:v>
                </c:pt>
                <c:pt idx="3">
                  <c:v>51.15</c:v>
                </c:pt>
                <c:pt idx="4">
                  <c:v>50.62</c:v>
                </c:pt>
              </c:numCache>
            </c:numRef>
          </c:val>
        </c:ser>
        <c:dLbls>
          <c:showLegendKey val="0"/>
          <c:showVal val="0"/>
          <c:showCatName val="0"/>
          <c:showSerName val="0"/>
          <c:showPercent val="0"/>
          <c:showBubbleSize val="0"/>
        </c:dLbls>
        <c:gapWidth val="150"/>
        <c:axId val="86845696"/>
        <c:axId val="8687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86845696"/>
        <c:axId val="86872448"/>
      </c:lineChart>
      <c:dateAx>
        <c:axId val="86845696"/>
        <c:scaling>
          <c:orientation val="minMax"/>
        </c:scaling>
        <c:delete val="1"/>
        <c:axPos val="b"/>
        <c:numFmt formatCode="ge" sourceLinked="1"/>
        <c:majorTickMark val="none"/>
        <c:minorTickMark val="none"/>
        <c:tickLblPos val="none"/>
        <c:crossAx val="86872448"/>
        <c:crosses val="autoZero"/>
        <c:auto val="1"/>
        <c:lblOffset val="100"/>
        <c:baseTimeUnit val="years"/>
      </c:dateAx>
      <c:valAx>
        <c:axId val="8687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4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84.38</c:v>
                </c:pt>
                <c:pt idx="1">
                  <c:v>84.55</c:v>
                </c:pt>
                <c:pt idx="2">
                  <c:v>85.83</c:v>
                </c:pt>
                <c:pt idx="3">
                  <c:v>85.52</c:v>
                </c:pt>
                <c:pt idx="4">
                  <c:v>85.55</c:v>
                </c:pt>
              </c:numCache>
            </c:numRef>
          </c:val>
        </c:ser>
        <c:dLbls>
          <c:showLegendKey val="0"/>
          <c:showVal val="0"/>
          <c:showCatName val="0"/>
          <c:showSerName val="0"/>
          <c:showPercent val="0"/>
          <c:showBubbleSize val="0"/>
        </c:dLbls>
        <c:gapWidth val="150"/>
        <c:axId val="86902656"/>
        <c:axId val="8690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86902656"/>
        <c:axId val="86908928"/>
      </c:lineChart>
      <c:dateAx>
        <c:axId val="86902656"/>
        <c:scaling>
          <c:orientation val="minMax"/>
        </c:scaling>
        <c:delete val="1"/>
        <c:axPos val="b"/>
        <c:numFmt formatCode="ge" sourceLinked="1"/>
        <c:majorTickMark val="none"/>
        <c:minorTickMark val="none"/>
        <c:tickLblPos val="none"/>
        <c:crossAx val="86908928"/>
        <c:crosses val="autoZero"/>
        <c:auto val="1"/>
        <c:lblOffset val="100"/>
        <c:baseTimeUnit val="years"/>
      </c:dateAx>
      <c:valAx>
        <c:axId val="8690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0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90.62</c:v>
                </c:pt>
                <c:pt idx="1">
                  <c:v>98.36</c:v>
                </c:pt>
                <c:pt idx="2">
                  <c:v>103.7</c:v>
                </c:pt>
                <c:pt idx="3">
                  <c:v>104.72</c:v>
                </c:pt>
                <c:pt idx="4">
                  <c:v>145.94999999999999</c:v>
                </c:pt>
              </c:numCache>
            </c:numRef>
          </c:val>
        </c:ser>
        <c:dLbls>
          <c:showLegendKey val="0"/>
          <c:showVal val="0"/>
          <c:showCatName val="0"/>
          <c:showSerName val="0"/>
          <c:showPercent val="0"/>
          <c:showBubbleSize val="0"/>
        </c:dLbls>
        <c:gapWidth val="150"/>
        <c:axId val="53196672"/>
        <c:axId val="5321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196672"/>
        <c:axId val="53211136"/>
      </c:lineChart>
      <c:dateAx>
        <c:axId val="53196672"/>
        <c:scaling>
          <c:orientation val="minMax"/>
        </c:scaling>
        <c:delete val="1"/>
        <c:axPos val="b"/>
        <c:numFmt formatCode="ge" sourceLinked="1"/>
        <c:majorTickMark val="none"/>
        <c:minorTickMark val="none"/>
        <c:tickLblPos val="none"/>
        <c:crossAx val="53211136"/>
        <c:crosses val="autoZero"/>
        <c:auto val="1"/>
        <c:lblOffset val="100"/>
        <c:baseTimeUnit val="years"/>
      </c:dateAx>
      <c:valAx>
        <c:axId val="5321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9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3827072"/>
        <c:axId val="5382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827072"/>
        <c:axId val="53828992"/>
      </c:lineChart>
      <c:dateAx>
        <c:axId val="53827072"/>
        <c:scaling>
          <c:orientation val="minMax"/>
        </c:scaling>
        <c:delete val="1"/>
        <c:axPos val="b"/>
        <c:numFmt formatCode="ge" sourceLinked="1"/>
        <c:majorTickMark val="none"/>
        <c:minorTickMark val="none"/>
        <c:tickLblPos val="none"/>
        <c:crossAx val="53828992"/>
        <c:crosses val="autoZero"/>
        <c:auto val="1"/>
        <c:lblOffset val="100"/>
        <c:baseTimeUnit val="years"/>
      </c:dateAx>
      <c:valAx>
        <c:axId val="5382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2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3945472"/>
        <c:axId val="5394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945472"/>
        <c:axId val="53947392"/>
      </c:lineChart>
      <c:dateAx>
        <c:axId val="53945472"/>
        <c:scaling>
          <c:orientation val="minMax"/>
        </c:scaling>
        <c:delete val="1"/>
        <c:axPos val="b"/>
        <c:numFmt formatCode="ge" sourceLinked="1"/>
        <c:majorTickMark val="none"/>
        <c:minorTickMark val="none"/>
        <c:tickLblPos val="none"/>
        <c:crossAx val="53947392"/>
        <c:crosses val="autoZero"/>
        <c:auto val="1"/>
        <c:lblOffset val="100"/>
        <c:baseTimeUnit val="years"/>
      </c:dateAx>
      <c:valAx>
        <c:axId val="5394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4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3970048"/>
        <c:axId val="5397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970048"/>
        <c:axId val="53971968"/>
      </c:lineChart>
      <c:dateAx>
        <c:axId val="53970048"/>
        <c:scaling>
          <c:orientation val="minMax"/>
        </c:scaling>
        <c:delete val="1"/>
        <c:axPos val="b"/>
        <c:numFmt formatCode="ge" sourceLinked="1"/>
        <c:majorTickMark val="none"/>
        <c:minorTickMark val="none"/>
        <c:tickLblPos val="none"/>
        <c:crossAx val="53971968"/>
        <c:crosses val="autoZero"/>
        <c:auto val="1"/>
        <c:lblOffset val="100"/>
        <c:baseTimeUnit val="years"/>
      </c:dateAx>
      <c:valAx>
        <c:axId val="5397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7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4012544"/>
        <c:axId val="5401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4012544"/>
        <c:axId val="54018816"/>
      </c:lineChart>
      <c:dateAx>
        <c:axId val="54012544"/>
        <c:scaling>
          <c:orientation val="minMax"/>
        </c:scaling>
        <c:delete val="1"/>
        <c:axPos val="b"/>
        <c:numFmt formatCode="ge" sourceLinked="1"/>
        <c:majorTickMark val="none"/>
        <c:minorTickMark val="none"/>
        <c:tickLblPos val="none"/>
        <c:crossAx val="54018816"/>
        <c:crosses val="autoZero"/>
        <c:auto val="1"/>
        <c:lblOffset val="100"/>
        <c:baseTimeUnit val="years"/>
      </c:dateAx>
      <c:valAx>
        <c:axId val="5401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1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quot;-&quot;">
                  <c:v>479.42</c:v>
                </c:pt>
                <c:pt idx="1">
                  <c:v>0</c:v>
                </c:pt>
                <c:pt idx="2">
                  <c:v>0</c:v>
                </c:pt>
                <c:pt idx="3">
                  <c:v>0</c:v>
                </c:pt>
                <c:pt idx="4">
                  <c:v>0</c:v>
                </c:pt>
              </c:numCache>
            </c:numRef>
          </c:val>
        </c:ser>
        <c:dLbls>
          <c:showLegendKey val="0"/>
          <c:showVal val="0"/>
          <c:showCatName val="0"/>
          <c:showSerName val="0"/>
          <c:showPercent val="0"/>
          <c:showBubbleSize val="0"/>
        </c:dLbls>
        <c:gapWidth val="150"/>
        <c:axId val="54031104"/>
        <c:axId val="5403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54031104"/>
        <c:axId val="54033024"/>
      </c:lineChart>
      <c:dateAx>
        <c:axId val="54031104"/>
        <c:scaling>
          <c:orientation val="minMax"/>
        </c:scaling>
        <c:delete val="1"/>
        <c:axPos val="b"/>
        <c:numFmt formatCode="ge" sourceLinked="1"/>
        <c:majorTickMark val="none"/>
        <c:minorTickMark val="none"/>
        <c:tickLblPos val="none"/>
        <c:crossAx val="54033024"/>
        <c:crosses val="autoZero"/>
        <c:auto val="1"/>
        <c:lblOffset val="100"/>
        <c:baseTimeUnit val="years"/>
      </c:dateAx>
      <c:valAx>
        <c:axId val="5403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3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47.26</c:v>
                </c:pt>
                <c:pt idx="1">
                  <c:v>43.38</c:v>
                </c:pt>
                <c:pt idx="2">
                  <c:v>39.909999999999997</c:v>
                </c:pt>
                <c:pt idx="3">
                  <c:v>46.34</c:v>
                </c:pt>
                <c:pt idx="4">
                  <c:v>47.44</c:v>
                </c:pt>
              </c:numCache>
            </c:numRef>
          </c:val>
        </c:ser>
        <c:dLbls>
          <c:showLegendKey val="0"/>
          <c:showVal val="0"/>
          <c:showCatName val="0"/>
          <c:showSerName val="0"/>
          <c:showPercent val="0"/>
          <c:showBubbleSize val="0"/>
        </c:dLbls>
        <c:gapWidth val="150"/>
        <c:axId val="86806528"/>
        <c:axId val="8680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86806528"/>
        <c:axId val="86808448"/>
      </c:lineChart>
      <c:dateAx>
        <c:axId val="86806528"/>
        <c:scaling>
          <c:orientation val="minMax"/>
        </c:scaling>
        <c:delete val="1"/>
        <c:axPos val="b"/>
        <c:numFmt formatCode="ge" sourceLinked="1"/>
        <c:majorTickMark val="none"/>
        <c:minorTickMark val="none"/>
        <c:tickLblPos val="none"/>
        <c:crossAx val="86808448"/>
        <c:crosses val="autoZero"/>
        <c:auto val="1"/>
        <c:lblOffset val="100"/>
        <c:baseTimeUnit val="years"/>
      </c:dateAx>
      <c:valAx>
        <c:axId val="8680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0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326.69</c:v>
                </c:pt>
                <c:pt idx="1">
                  <c:v>359.32</c:v>
                </c:pt>
                <c:pt idx="2">
                  <c:v>451.71</c:v>
                </c:pt>
                <c:pt idx="3">
                  <c:v>391.48</c:v>
                </c:pt>
                <c:pt idx="4">
                  <c:v>397.14</c:v>
                </c:pt>
              </c:numCache>
            </c:numRef>
          </c:val>
        </c:ser>
        <c:dLbls>
          <c:showLegendKey val="0"/>
          <c:showVal val="0"/>
          <c:showCatName val="0"/>
          <c:showSerName val="0"/>
          <c:showPercent val="0"/>
          <c:showBubbleSize val="0"/>
        </c:dLbls>
        <c:gapWidth val="150"/>
        <c:axId val="86825984"/>
        <c:axId val="8683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86825984"/>
        <c:axId val="86832256"/>
      </c:lineChart>
      <c:dateAx>
        <c:axId val="86825984"/>
        <c:scaling>
          <c:orientation val="minMax"/>
        </c:scaling>
        <c:delete val="1"/>
        <c:axPos val="b"/>
        <c:numFmt formatCode="ge" sourceLinked="1"/>
        <c:majorTickMark val="none"/>
        <c:minorTickMark val="none"/>
        <c:tickLblPos val="none"/>
        <c:crossAx val="86832256"/>
        <c:crosses val="autoZero"/>
        <c:auto val="1"/>
        <c:lblOffset val="100"/>
        <c:baseTimeUnit val="years"/>
      </c:dateAx>
      <c:valAx>
        <c:axId val="8683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2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0"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江津市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25044</v>
      </c>
      <c r="AM8" s="47"/>
      <c r="AN8" s="47"/>
      <c r="AO8" s="47"/>
      <c r="AP8" s="47"/>
      <c r="AQ8" s="47"/>
      <c r="AR8" s="47"/>
      <c r="AS8" s="47"/>
      <c r="AT8" s="43">
        <f>データ!S6</f>
        <v>268.24</v>
      </c>
      <c r="AU8" s="43"/>
      <c r="AV8" s="43"/>
      <c r="AW8" s="43"/>
      <c r="AX8" s="43"/>
      <c r="AY8" s="43"/>
      <c r="AZ8" s="43"/>
      <c r="BA8" s="43"/>
      <c r="BB8" s="43">
        <f>データ!T6</f>
        <v>93.36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8.8800000000000008</v>
      </c>
      <c r="Q10" s="43"/>
      <c r="R10" s="43"/>
      <c r="S10" s="43"/>
      <c r="T10" s="43"/>
      <c r="U10" s="43"/>
      <c r="V10" s="43"/>
      <c r="W10" s="43">
        <f>データ!P6</f>
        <v>90.25</v>
      </c>
      <c r="X10" s="43"/>
      <c r="Y10" s="43"/>
      <c r="Z10" s="43"/>
      <c r="AA10" s="43"/>
      <c r="AB10" s="43"/>
      <c r="AC10" s="43"/>
      <c r="AD10" s="47">
        <f>データ!Q6</f>
        <v>3350</v>
      </c>
      <c r="AE10" s="47"/>
      <c r="AF10" s="47"/>
      <c r="AG10" s="47"/>
      <c r="AH10" s="47"/>
      <c r="AI10" s="47"/>
      <c r="AJ10" s="47"/>
      <c r="AK10" s="2"/>
      <c r="AL10" s="47">
        <f>データ!U6</f>
        <v>2207</v>
      </c>
      <c r="AM10" s="47"/>
      <c r="AN10" s="47"/>
      <c r="AO10" s="47"/>
      <c r="AP10" s="47"/>
      <c r="AQ10" s="47"/>
      <c r="AR10" s="47"/>
      <c r="AS10" s="47"/>
      <c r="AT10" s="43">
        <f>データ!V6</f>
        <v>1.1000000000000001</v>
      </c>
      <c r="AU10" s="43"/>
      <c r="AV10" s="43"/>
      <c r="AW10" s="43"/>
      <c r="AX10" s="43"/>
      <c r="AY10" s="43"/>
      <c r="AZ10" s="43"/>
      <c r="BA10" s="43"/>
      <c r="BB10" s="43">
        <f>データ!W6</f>
        <v>2006.36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322075</v>
      </c>
      <c r="D6" s="31">
        <f t="shared" si="3"/>
        <v>47</v>
      </c>
      <c r="E6" s="31">
        <f t="shared" si="3"/>
        <v>17</v>
      </c>
      <c r="F6" s="31">
        <f t="shared" si="3"/>
        <v>5</v>
      </c>
      <c r="G6" s="31">
        <f t="shared" si="3"/>
        <v>0</v>
      </c>
      <c r="H6" s="31" t="str">
        <f t="shared" si="3"/>
        <v>島根県　江津市</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8.8800000000000008</v>
      </c>
      <c r="P6" s="32">
        <f t="shared" si="3"/>
        <v>90.25</v>
      </c>
      <c r="Q6" s="32">
        <f t="shared" si="3"/>
        <v>3350</v>
      </c>
      <c r="R6" s="32">
        <f t="shared" si="3"/>
        <v>25044</v>
      </c>
      <c r="S6" s="32">
        <f t="shared" si="3"/>
        <v>268.24</v>
      </c>
      <c r="T6" s="32">
        <f t="shared" si="3"/>
        <v>93.36</v>
      </c>
      <c r="U6" s="32">
        <f t="shared" si="3"/>
        <v>2207</v>
      </c>
      <c r="V6" s="32">
        <f t="shared" si="3"/>
        <v>1.1000000000000001</v>
      </c>
      <c r="W6" s="32">
        <f t="shared" si="3"/>
        <v>2006.36</v>
      </c>
      <c r="X6" s="33">
        <f>IF(X7="",NA(),X7)</f>
        <v>90.62</v>
      </c>
      <c r="Y6" s="33">
        <f t="shared" ref="Y6:AG6" si="4">IF(Y7="",NA(),Y7)</f>
        <v>98.36</v>
      </c>
      <c r="Z6" s="33">
        <f t="shared" si="4"/>
        <v>103.7</v>
      </c>
      <c r="AA6" s="33">
        <f t="shared" si="4"/>
        <v>104.72</v>
      </c>
      <c r="AB6" s="33">
        <f t="shared" si="4"/>
        <v>145.94999999999999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479.42</v>
      </c>
      <c r="BF6" s="32">
        <f t="shared" ref="BF6:BN6" si="7">IF(BF7="",NA(),BF7)</f>
        <v>0</v>
      </c>
      <c r="BG6" s="32">
        <f t="shared" si="7"/>
        <v>0</v>
      </c>
      <c r="BH6" s="32">
        <f t="shared" si="7"/>
        <v>0</v>
      </c>
      <c r="BI6" s="32">
        <f t="shared" si="7"/>
        <v>0</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47.26</v>
      </c>
      <c r="BQ6" s="33">
        <f t="shared" ref="BQ6:BY6" si="8">IF(BQ7="",NA(),BQ7)</f>
        <v>43.38</v>
      </c>
      <c r="BR6" s="33">
        <f t="shared" si="8"/>
        <v>39.909999999999997</v>
      </c>
      <c r="BS6" s="33">
        <f t="shared" si="8"/>
        <v>46.34</v>
      </c>
      <c r="BT6" s="33">
        <f t="shared" si="8"/>
        <v>47.44</v>
      </c>
      <c r="BU6" s="33">
        <f t="shared" si="8"/>
        <v>43.24</v>
      </c>
      <c r="BV6" s="33">
        <f t="shared" si="8"/>
        <v>42.13</v>
      </c>
      <c r="BW6" s="33">
        <f t="shared" si="8"/>
        <v>42.48</v>
      </c>
      <c r="BX6" s="33">
        <f t="shared" si="8"/>
        <v>41.04</v>
      </c>
      <c r="BY6" s="33">
        <f t="shared" si="8"/>
        <v>41.08</v>
      </c>
      <c r="BZ6" s="32" t="str">
        <f>IF(BZ7="","",IF(BZ7="-","【-】","【"&amp;SUBSTITUTE(TEXT(BZ7,"#,##0.00"),"-","△")&amp;"】"))</f>
        <v>【51.49】</v>
      </c>
      <c r="CA6" s="33">
        <f>IF(CA7="",NA(),CA7)</f>
        <v>326.69</v>
      </c>
      <c r="CB6" s="33">
        <f t="shared" ref="CB6:CJ6" si="9">IF(CB7="",NA(),CB7)</f>
        <v>359.32</v>
      </c>
      <c r="CC6" s="33">
        <f t="shared" si="9"/>
        <v>451.71</v>
      </c>
      <c r="CD6" s="33">
        <f t="shared" si="9"/>
        <v>391.48</v>
      </c>
      <c r="CE6" s="33">
        <f t="shared" si="9"/>
        <v>397.14</v>
      </c>
      <c r="CF6" s="33">
        <f t="shared" si="9"/>
        <v>338.76</v>
      </c>
      <c r="CG6" s="33">
        <f t="shared" si="9"/>
        <v>348.41</v>
      </c>
      <c r="CH6" s="33">
        <f t="shared" si="9"/>
        <v>343.8</v>
      </c>
      <c r="CI6" s="33">
        <f t="shared" si="9"/>
        <v>357.08</v>
      </c>
      <c r="CJ6" s="33">
        <f t="shared" si="9"/>
        <v>378.08</v>
      </c>
      <c r="CK6" s="32" t="str">
        <f>IF(CK7="","",IF(CK7="-","【-】","【"&amp;SUBSTITUTE(TEXT(CK7,"#,##0.00"),"-","△")&amp;"】"))</f>
        <v>【295.10】</v>
      </c>
      <c r="CL6" s="33">
        <f>IF(CL7="",NA(),CL7)</f>
        <v>41.87</v>
      </c>
      <c r="CM6" s="33">
        <f t="shared" ref="CM6:CU6" si="10">IF(CM7="",NA(),CM7)</f>
        <v>52.65</v>
      </c>
      <c r="CN6" s="33">
        <f t="shared" si="10"/>
        <v>51.06</v>
      </c>
      <c r="CO6" s="33">
        <f t="shared" si="10"/>
        <v>51.15</v>
      </c>
      <c r="CP6" s="33">
        <f t="shared" si="10"/>
        <v>50.62</v>
      </c>
      <c r="CQ6" s="33">
        <f t="shared" si="10"/>
        <v>44.65</v>
      </c>
      <c r="CR6" s="33">
        <f t="shared" si="10"/>
        <v>46.85</v>
      </c>
      <c r="CS6" s="33">
        <f t="shared" si="10"/>
        <v>46.06</v>
      </c>
      <c r="CT6" s="33">
        <f t="shared" si="10"/>
        <v>45.95</v>
      </c>
      <c r="CU6" s="33">
        <f t="shared" si="10"/>
        <v>44.69</v>
      </c>
      <c r="CV6" s="32" t="str">
        <f>IF(CV7="","",IF(CV7="-","【-】","【"&amp;SUBSTITUTE(TEXT(CV7,"#,##0.00"),"-","△")&amp;"】"))</f>
        <v>【53.32】</v>
      </c>
      <c r="CW6" s="33">
        <f>IF(CW7="",NA(),CW7)</f>
        <v>84.38</v>
      </c>
      <c r="CX6" s="33">
        <f t="shared" ref="CX6:DF6" si="11">IF(CX7="",NA(),CX7)</f>
        <v>84.55</v>
      </c>
      <c r="CY6" s="33">
        <f t="shared" si="11"/>
        <v>85.83</v>
      </c>
      <c r="CZ6" s="33">
        <f t="shared" si="11"/>
        <v>85.52</v>
      </c>
      <c r="DA6" s="33">
        <f t="shared" si="11"/>
        <v>85.55</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322075</v>
      </c>
      <c r="D7" s="35">
        <v>47</v>
      </c>
      <c r="E7" s="35">
        <v>17</v>
      </c>
      <c r="F7" s="35">
        <v>5</v>
      </c>
      <c r="G7" s="35">
        <v>0</v>
      </c>
      <c r="H7" s="35" t="s">
        <v>96</v>
      </c>
      <c r="I7" s="35" t="s">
        <v>97</v>
      </c>
      <c r="J7" s="35" t="s">
        <v>98</v>
      </c>
      <c r="K7" s="35" t="s">
        <v>99</v>
      </c>
      <c r="L7" s="35" t="s">
        <v>100</v>
      </c>
      <c r="M7" s="36" t="s">
        <v>101</v>
      </c>
      <c r="N7" s="36" t="s">
        <v>102</v>
      </c>
      <c r="O7" s="36">
        <v>8.8800000000000008</v>
      </c>
      <c r="P7" s="36">
        <v>90.25</v>
      </c>
      <c r="Q7" s="36">
        <v>3350</v>
      </c>
      <c r="R7" s="36">
        <v>25044</v>
      </c>
      <c r="S7" s="36">
        <v>268.24</v>
      </c>
      <c r="T7" s="36">
        <v>93.36</v>
      </c>
      <c r="U7" s="36">
        <v>2207</v>
      </c>
      <c r="V7" s="36">
        <v>1.1000000000000001</v>
      </c>
      <c r="W7" s="36">
        <v>2006.36</v>
      </c>
      <c r="X7" s="36">
        <v>90.62</v>
      </c>
      <c r="Y7" s="36">
        <v>98.36</v>
      </c>
      <c r="Z7" s="36">
        <v>103.7</v>
      </c>
      <c r="AA7" s="36">
        <v>104.72</v>
      </c>
      <c r="AB7" s="36">
        <v>145.94999999999999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479.42</v>
      </c>
      <c r="BF7" s="36">
        <v>0</v>
      </c>
      <c r="BG7" s="36">
        <v>0</v>
      </c>
      <c r="BH7" s="36">
        <v>0</v>
      </c>
      <c r="BI7" s="36">
        <v>0</v>
      </c>
      <c r="BJ7" s="36">
        <v>1316.7</v>
      </c>
      <c r="BK7" s="36">
        <v>1224.75</v>
      </c>
      <c r="BL7" s="36">
        <v>1144.05</v>
      </c>
      <c r="BM7" s="36">
        <v>1117.1099999999999</v>
      </c>
      <c r="BN7" s="36">
        <v>1161.05</v>
      </c>
      <c r="BO7" s="36">
        <v>992.47</v>
      </c>
      <c r="BP7" s="36">
        <v>47.26</v>
      </c>
      <c r="BQ7" s="36">
        <v>43.38</v>
      </c>
      <c r="BR7" s="36">
        <v>39.909999999999997</v>
      </c>
      <c r="BS7" s="36">
        <v>46.34</v>
      </c>
      <c r="BT7" s="36">
        <v>47.44</v>
      </c>
      <c r="BU7" s="36">
        <v>43.24</v>
      </c>
      <c r="BV7" s="36">
        <v>42.13</v>
      </c>
      <c r="BW7" s="36">
        <v>42.48</v>
      </c>
      <c r="BX7" s="36">
        <v>41.04</v>
      </c>
      <c r="BY7" s="36">
        <v>41.08</v>
      </c>
      <c r="BZ7" s="36">
        <v>51.49</v>
      </c>
      <c r="CA7" s="36">
        <v>326.69</v>
      </c>
      <c r="CB7" s="36">
        <v>359.32</v>
      </c>
      <c r="CC7" s="36">
        <v>451.71</v>
      </c>
      <c r="CD7" s="36">
        <v>391.48</v>
      </c>
      <c r="CE7" s="36">
        <v>397.14</v>
      </c>
      <c r="CF7" s="36">
        <v>338.76</v>
      </c>
      <c r="CG7" s="36">
        <v>348.41</v>
      </c>
      <c r="CH7" s="36">
        <v>343.8</v>
      </c>
      <c r="CI7" s="36">
        <v>357.08</v>
      </c>
      <c r="CJ7" s="36">
        <v>378.08</v>
      </c>
      <c r="CK7" s="36">
        <v>295.10000000000002</v>
      </c>
      <c r="CL7" s="36">
        <v>41.87</v>
      </c>
      <c r="CM7" s="36">
        <v>52.65</v>
      </c>
      <c r="CN7" s="36">
        <v>51.06</v>
      </c>
      <c r="CO7" s="36">
        <v>51.15</v>
      </c>
      <c r="CP7" s="36">
        <v>50.62</v>
      </c>
      <c r="CQ7" s="36">
        <v>44.65</v>
      </c>
      <c r="CR7" s="36">
        <v>46.85</v>
      </c>
      <c r="CS7" s="36">
        <v>46.06</v>
      </c>
      <c r="CT7" s="36">
        <v>45.95</v>
      </c>
      <c r="CU7" s="36">
        <v>44.69</v>
      </c>
      <c r="CV7" s="36">
        <v>53.32</v>
      </c>
      <c r="CW7" s="36">
        <v>84.38</v>
      </c>
      <c r="CX7" s="36">
        <v>84.55</v>
      </c>
      <c r="CY7" s="36">
        <v>85.83</v>
      </c>
      <c r="CZ7" s="36">
        <v>85.52</v>
      </c>
      <c r="DA7" s="36">
        <v>85.55</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r00695</cp:lastModifiedBy>
  <cp:lastPrinted>2016-02-23T01:41:33Z</cp:lastPrinted>
  <dcterms:created xsi:type="dcterms:W3CDTF">2016-02-03T09:16:22Z</dcterms:created>
  <dcterms:modified xsi:type="dcterms:W3CDTF">2016-02-25T06:04:21Z</dcterms:modified>
  <cp:category/>
</cp:coreProperties>
</file>