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19230" windowHeight="62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<sst xmlns="http://schemas.openxmlformats.org/spreadsheetml/2006/main" count="226" uniqueCount="111">
  <si>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</si>
  <si>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</si>
  <si>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</si>
  <si>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</si>
  <si>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</si>
  <si>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</si>
  <si>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</si>
  <si>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</si>
  <si>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</si>
  <si>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</si>
  <si>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</si>
  <si>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</si>
  <si>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</si>
  <si>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</si>
  <si>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</si>
  <si>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</si>
  <si>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</si>
  <si>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</si>
  <si>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</si>
  <si>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</si>
  <si>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</si>
  <si>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</si>
  <si>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</si>
  <si>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</si>
  <si>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</si>
  <si>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</si>
  <si>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</si>
  <si>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</si>
  <si>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</si>
  <si>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</si>
  <si>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</si>
  <si>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</si>
  <si>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</si>
  <si>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</si>
  <si>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</si>
  <si>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</si>
  <si>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</si>
  <si>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</si>
  <si>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</si>
  <si>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</si>
  <si>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</si>
  <si>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</si>
  <si>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</si>
  <si>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</si>
  <si>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</si>
  <si>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</si>
  <si>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</si>
  <si>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</si>
  <si>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</si>
  <si>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</si>
  <si>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</si>
  <si>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</si>
  <si>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</si>
  <si>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</si>
  <si>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</si>
  <si>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</si>
  <si>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</si>
  <si>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</si>
  <si>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</si>
  <si>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</si>
  <si>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</si>
  <si>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</si>
  <si>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</si>
  <si>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</si>
  <si>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</si>
  <si>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</si>
  <si>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</si>
  <si>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</si>
  <si>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</si>
  <si>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</si>
  <si>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</si>
  <si>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</si>
  <si>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</si>
  <si>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</si>
  <si>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</si>
  <si>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</si>
  <si>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</si>
  <si>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</si>
  <si>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</si>
  <si>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</si>
  <si>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</si>
  <si>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</si>
  <si>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</si>
  <si>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</si>
  <si>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</si>
  <si>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</si>
  <si>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</si>
  <si>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</si>
  <si>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</si>
  <si>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</si>
  <si>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</si>
  <si>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</si>
  <si>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</si>
  <si>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</si>
  <si>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</si>
  <si>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</si>
  <si>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</si>
  <si>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</si>
  <si>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</si>
  <si>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</si>
  <si>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</si>
  <si>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</si>
  <si>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</si>
  <si>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</si>
  <si>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</si>
  <si>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</si>
  <si>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</si>
  <si>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</si>
  <si>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・今現在は管渠の破損等の状況には至っていない。
・古いものでは布設から40年近く経過しており、今後は長寿命化へ向けた取組を行っていく必要がある。</t>
    <rPh sb="1" eb="4">
      <t>イマゲンザイ</t>
    </rPh>
    <rPh sb="5" eb="7">
      <t>カンキョ</t>
    </rPh>
    <rPh sb="8" eb="10">
      <t>ハソン</t>
    </rPh>
    <rPh sb="10" eb="11">
      <t>トウ</t>
    </rPh>
    <rPh sb="12" eb="14">
      <t>ジョウキョウ</t>
    </rPh>
    <rPh sb="16" eb="17">
      <t>イタ</t>
    </rPh>
    <rPh sb="25" eb="26">
      <t>フル</t>
    </rPh>
    <rPh sb="31" eb="33">
      <t>フセツ</t>
    </rPh>
    <rPh sb="37" eb="38">
      <t>ネン</t>
    </rPh>
    <rPh sb="38" eb="39">
      <t>チカ</t>
    </rPh>
    <rPh sb="40" eb="42">
      <t>ケイカ</t>
    </rPh>
    <rPh sb="47" eb="49">
      <t>コンゴ</t>
    </rPh>
    <rPh sb="50" eb="51">
      <t>チョウ</t>
    </rPh>
    <rPh sb="51" eb="54">
      <t>ジュミョウカ</t>
    </rPh>
    <rPh sb="55" eb="56">
      <t>ム</t>
    </rPh>
    <rPh sb="58" eb="60">
      <t>トリクミ</t>
    </rPh>
    <rPh sb="61" eb="62">
      <t>オコナ</t>
    </rPh>
    <rPh sb="66" eb="68">
      <t>ヒツヨウ</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</si>
  <si>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</si>
  <si>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・収益的収支比率が100％を大きく割り込んでいるのは企業債償還の影響によるものであり、自主財源のみでは経営が成り立たず一般会計からの繰入金に頼らざるをえない状況にある。
・企業債残高は減少傾向にあり、また水洗化率の向上に伴って経費回収率は右肩上がり、汚水処理原価は右肩下がりとなっている。</t>
    <rPh sb="1" eb="4">
      <t>シュウエキテキ</t>
    </rPh>
    <rPh sb="14" eb="15">
      <t>オオ</t>
    </rPh>
    <rPh sb="26" eb="28">
      <t>キギョウ</t>
    </rPh>
    <rPh sb="28" eb="29">
      <t>サイ</t>
    </rPh>
    <rPh sb="29" eb="31">
      <t>ショウカン</t>
    </rPh>
    <rPh sb="32" eb="34">
      <t>エイキョウ</t>
    </rPh>
    <rPh sb="43" eb="45">
      <t>ジシュ</t>
    </rPh>
    <rPh sb="45" eb="47">
      <t>ザイゲン</t>
    </rPh>
    <rPh sb="51" eb="53">
      <t>ケイエイ</t>
    </rPh>
    <rPh sb="54" eb="55">
      <t>ナ</t>
    </rPh>
    <rPh sb="56" eb="57">
      <t>タ</t>
    </rPh>
    <rPh sb="59" eb="61">
      <t>イッパン</t>
    </rPh>
    <rPh sb="61" eb="63">
      <t>カイケイ</t>
    </rPh>
    <rPh sb="66" eb="68">
      <t>クリイレ</t>
    </rPh>
    <rPh sb="68" eb="69">
      <t>キン</t>
    </rPh>
    <rPh sb="70" eb="71">
      <t>タヨ</t>
    </rPh>
    <rPh sb="78" eb="80">
      <t>ジョウキョウ</t>
    </rPh>
    <rPh sb="86" eb="88">
      <t>キギョウ</t>
    </rPh>
    <rPh sb="88" eb="89">
      <t>サイ</t>
    </rPh>
    <rPh sb="89" eb="91">
      <t>ザンダカ</t>
    </rPh>
    <rPh sb="92" eb="94">
      <t>ゲンショウ</t>
    </rPh>
    <rPh sb="94" eb="96">
      <t>ケイコウ</t>
    </rPh>
    <rPh sb="102" eb="105">
      <t>スイセンカ</t>
    </rPh>
    <rPh sb="105" eb="106">
      <t>リツ</t>
    </rPh>
    <rPh sb="107" eb="109">
      <t>コウジョウ</t>
    </rPh>
    <rPh sb="110" eb="111">
      <t>トモナ</t>
    </rPh>
    <rPh sb="113" eb="115">
      <t>ケイヒ</t>
    </rPh>
    <rPh sb="115" eb="117">
      <t>カイシュウ</t>
    </rPh>
    <rPh sb="117" eb="118">
      <t>リツ</t>
    </rPh>
    <rPh sb="119" eb="121">
      <t>ミギカタ</t>
    </rPh>
    <rPh sb="121" eb="122">
      <t>ア</t>
    </rPh>
    <rPh sb="125" eb="127">
      <t>オスイ</t>
    </rPh>
    <rPh sb="127" eb="129">
      <t>ショリ</t>
    </rPh>
    <rPh sb="129" eb="131">
      <t>ゲンカ</t>
    </rPh>
    <rPh sb="132" eb="135">
      <t>ミギカタサ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</si>
</sst>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304000"/>
        <c:axId val="1203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120304000"/>
        <c:axId val="120305920"/>
      </c:lineChart>
      <c:dateAx>
        <c:axId val="120304000"/>
        <c:scaling>
          <c:orientation val="minMax"/>
        </c:scaling>
        <c:delete val="1"/>
        <c:axPos val="b"/>
        <c:numFmt formatCode="ge" sourceLinked="1"/>
        <c:majorTickMark val="none"/>
        <c:minorTickMark val="none"/>
        <c:tickLblPos val="none"/>
        <c:crossAx val="120305920"/>
        <c:crosses val="autoZero"/>
        <c:auto val="1"/>
        <c:lblOffset val="100"/>
        <c:baseTimeUnit val="years"/>
      </c:dateAx>
      <c:valAx>
        <c:axId val="1203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3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56.83</c:v>
                </c:pt>
                <c:pt idx="1">
                  <c:v>58.65</c:v>
                </c:pt>
                <c:pt idx="2">
                  <c:v>60.78</c:v>
                </c:pt>
                <c:pt idx="3">
                  <c:v>59.55</c:v>
                </c:pt>
                <c:pt idx="4">
                  <c:v>59.58</c:v>
                </c:pt>
              </c:numCache>
            </c:numRef>
          </c:val>
        </c:ser>
        <c:dLbls>
          <c:showLegendKey val="0"/>
          <c:showVal val="0"/>
          <c:showCatName val="0"/>
          <c:showSerName val="0"/>
          <c:showPercent val="0"/>
          <c:showBubbleSize val="0"/>
        </c:dLbls>
        <c:gapWidth val="150"/>
        <c:axId val="54403072"/>
        <c:axId val="5440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403072"/>
        <c:axId val="54404992"/>
      </c:lineChart>
      <c:dateAx>
        <c:axId val="54403072"/>
        <c:scaling>
          <c:orientation val="minMax"/>
        </c:scaling>
        <c:delete val="1"/>
        <c:axPos val="b"/>
        <c:numFmt formatCode="ge" sourceLinked="1"/>
        <c:majorTickMark val="none"/>
        <c:minorTickMark val="none"/>
        <c:tickLblPos val="none"/>
        <c:crossAx val="54404992"/>
        <c:crosses val="autoZero"/>
        <c:auto val="1"/>
        <c:lblOffset val="100"/>
        <c:baseTimeUnit val="years"/>
      </c:dateAx>
      <c:valAx>
        <c:axId val="544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450816"/>
        <c:axId val="544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450816"/>
        <c:axId val="54457088"/>
      </c:lineChart>
      <c:dateAx>
        <c:axId val="54450816"/>
        <c:scaling>
          <c:orientation val="minMax"/>
        </c:scaling>
        <c:delete val="1"/>
        <c:axPos val="b"/>
        <c:numFmt formatCode="ge" sourceLinked="1"/>
        <c:majorTickMark val="none"/>
        <c:minorTickMark val="none"/>
        <c:tickLblPos val="none"/>
        <c:crossAx val="54457088"/>
        <c:crosses val="autoZero"/>
        <c:auto val="1"/>
        <c:lblOffset val="100"/>
        <c:baseTimeUnit val="years"/>
      </c:dateAx>
      <c:valAx>
        <c:axId val="544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469760"/>
        <c:axId val="1204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469760"/>
        <c:axId val="120476032"/>
      </c:lineChart>
      <c:dateAx>
        <c:axId val="120469760"/>
        <c:scaling>
          <c:orientation val="minMax"/>
        </c:scaling>
        <c:delete val="1"/>
        <c:axPos val="b"/>
        <c:numFmt formatCode="ge" sourceLinked="1"/>
        <c:majorTickMark val="none"/>
        <c:minorTickMark val="none"/>
        <c:tickLblPos val="none"/>
        <c:crossAx val="120476032"/>
        <c:crosses val="autoZero"/>
        <c:auto val="1"/>
        <c:lblOffset val="100"/>
        <c:baseTimeUnit val="years"/>
      </c:dateAx>
      <c:valAx>
        <c:axId val="1204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18528"/>
        <c:axId val="1205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18528"/>
        <c:axId val="120520704"/>
      </c:lineChart>
      <c:dateAx>
        <c:axId val="120518528"/>
        <c:scaling>
          <c:orientation val="minMax"/>
        </c:scaling>
        <c:delete val="1"/>
        <c:axPos val="b"/>
        <c:numFmt formatCode="ge" sourceLinked="1"/>
        <c:majorTickMark val="none"/>
        <c:minorTickMark val="none"/>
        <c:tickLblPos val="none"/>
        <c:crossAx val="120520704"/>
        <c:crosses val="autoZero"/>
        <c:auto val="1"/>
        <c:lblOffset val="100"/>
        <c:baseTimeUnit val="years"/>
      </c:dateAx>
      <c:valAx>
        <c:axId val="1205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550912"/>
        <c:axId val="1205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50912"/>
        <c:axId val="120552832"/>
      </c:lineChart>
      <c:dateAx>
        <c:axId val="120550912"/>
        <c:scaling>
          <c:orientation val="minMax"/>
        </c:scaling>
        <c:delete val="1"/>
        <c:axPos val="b"/>
        <c:numFmt formatCode="ge" sourceLinked="1"/>
        <c:majorTickMark val="none"/>
        <c:minorTickMark val="none"/>
        <c:tickLblPos val="none"/>
        <c:crossAx val="120552832"/>
        <c:crosses val="autoZero"/>
        <c:auto val="1"/>
        <c:lblOffset val="100"/>
        <c:baseTimeUnit val="years"/>
      </c:dateAx>
      <c:valAx>
        <c:axId val="120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2560.38</c:v>
                </c:pt>
                <c:pt idx="1">
                  <c:v>2596.37</c:v>
                </c:pt>
                <c:pt idx="2">
                  <c:v>2448.3000000000002</c:v>
                </c:pt>
                <c:pt idx="3">
                  <c:v>2423.89</c:v>
                </c:pt>
                <c:pt idx="4">
                  <c:v>2308.4</c:v>
                </c:pt>
              </c:numCache>
            </c:numRef>
          </c:val>
        </c:ser>
        <c:dLbls>
          <c:showLegendKey val="0"/>
          <c:showVal val="0"/>
          <c:showCatName val="0"/>
          <c:showSerName val="0"/>
          <c:showPercent val="0"/>
          <c:showBubbleSize val="0"/>
        </c:dLbls>
        <c:gapWidth val="150"/>
        <c:axId val="145826944"/>
        <c:axId val="1458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721.06</c:v>
                </c:pt>
              </c:numCache>
            </c:numRef>
          </c:val>
          <c:smooth val="0"/>
        </c:ser>
        <c:dLbls>
          <c:showLegendKey val="0"/>
          <c:showVal val="0"/>
          <c:showCatName val="0"/>
          <c:showSerName val="0"/>
          <c:showPercent val="0"/>
          <c:showBubbleSize val="0"/>
        </c:dLbls>
        <c:marker val="1"/>
        <c:smooth val="0"/>
        <c:axId val="145826944"/>
        <c:axId val="145828864"/>
      </c:lineChart>
      <c:dateAx>
        <c:axId val="145826944"/>
        <c:scaling>
          <c:orientation val="minMax"/>
        </c:scaling>
        <c:delete val="1"/>
        <c:axPos val="b"/>
        <c:numFmt formatCode="ge" sourceLinked="1"/>
        <c:majorTickMark val="none"/>
        <c:minorTickMark val="none"/>
        <c:tickLblPos val="none"/>
        <c:crossAx val="145828864"/>
        <c:crosses val="autoZero"/>
        <c:auto val="1"/>
        <c:lblOffset val="100"/>
        <c:baseTimeUnit val="years"/>
      </c:dateAx>
      <c:valAx>
        <c:axId val="1458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55.02</c:v>
                </c:pt>
                <c:pt idx="1">
                  <c:v>57.13</c:v>
                </c:pt>
                <c:pt idx="2">
                  <c:v>59.25</c:v>
                </c:pt>
                <c:pt idx="3">
                  <c:v>60.84</c:v>
                </c:pt>
                <c:pt idx="4">
                  <c:v>65.900000000000006</c:v>
                </c:pt>
              </c:numCache>
            </c:numRef>
          </c:val>
        </c:ser>
        <c:dLbls>
          <c:showLegendKey val="0"/>
          <c:showVal val="0"/>
          <c:showCatName val="0"/>
          <c:showSerName val="0"/>
          <c:showPercent val="0"/>
          <c:showBubbleSize val="0"/>
        </c:dLbls>
        <c:gapWidth val="150"/>
        <c:axId val="145855232"/>
        <c:axId val="1458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145855232"/>
        <c:axId val="145857152"/>
      </c:lineChart>
      <c:dateAx>
        <c:axId val="145855232"/>
        <c:scaling>
          <c:orientation val="minMax"/>
        </c:scaling>
        <c:delete val="1"/>
        <c:axPos val="b"/>
        <c:numFmt formatCode="ge" sourceLinked="1"/>
        <c:majorTickMark val="none"/>
        <c:minorTickMark val="none"/>
        <c:tickLblPos val="none"/>
        <c:crossAx val="145857152"/>
        <c:crosses val="autoZero"/>
        <c:auto val="1"/>
        <c:lblOffset val="100"/>
        <c:baseTimeUnit val="years"/>
      </c:dateAx>
      <c:valAx>
        <c:axId val="1458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387.49</c:v>
                </c:pt>
                <c:pt idx="1">
                  <c:v>375.14</c:v>
                </c:pt>
                <c:pt idx="2">
                  <c:v>364.93</c:v>
                </c:pt>
                <c:pt idx="3">
                  <c:v>353.66</c:v>
                </c:pt>
                <c:pt idx="4">
                  <c:v>338.54</c:v>
                </c:pt>
              </c:numCache>
            </c:numRef>
          </c:val>
        </c:ser>
        <c:dLbls>
          <c:showLegendKey val="0"/>
          <c:showVal val="0"/>
          <c:showCatName val="0"/>
          <c:showSerName val="0"/>
          <c:showPercent val="0"/>
          <c:showBubbleSize val="0"/>
        </c:dLbls>
        <c:gapWidth val="150"/>
        <c:axId val="145891712"/>
        <c:axId val="1458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188.14</c:v>
                </c:pt>
              </c:numCache>
            </c:numRef>
          </c:val>
          <c:smooth val="0"/>
        </c:ser>
        <c:dLbls>
          <c:showLegendKey val="0"/>
          <c:showVal val="0"/>
          <c:showCatName val="0"/>
          <c:showSerName val="0"/>
          <c:showPercent val="0"/>
          <c:showBubbleSize val="0"/>
        </c:dLbls>
        <c:marker val="1"/>
        <c:smooth val="0"/>
        <c:axId val="145891712"/>
        <c:axId val="145893632"/>
      </c:lineChart>
      <c:dateAx>
        <c:axId val="145891712"/>
        <c:scaling>
          <c:orientation val="minMax"/>
        </c:scaling>
        <c:delete val="1"/>
        <c:axPos val="b"/>
        <c:numFmt formatCode="ge" sourceLinked="1"/>
        <c:majorTickMark val="none"/>
        <c:minorTickMark val="none"/>
        <c:tickLblPos val="none"/>
        <c:crossAx val="145893632"/>
        <c:crosses val="autoZero"/>
        <c:auto val="1"/>
        <c:lblOffset val="100"/>
        <c:baseTimeUnit val="years"/>
      </c:dateAx>
      <c:valAx>
        <c:axId val="1458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5928192"/>
        <c:axId val="1459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157.25</c:v>
                </c:pt>
                <c:pt idx="1">
                  <c:v>181.7</c:v>
                </c:pt>
                <c:pt idx="2">
                  <c:v>178.57</c:v>
                </c:pt>
                <c:pt idx="3">
                  <c:v>151.65</c:v>
                </c:pt>
                <c:pt idx="4">
                  <c:v>94.03</c:v>
                </c:pt>
              </c:numCache>
            </c:numRef>
          </c:val>
          <c:smooth val="0"/>
        </c:ser>
        <c:dLbls>
          <c:showLegendKey val="0"/>
          <c:showVal val="0"/>
          <c:showCatName val="0"/>
          <c:showSerName val="0"/>
          <c:showPercent val="0"/>
          <c:showBubbleSize val="0"/>
        </c:dLbls>
        <c:marker val="1"/>
        <c:smooth val="0"/>
        <c:axId val="145928192"/>
        <c:axId val="145930112"/>
      </c:lineChart>
      <c:dateAx>
        <c:axId val="145928192"/>
        <c:scaling>
          <c:orientation val="minMax"/>
        </c:scaling>
        <c:delete val="1"/>
        <c:axPos val="b"/>
        <c:numFmt formatCode="ge" sourceLinked="1"/>
        <c:majorTickMark val="none"/>
        <c:minorTickMark val="none"/>
        <c:tickLblPos val="none"/>
        <c:crossAx val="145930112"/>
        <c:crosses val="autoZero"/>
        <c:auto val="1"/>
        <c:lblOffset val="100"/>
        <c:baseTimeUnit val="years"/>
      </c:dateAx>
      <c:valAx>
        <c:axId val="1459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85.41</c:v>
                </c:pt>
                <c:pt idx="1">
                  <c:v>79.61</c:v>
                </c:pt>
                <c:pt idx="2">
                  <c:v>79.33</c:v>
                </c:pt>
                <c:pt idx="3">
                  <c:v>80.709999999999994</c:v>
                </c:pt>
                <c:pt idx="4">
                  <c:v>81.23</c:v>
                </c:pt>
              </c:numCache>
            </c:numRef>
          </c:val>
        </c:ser>
        <c:dLbls>
          <c:showLegendKey val="0"/>
          <c:showVal val="0"/>
          <c:showCatName val="0"/>
          <c:showSerName val="0"/>
          <c:showPercent val="0"/>
          <c:showBubbleSize val="0"/>
        </c:dLbls>
        <c:gapWidth val="150"/>
        <c:axId val="145964416"/>
        <c:axId val="1459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90.22</c:v>
                </c:pt>
              </c:numCache>
            </c:numRef>
          </c:val>
          <c:smooth val="0"/>
        </c:ser>
        <c:dLbls>
          <c:showLegendKey val="0"/>
          <c:showVal val="0"/>
          <c:showCatName val="0"/>
          <c:showSerName val="0"/>
          <c:showPercent val="0"/>
          <c:showBubbleSize val="0"/>
        </c:dLbls>
        <c:marker val="1"/>
        <c:smooth val="0"/>
        <c:axId val="145964416"/>
        <c:axId val="145966592"/>
      </c:lineChart>
      <c:dateAx>
        <c:axId val="145964416"/>
        <c:scaling>
          <c:orientation val="minMax"/>
        </c:scaling>
        <c:delete val="1"/>
        <c:axPos val="b"/>
        <c:numFmt formatCode="ge" sourceLinked="1"/>
        <c:majorTickMark val="none"/>
        <c:minorTickMark val="none"/>
        <c:tickLblPos val="none"/>
        <c:crossAx val="145966592"/>
        <c:crosses val="autoZero"/>
        <c:auto val="1"/>
        <c:lblOffset val="100"/>
        <c:baseTimeUnit val="years"/>
      </c:dateAx>
      <c:valAx>
        <c:axId val="145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【86.58】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3"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安来市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40786</v>
      </c>
      <c r="AM8" s="64"/>
      <c r="AN8" s="64"/>
      <c r="AO8" s="64"/>
      <c r="AP8" s="64"/>
      <c r="AQ8" s="64"/>
      <c r="AR8" s="64"/>
      <c r="AS8" s="64"/>
      <c r="AT8" s="63">
        <f>データ!S6</f>
        <v>420.93</v>
      </c>
      <c r="AU8" s="63"/>
      <c r="AV8" s="63"/>
      <c r="AW8" s="63"/>
      <c r="AX8" s="63"/>
      <c r="AY8" s="63"/>
      <c r="AZ8" s="63"/>
      <c r="BA8" s="63"/>
      <c r="BB8" s="63">
        <f>データ!T6</f>
        <v>96.89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41.22</v>
      </c>
      <c r="Q10" s="63"/>
      <c r="R10" s="63"/>
      <c r="S10" s="63"/>
      <c r="T10" s="63"/>
      <c r="U10" s="63"/>
      <c r="V10" s="63"/>
      <c r="W10" s="63">
        <f>データ!P6</f>
        <v>100</v>
      </c>
      <c r="X10" s="63"/>
      <c r="Y10" s="63"/>
      <c r="Z10" s="63"/>
      <c r="AA10" s="63"/>
      <c r="AB10" s="63"/>
      <c r="AC10" s="63"/>
      <c r="AD10" s="64">
        <f>データ!Q6</f>
        <v>3344</v>
      </c>
      <c r="AE10" s="64"/>
      <c r="AF10" s="64"/>
      <c r="AG10" s="64"/>
      <c r="AH10" s="64"/>
      <c r="AI10" s="64"/>
      <c r="AJ10" s="64"/>
      <c r="AK10" s="2"/>
      <c r="AL10" s="64">
        <f>データ!U6</f>
        <v>16748</v>
      </c>
      <c r="AM10" s="64"/>
      <c r="AN10" s="64"/>
      <c r="AO10" s="64"/>
      <c r="AP10" s="64"/>
      <c r="AQ10" s="64"/>
      <c r="AR10" s="64"/>
      <c r="AS10" s="64"/>
      <c r="AT10" s="63">
        <f>データ!V6</f>
        <v>4.72</v>
      </c>
      <c r="AU10" s="63"/>
      <c r="AV10" s="63"/>
      <c r="AW10" s="63"/>
      <c r="AX10" s="63"/>
      <c r="AY10" s="63"/>
      <c r="AZ10" s="63"/>
      <c r="BA10" s="63"/>
      <c r="BB10" s="63">
        <f>データ!W6</f>
        <v>3548.31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322067</v>
      </c>
      <c r="D6" s="31">
        <f t="shared" si="3"/>
        <v>47</v>
      </c>
      <c r="E6" s="31">
        <f t="shared" si="3"/>
        <v>17</v>
      </c>
      <c r="F6" s="31">
        <f t="shared" si="3"/>
        <v>1</v>
      </c>
      <c r="G6" s="31">
        <f t="shared" si="3"/>
        <v>0</v>
      </c>
      <c r="H6" s="31" t="str">
        <f t="shared" si="3"/>
        <v>島根県　安来市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41.22</v>
      </c>
      <c r="P6" s="32">
        <f t="shared" si="3"/>
        <v>100</v>
      </c>
      <c r="Q6" s="32">
        <f t="shared" si="3"/>
        <v>3344</v>
      </c>
      <c r="R6" s="32">
        <f t="shared" si="3"/>
        <v>40786</v>
      </c>
      <c r="S6" s="32">
        <f t="shared" si="3"/>
        <v>420.93</v>
      </c>
      <c r="T6" s="32">
        <f t="shared" si="3"/>
        <v>96.89</v>
      </c>
      <c r="U6" s="32">
        <f t="shared" si="3"/>
        <v>16748</v>
      </c>
      <c r="V6" s="32">
        <f t="shared" si="3"/>
        <v>4.72</v>
      </c>
      <c r="W6" s="32">
        <f t="shared" si="3"/>
        <v>3548.31</v>
      </c>
      <c r="X6" s="33">
        <f>IF(X7="",NA(),X7)</f>
        <v>56.83</v>
      </c>
      <c r="Y6" s="33">
        <f t="shared" ref="Y6:AG6" si="4">IF(Y7="",NA(),Y7)</f>
        <v>58.65</v>
      </c>
      <c r="Z6" s="33">
        <f t="shared" si="4"/>
        <v>60.78</v>
      </c>
      <c r="AA6" s="33">
        <f t="shared" si="4"/>
        <v>59.55</v>
      </c>
      <c r="AB6" s="33">
        <f t="shared" si="4"/>
        <v>59.58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2560.38</v>
      </c>
      <c r="BF6" s="33">
        <f t="shared" ref="BF6:BN6" si="7">IF(BF7="",NA(),BF7)</f>
        <v>2596.37</v>
      </c>
      <c r="BG6" s="33">
        <f t="shared" si="7"/>
        <v>2448.3000000000002</v>
      </c>
      <c r="BH6" s="33">
        <f t="shared" si="7"/>
        <v>2423.89</v>
      </c>
      <c r="BI6" s="33">
        <f t="shared" si="7"/>
        <v>2308.4</v>
      </c>
      <c r="BJ6" s="33">
        <f t="shared" si="7"/>
        <v>1320.98</v>
      </c>
      <c r="BK6" s="33">
        <f t="shared" si="7"/>
        <v>1334.01</v>
      </c>
      <c r="BL6" s="33">
        <f t="shared" si="7"/>
        <v>1273.52</v>
      </c>
      <c r="BM6" s="33">
        <f t="shared" si="7"/>
        <v>1209.95</v>
      </c>
      <c r="BN6" s="33">
        <f t="shared" si="7"/>
        <v>721.06</v>
      </c>
      <c r="BO6" s="32" t="str">
        <f>IF(BO7="","",IF(BO7="-","【-】","【"&amp;SUBSTITUTE(TEXT(BO7,"#,##0.00"),"-","△")&amp;"】"))</f>
        <v>【776.35】</v>
      </c>
      <c r="BP6" s="33">
        <f>IF(BP7="",NA(),BP7)</f>
        <v>55.02</v>
      </c>
      <c r="BQ6" s="33">
        <f t="shared" ref="BQ6:BY6" si="8">IF(BQ7="",NA(),BQ7)</f>
        <v>57.13</v>
      </c>
      <c r="BR6" s="33">
        <f t="shared" si="8"/>
        <v>59.25</v>
      </c>
      <c r="BS6" s="33">
        <f t="shared" si="8"/>
        <v>60.84</v>
      </c>
      <c r="BT6" s="33">
        <f t="shared" si="8"/>
        <v>65.900000000000006</v>
      </c>
      <c r="BU6" s="33">
        <f t="shared" si="8"/>
        <v>68.63</v>
      </c>
      <c r="BV6" s="33">
        <f t="shared" si="8"/>
        <v>67.14</v>
      </c>
      <c r="BW6" s="33">
        <f t="shared" si="8"/>
        <v>67.849999999999994</v>
      </c>
      <c r="BX6" s="33">
        <f t="shared" si="8"/>
        <v>69.48</v>
      </c>
      <c r="BY6" s="33">
        <f t="shared" si="8"/>
        <v>84.86</v>
      </c>
      <c r="BZ6" s="32" t="str">
        <f>IF(BZ7="","",IF(BZ7="-","【-】","【"&amp;SUBSTITUTE(TEXT(BZ7,"#,##0.00"),"-","△")&amp;"】"))</f>
        <v>【96.57】</v>
      </c>
      <c r="CA6" s="33">
        <f>IF(CA7="",NA(),CA7)</f>
        <v>387.49</v>
      </c>
      <c r="CB6" s="33">
        <f t="shared" ref="CB6:CJ6" si="9">IF(CB7="",NA(),CB7)</f>
        <v>375.14</v>
      </c>
      <c r="CC6" s="33">
        <f t="shared" si="9"/>
        <v>364.93</v>
      </c>
      <c r="CD6" s="33">
        <f t="shared" si="9"/>
        <v>353.66</v>
      </c>
      <c r="CE6" s="33">
        <f t="shared" si="9"/>
        <v>338.54</v>
      </c>
      <c r="CF6" s="33">
        <f t="shared" si="9"/>
        <v>222.94</v>
      </c>
      <c r="CG6" s="33">
        <f t="shared" si="9"/>
        <v>224.83</v>
      </c>
      <c r="CH6" s="33">
        <f t="shared" si="9"/>
        <v>224.94</v>
      </c>
      <c r="CI6" s="33">
        <f t="shared" si="9"/>
        <v>220.67</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157.25</v>
      </c>
      <c r="CR6" s="33">
        <f t="shared" si="10"/>
        <v>181.7</v>
      </c>
      <c r="CS6" s="33">
        <f t="shared" si="10"/>
        <v>178.57</v>
      </c>
      <c r="CT6" s="33">
        <f t="shared" si="10"/>
        <v>151.65</v>
      </c>
      <c r="CU6" s="33">
        <f t="shared" si="10"/>
        <v>94.03</v>
      </c>
      <c r="CV6" s="32" t="str">
        <f>IF(CV7="","",IF(CV7="-","【-】","【"&amp;SUBSTITUTE(TEXT(CV7,"#,##0.00"),"-","△")&amp;"】"))</f>
        <v>【86.58】</v>
      </c>
      <c r="CW6" s="33">
        <f>IF(CW7="",NA(),CW7)</f>
        <v>85.41</v>
      </c>
      <c r="CX6" s="33">
        <f t="shared" ref="CX6:DF6" si="11">IF(CX7="",NA(),CX7)</f>
        <v>79.61</v>
      </c>
      <c r="CY6" s="33">
        <f t="shared" si="11"/>
        <v>79.33</v>
      </c>
      <c r="CZ6" s="33">
        <f t="shared" si="11"/>
        <v>80.709999999999994</v>
      </c>
      <c r="DA6" s="33">
        <f t="shared" si="11"/>
        <v>81.23</v>
      </c>
      <c r="DB6" s="33">
        <f t="shared" si="11"/>
        <v>83.69</v>
      </c>
      <c r="DC6" s="33">
        <f t="shared" si="11"/>
        <v>83.76</v>
      </c>
      <c r="DD6" s="33">
        <f t="shared" si="11"/>
        <v>84.12</v>
      </c>
      <c r="DE6" s="33">
        <f t="shared" si="11"/>
        <v>84.41</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0.11</v>
      </c>
      <c r="EN6" s="32" t="str">
        <f>IF(EN7="","",IF(EN7="-","【-】","【"&amp;SUBSTITUTE(TEXT(EN7,"#,##0.00"),"-","△")&amp;"】"))</f>
        <v>【0.17】</v>
      </c>
    </row>
    <row r="7" spans="1:144" s="34" customFormat="1">
      <c r="A7" s="26"/>
      <c r="B7" s="35">
        <v>2014</v>
      </c>
      <c r="C7" s="35">
        <v>322067</v>
      </c>
      <c r="D7" s="35">
        <v>47</v>
      </c>
      <c r="E7" s="35">
        <v>17</v>
      </c>
      <c r="F7" s="35">
        <v>1</v>
      </c>
      <c r="G7" s="35">
        <v>0</v>
      </c>
      <c r="H7" s="35" t="s">
        <v>96</v>
      </c>
      <c r="I7" s="35" t="s">
        <v>97</v>
      </c>
      <c r="J7" s="35" t="s">
        <v>98</v>
      </c>
      <c r="K7" s="35" t="s">
        <v>99</v>
      </c>
      <c r="L7" s="35" t="s">
        <v>100</v>
      </c>
      <c r="M7" s="36" t="s">
        <v>101</v>
      </c>
      <c r="N7" s="36" t="s">
        <v>102</v>
      </c>
      <c r="O7" s="36">
        <v>41.22</v>
      </c>
      <c r="P7" s="36">
        <v>100</v>
      </c>
      <c r="Q7" s="36">
        <v>3344</v>
      </c>
      <c r="R7" s="36">
        <v>40786</v>
      </c>
      <c r="S7" s="36">
        <v>420.93</v>
      </c>
      <c r="T7" s="36">
        <v>96.89</v>
      </c>
      <c r="U7" s="36">
        <v>16748</v>
      </c>
      <c r="V7" s="36">
        <v>4.72</v>
      </c>
      <c r="W7" s="36">
        <v>3548.31</v>
      </c>
      <c r="X7" s="36">
        <v>56.83</v>
      </c>
      <c r="Y7" s="36">
        <v>58.65</v>
      </c>
      <c r="Z7" s="36">
        <v>60.78</v>
      </c>
      <c r="AA7" s="36">
        <v>59.55</v>
      </c>
      <c r="AB7" s="36">
        <v>59.58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2560.38</v>
      </c>
      <c r="BF7" s="36">
        <v>2596.37</v>
      </c>
      <c r="BG7" s="36">
        <v>2448.3000000000002</v>
      </c>
      <c r="BH7" s="36">
        <v>2423.89</v>
      </c>
      <c r="BI7" s="36">
        <v>2308.4</v>
      </c>
      <c r="BJ7" s="36">
        <v>1320.98</v>
      </c>
      <c r="BK7" s="36">
        <v>1334.01</v>
      </c>
      <c r="BL7" s="36">
        <v>1273.52</v>
      </c>
      <c r="BM7" s="36">
        <v>1209.95</v>
      </c>
      <c r="BN7" s="36">
        <v>721.06</v>
      </c>
      <c r="BO7" s="36">
        <v>776.35</v>
      </c>
      <c r="BP7" s="36">
        <v>55.02</v>
      </c>
      <c r="BQ7" s="36">
        <v>57.13</v>
      </c>
      <c r="BR7" s="36">
        <v>59.25</v>
      </c>
      <c r="BS7" s="36">
        <v>60.84</v>
      </c>
      <c r="BT7" s="36">
        <v>65.900000000000006</v>
      </c>
      <c r="BU7" s="36">
        <v>68.63</v>
      </c>
      <c r="BV7" s="36">
        <v>67.14</v>
      </c>
      <c r="BW7" s="36">
        <v>67.849999999999994</v>
      </c>
      <c r="BX7" s="36">
        <v>69.48</v>
      </c>
      <c r="BY7" s="36">
        <v>84.86</v>
      </c>
      <c r="BZ7" s="36">
        <v>96.57</v>
      </c>
      <c r="CA7" s="36">
        <v>387.49</v>
      </c>
      <c r="CB7" s="36">
        <v>375.14</v>
      </c>
      <c r="CC7" s="36">
        <v>364.93</v>
      </c>
      <c r="CD7" s="36">
        <v>353.66</v>
      </c>
      <c r="CE7" s="36">
        <v>338.54</v>
      </c>
      <c r="CF7" s="36">
        <v>222.94</v>
      </c>
      <c r="CG7" s="36">
        <v>224.83</v>
      </c>
      <c r="CH7" s="36">
        <v>224.94</v>
      </c>
      <c r="CI7" s="36">
        <v>220.67</v>
      </c>
      <c r="CJ7" s="36">
        <v>188.14</v>
      </c>
      <c r="CK7" s="36">
        <v>142.28</v>
      </c>
      <c r="CL7" s="36" t="s">
        <v>101</v>
      </c>
      <c r="CM7" s="36" t="s">
        <v>101</v>
      </c>
      <c r="CN7" s="36" t="s">
        <v>101</v>
      </c>
      <c r="CO7" s="36" t="s">
        <v>101</v>
      </c>
      <c r="CP7" s="36" t="s">
        <v>101</v>
      </c>
      <c r="CQ7" s="36">
        <v>157.25</v>
      </c>
      <c r="CR7" s="36">
        <v>181.7</v>
      </c>
      <c r="CS7" s="36">
        <v>178.57</v>
      </c>
      <c r="CT7" s="36">
        <v>151.65</v>
      </c>
      <c r="CU7" s="36">
        <v>94.03</v>
      </c>
      <c r="CV7" s="36">
        <v>86.58</v>
      </c>
      <c r="CW7" s="36">
        <v>85.41</v>
      </c>
      <c r="CX7" s="36">
        <v>79.61</v>
      </c>
      <c r="CY7" s="36">
        <v>79.33</v>
      </c>
      <c r="CZ7" s="36">
        <v>80.709999999999994</v>
      </c>
      <c r="DA7" s="36">
        <v>81.23</v>
      </c>
      <c r="DB7" s="36">
        <v>83.69</v>
      </c>
      <c r="DC7" s="36">
        <v>83.76</v>
      </c>
      <c r="DD7" s="36">
        <v>84.12</v>
      </c>
      <c r="DE7" s="36">
        <v>84.41</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2016-02-09T05:57:04Z</cp:lastPrinted>
  <dcterms:created xsi:type="dcterms:W3CDTF">2016-01-14T10:42:15Z</dcterms:created>
  <dcterms:modified xsi:type="dcterms:W3CDTF">2016-02-25T01:41:11Z</dcterms:modified>
  <cp:category/>
</cp:coreProperties>
</file>