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財政課\82.公営企業会計改革\H27\H28.1.22公営企業に係る「経営比較分析表」の分析等について\打ち返し\打ち返し回答\"/>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<sst xmlns="http://schemas.openxmlformats.org/spreadsheetml/2006/main" count="217" uniqueCount="107">
  <si>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</si>
  <si>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</si>
  <si>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</si>
  <si>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</si>
  <si>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</si>
  <si>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</si>
  <si>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</si>
  <si>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</si>
  <si>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</si>
  <si>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</si>
  <si>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</si>
  <si>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</si>
  <si>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</si>
  <si>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</si>
  <si>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</si>
  <si>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</si>
  <si>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</si>
  <si>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</si>
  <si>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</si>
  <si>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</si>
  <si>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</si>
  <si>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</si>
  <si>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</si>
  <si>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</si>
  <si>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</si>
  <si>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</si>
  <si>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</si>
  <si>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</si>
  <si>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</si>
  <si>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</si>
  <si>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</si>
  <si>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</si>
  <si>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</si>
  <si>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</si>
  <si>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</si>
  <si>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</si>
  <si>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</si>
  <si>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</si>
  <si>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</si>
  <si>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</si>
  <si>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</si>
  <si>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</si>
  <si>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</si>
  <si>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</si>
  <si>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</si>
  <si>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</si>
  <si>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</si>
  <si>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</si>
  <si>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</si>
  <si>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</si>
  <si>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</si>
  <si>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</si>
  <si>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</si>
  <si>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</si>
  <si>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</si>
  <si>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</si>
  <si>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</si>
  <si>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</si>
  <si>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</si>
  <si>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</si>
  <si>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</si>
  <si>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</si>
  <si>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</si>
  <si>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</si>
  <si>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</si>
  <si>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</si>
  <si>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</si>
  <si>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</si>
  <si>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</si>
  <si>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</si>
  <si>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</si>
  <si>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</si>
  <si>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</si>
  <si>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</si>
  <si>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</si>
  <si>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</si>
  <si>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</si>
  <si>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</si>
  <si>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</si>
  <si>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</si>
  <si>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</si>
  <si>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</si>
  <si>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</si>
  <si>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</si>
  <si>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</si>
  <si>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</si>
  <si>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</si>
  <si>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</si>
  <si>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</si>
  <si>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</si>
  <si>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</si>
  <si>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</si>
  <si>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</si>
  <si>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</si>
  <si>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</si>
  <si>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</si>
  <si>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</si>
  <si>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</si>
  <si>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</si>
  <si>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</si>
  <si>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</si>
  <si>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</si>
  <si>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</si>
  <si>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</si>
  <si>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・経営の健全化
　経常収支比率は上昇傾向にあり、平成26年度では116.00％であり、対前年度比2.60ポイントの上昇となっている。
　企業債残高及び流動比率は、繰上償還を実施したこともあって、比率においても減少している。
　平成26年度の料金回収率は、110.55％と対前年度比4.4ポイントの増となっており、全国平均との比較でもわずかながら上回る状況となっている。
・効率性
　給水原価は、140～145円程度で推移しており、類似団体及び全国平均をわずかながら下回っている。
　施設利用率は、ほぼ50％代の前半で推移しており、類似団体及び全国平均に対して6～7ポイント程度下回る一方、有収率は86％台後半から87％台前半と大きな変動は見られず、類似団体と全国平均の中間あたりの数値で推移している。
　施設の利用率に対して有収率が他団体とほぼ同程度であることから効率の良い営業となっている。また、施設並びに管路の老朽化が進んではいるものの、現状これらの維持管理が適切に行われていることが、有収率の安定化につながっているのではないかと思われる。</t>
    <phoneticPr fontId="4"/>
  </si>
  <si>
    <t>　管路更新率は、平成24年度から類似団体平均値と大きく変わらなくなり、近年は全国平均値程度で推移している。これは、目前となった簡易水道事業との統合を見据えた取り組みを優先させている影響もあると思われる。ただ、老朽管の耐久性も当然に年々悪化していくため、今後も計画的な更新を実施していく必要がある。</t>
    <phoneticPr fontId="4"/>
  </si>
  <si>
    <t>　当市の上水道事業エリアは、簡易水道事業が所在する中山間地域を含めた山間地より河川によって運ばれてきた土砂によって形成された平坦地域に展開している。また、居住区域も比較的集中していることから効率的な給水が可能であり、平成16年度の市町村合併時の料金設定も上水道事業の料金をベースとしたことから影響はなく、現在も比較的安定した経営となっている。
　なお、地形的な要因による給水効率の悪さや、近年の少子高齢化の影響が如実に表れている経営基盤の脆弱な簡易水道事業との統合を目前に控え、統合後における収入面も含めた維持管理を考慮すると、将来的には料金の改定について検討せざるを得なくなることが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</si>
</sst>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1.69</c:v>
                </c:pt>
                <c:pt idx="1">
                  <c:v>1.51</c:v>
                </c:pt>
                <c:pt idx="2">
                  <c:v>1.07</c:v>
                </c:pt>
                <c:pt idx="3">
                  <c:v>0.82</c:v>
                </c:pt>
                <c:pt idx="4">
                  <c:v>0.76</c:v>
                </c:pt>
              </c:numCache>
            </c:numRef>
          </c:val>
        </c:ser>
        <c:dLbls>
          <c:showLegendKey val="0"/>
          <c:showVal val="0"/>
          <c:showCatName val="0"/>
          <c:showSerName val="0"/>
          <c:showPercent val="0"/>
          <c:showBubbleSize val="0"/>
        </c:dLbls>
        <c:gapWidth val="150"/>
        <c:axId val="101992592"/>
        <c:axId val="10199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1992592"/>
        <c:axId val="101992976"/>
      </c:lineChart>
      <c:dateAx>
        <c:axId val="101992592"/>
        <c:scaling>
          <c:orientation val="minMax"/>
        </c:scaling>
        <c:delete val="1"/>
        <c:axPos val="b"/>
        <c:numFmt formatCode="ge" sourceLinked="1"/>
        <c:majorTickMark val="none"/>
        <c:minorTickMark val="none"/>
        <c:tickLblPos val="none"/>
        <c:crossAx val="101992976"/>
        <c:crosses val="autoZero"/>
        <c:auto val="1"/>
        <c:lblOffset val="100"/>
        <c:baseTimeUnit val="years"/>
      </c:dateAx>
      <c:valAx>
        <c:axId val="10199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54.86</c:v>
                </c:pt>
                <c:pt idx="1">
                  <c:v>52.84</c:v>
                </c:pt>
                <c:pt idx="2">
                  <c:v>53.3</c:v>
                </c:pt>
                <c:pt idx="3">
                  <c:v>52.8</c:v>
                </c:pt>
                <c:pt idx="4">
                  <c:v>52.71</c:v>
                </c:pt>
              </c:numCache>
            </c:numRef>
          </c:val>
        </c:ser>
        <c:dLbls>
          <c:showLegendKey val="0"/>
          <c:showVal val="0"/>
          <c:showCatName val="0"/>
          <c:showSerName val="0"/>
          <c:showPercent val="0"/>
          <c:showBubbleSize val="0"/>
        </c:dLbls>
        <c:gapWidth val="150"/>
        <c:axId val="206211440"/>
        <c:axId val="20621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06211440"/>
        <c:axId val="206211832"/>
      </c:lineChart>
      <c:dateAx>
        <c:axId val="206211440"/>
        <c:scaling>
          <c:orientation val="minMax"/>
        </c:scaling>
        <c:delete val="1"/>
        <c:axPos val="b"/>
        <c:numFmt formatCode="ge" sourceLinked="1"/>
        <c:majorTickMark val="none"/>
        <c:minorTickMark val="none"/>
        <c:tickLblPos val="none"/>
        <c:crossAx val="206211832"/>
        <c:crosses val="autoZero"/>
        <c:auto val="1"/>
        <c:lblOffset val="100"/>
        <c:baseTimeUnit val="years"/>
      </c:dateAx>
      <c:valAx>
        <c:axId val="20621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1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86.57</c:v>
                </c:pt>
                <c:pt idx="1">
                  <c:v>87.31</c:v>
                </c:pt>
                <c:pt idx="2">
                  <c:v>86.86</c:v>
                </c:pt>
                <c:pt idx="3">
                  <c:v>86.47</c:v>
                </c:pt>
                <c:pt idx="4">
                  <c:v>86.6</c:v>
                </c:pt>
              </c:numCache>
            </c:numRef>
          </c:val>
        </c:ser>
        <c:dLbls>
          <c:showLegendKey val="0"/>
          <c:showVal val="0"/>
          <c:showCatName val="0"/>
          <c:showSerName val="0"/>
          <c:showPercent val="0"/>
          <c:showBubbleSize val="0"/>
        </c:dLbls>
        <c:gapWidth val="150"/>
        <c:axId val="205859792"/>
        <c:axId val="20585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05859792"/>
        <c:axId val="205859400"/>
      </c:lineChart>
      <c:dateAx>
        <c:axId val="205859792"/>
        <c:scaling>
          <c:orientation val="minMax"/>
        </c:scaling>
        <c:delete val="1"/>
        <c:axPos val="b"/>
        <c:numFmt formatCode="ge" sourceLinked="1"/>
        <c:majorTickMark val="none"/>
        <c:minorTickMark val="none"/>
        <c:tickLblPos val="none"/>
        <c:crossAx val="205859400"/>
        <c:crosses val="autoZero"/>
        <c:auto val="1"/>
        <c:lblOffset val="100"/>
        <c:baseTimeUnit val="years"/>
      </c:dateAx>
      <c:valAx>
        <c:axId val="20585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5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109.82</c:v>
                </c:pt>
                <c:pt idx="1">
                  <c:v>107.17</c:v>
                </c:pt>
                <c:pt idx="2">
                  <c:v>107.37</c:v>
                </c:pt>
                <c:pt idx="3">
                  <c:v>113.4</c:v>
                </c:pt>
                <c:pt idx="4">
                  <c:v>116</c:v>
                </c:pt>
              </c:numCache>
            </c:numRef>
          </c:val>
        </c:ser>
        <c:dLbls>
          <c:showLegendKey val="0"/>
          <c:showVal val="0"/>
          <c:showCatName val="0"/>
          <c:showSerName val="0"/>
          <c:showPercent val="0"/>
          <c:showBubbleSize val="0"/>
        </c:dLbls>
        <c:gapWidth val="150"/>
        <c:axId val="206232848"/>
        <c:axId val="20577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06232848"/>
        <c:axId val="205774408"/>
      </c:lineChart>
      <c:dateAx>
        <c:axId val="206232848"/>
        <c:scaling>
          <c:orientation val="minMax"/>
        </c:scaling>
        <c:delete val="1"/>
        <c:axPos val="b"/>
        <c:numFmt formatCode="ge" sourceLinked="1"/>
        <c:majorTickMark val="none"/>
        <c:minorTickMark val="none"/>
        <c:tickLblPos val="none"/>
        <c:crossAx val="205774408"/>
        <c:crosses val="autoZero"/>
        <c:auto val="1"/>
        <c:lblOffset val="100"/>
        <c:baseTimeUnit val="years"/>
      </c:dateAx>
      <c:valAx>
        <c:axId val="20577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2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34.590000000000003</c:v>
                </c:pt>
                <c:pt idx="1">
                  <c:v>34.94</c:v>
                </c:pt>
                <c:pt idx="2">
                  <c:v>35.67</c:v>
                </c:pt>
                <c:pt idx="3">
                  <c:v>39.72</c:v>
                </c:pt>
                <c:pt idx="4">
                  <c:v>47.88</c:v>
                </c:pt>
              </c:numCache>
            </c:numRef>
          </c:val>
        </c:ser>
        <c:dLbls>
          <c:showLegendKey val="0"/>
          <c:showVal val="0"/>
          <c:showCatName val="0"/>
          <c:showSerName val="0"/>
          <c:showPercent val="0"/>
          <c:showBubbleSize val="0"/>
        </c:dLbls>
        <c:gapWidth val="150"/>
        <c:axId val="205830456"/>
        <c:axId val="20464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05830456"/>
        <c:axId val="204646704"/>
      </c:lineChart>
      <c:dateAx>
        <c:axId val="205830456"/>
        <c:scaling>
          <c:orientation val="minMax"/>
        </c:scaling>
        <c:delete val="1"/>
        <c:axPos val="b"/>
        <c:numFmt formatCode="ge" sourceLinked="1"/>
        <c:majorTickMark val="none"/>
        <c:minorTickMark val="none"/>
        <c:tickLblPos val="none"/>
        <c:crossAx val="204646704"/>
        <c:crosses val="autoZero"/>
        <c:auto val="1"/>
        <c:lblOffset val="100"/>
        <c:baseTimeUnit val="years"/>
      </c:dateAx>
      <c:valAx>
        <c:axId val="2046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16.440000000000001</c:v>
                </c:pt>
                <c:pt idx="1">
                  <c:v>16.18</c:v>
                </c:pt>
                <c:pt idx="2">
                  <c:v>16</c:v>
                </c:pt>
                <c:pt idx="3">
                  <c:v>16.170000000000002</c:v>
                </c:pt>
                <c:pt idx="4">
                  <c:v>16.18</c:v>
                </c:pt>
              </c:numCache>
            </c:numRef>
          </c:val>
        </c:ser>
        <c:dLbls>
          <c:showLegendKey val="0"/>
          <c:showVal val="0"/>
          <c:showCatName val="0"/>
          <c:showSerName val="0"/>
          <c:showPercent val="0"/>
          <c:showBubbleSize val="0"/>
        </c:dLbls>
        <c:gapWidth val="150"/>
        <c:axId val="204647096"/>
        <c:axId val="20585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04647096"/>
        <c:axId val="205856264"/>
      </c:lineChart>
      <c:dateAx>
        <c:axId val="204647096"/>
        <c:scaling>
          <c:orientation val="minMax"/>
        </c:scaling>
        <c:delete val="1"/>
        <c:axPos val="b"/>
        <c:numFmt formatCode="ge" sourceLinked="1"/>
        <c:majorTickMark val="none"/>
        <c:minorTickMark val="none"/>
        <c:tickLblPos val="none"/>
        <c:crossAx val="205856264"/>
        <c:crosses val="autoZero"/>
        <c:auto val="1"/>
        <c:lblOffset val="100"/>
        <c:baseTimeUnit val="years"/>
      </c:dateAx>
      <c:valAx>
        <c:axId val="20585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857832"/>
        <c:axId val="20585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05857832"/>
        <c:axId val="205858224"/>
      </c:lineChart>
      <c:dateAx>
        <c:axId val="205857832"/>
        <c:scaling>
          <c:orientation val="minMax"/>
        </c:scaling>
        <c:delete val="1"/>
        <c:axPos val="b"/>
        <c:numFmt formatCode="ge" sourceLinked="1"/>
        <c:majorTickMark val="none"/>
        <c:minorTickMark val="none"/>
        <c:tickLblPos val="none"/>
        <c:crossAx val="205858224"/>
        <c:crosses val="autoZero"/>
        <c:auto val="1"/>
        <c:lblOffset val="100"/>
        <c:baseTimeUnit val="years"/>
      </c:dateAx>
      <c:valAx>
        <c:axId val="20585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487.62</c:v>
                </c:pt>
                <c:pt idx="1">
                  <c:v>479.07</c:v>
                </c:pt>
                <c:pt idx="2">
                  <c:v>641.11</c:v>
                </c:pt>
                <c:pt idx="3">
                  <c:v>599.88</c:v>
                </c:pt>
                <c:pt idx="4">
                  <c:v>160.21</c:v>
                </c:pt>
              </c:numCache>
            </c:numRef>
          </c:val>
        </c:ser>
        <c:dLbls>
          <c:showLegendKey val="0"/>
          <c:showVal val="0"/>
          <c:showCatName val="0"/>
          <c:showSerName val="0"/>
          <c:showPercent val="0"/>
          <c:showBubbleSize val="0"/>
        </c:dLbls>
        <c:gapWidth val="150"/>
        <c:axId val="205969400"/>
        <c:axId val="205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05969400"/>
        <c:axId val="205969792"/>
      </c:lineChart>
      <c:dateAx>
        <c:axId val="205969400"/>
        <c:scaling>
          <c:orientation val="minMax"/>
        </c:scaling>
        <c:delete val="1"/>
        <c:axPos val="b"/>
        <c:numFmt formatCode="ge" sourceLinked="1"/>
        <c:majorTickMark val="none"/>
        <c:minorTickMark val="none"/>
        <c:tickLblPos val="none"/>
        <c:crossAx val="205969792"/>
        <c:crosses val="autoZero"/>
        <c:auto val="1"/>
        <c:lblOffset val="100"/>
        <c:baseTimeUnit val="years"/>
      </c:dateAx>
      <c:valAx>
        <c:axId val="20596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6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438.54</c:v>
                </c:pt>
                <c:pt idx="1">
                  <c:v>452.51</c:v>
                </c:pt>
                <c:pt idx="2">
                  <c:v>438.4</c:v>
                </c:pt>
                <c:pt idx="3">
                  <c:v>433.77</c:v>
                </c:pt>
                <c:pt idx="4">
                  <c:v>412.48</c:v>
                </c:pt>
              </c:numCache>
            </c:numRef>
          </c:val>
        </c:ser>
        <c:dLbls>
          <c:showLegendKey val="0"/>
          <c:showVal val="0"/>
          <c:showCatName val="0"/>
          <c:showSerName val="0"/>
          <c:showPercent val="0"/>
          <c:showBubbleSize val="0"/>
        </c:dLbls>
        <c:gapWidth val="150"/>
        <c:axId val="205970968"/>
        <c:axId val="2059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05970968"/>
        <c:axId val="205971360"/>
      </c:lineChart>
      <c:dateAx>
        <c:axId val="205970968"/>
        <c:scaling>
          <c:orientation val="minMax"/>
        </c:scaling>
        <c:delete val="1"/>
        <c:axPos val="b"/>
        <c:numFmt formatCode="ge" sourceLinked="1"/>
        <c:majorTickMark val="none"/>
        <c:minorTickMark val="none"/>
        <c:tickLblPos val="none"/>
        <c:crossAx val="205971360"/>
        <c:crosses val="autoZero"/>
        <c:auto val="1"/>
        <c:lblOffset val="100"/>
        <c:baseTimeUnit val="years"/>
      </c:dateAx>
      <c:valAx>
        <c:axId val="20597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105.88</c:v>
                </c:pt>
                <c:pt idx="1">
                  <c:v>102.98</c:v>
                </c:pt>
                <c:pt idx="2">
                  <c:v>102.74</c:v>
                </c:pt>
                <c:pt idx="3">
                  <c:v>106.15</c:v>
                </c:pt>
                <c:pt idx="4">
                  <c:v>110.55</c:v>
                </c:pt>
              </c:numCache>
            </c:numRef>
          </c:val>
        </c:ser>
        <c:dLbls>
          <c:showLegendKey val="0"/>
          <c:showVal val="0"/>
          <c:showCatName val="0"/>
          <c:showSerName val="0"/>
          <c:showPercent val="0"/>
          <c:showBubbleSize val="0"/>
        </c:dLbls>
        <c:gapWidth val="150"/>
        <c:axId val="206209088"/>
        <c:axId val="20620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06209088"/>
        <c:axId val="206209480"/>
      </c:lineChart>
      <c:dateAx>
        <c:axId val="206209088"/>
        <c:scaling>
          <c:orientation val="minMax"/>
        </c:scaling>
        <c:delete val="1"/>
        <c:axPos val="b"/>
        <c:numFmt formatCode="ge" sourceLinked="1"/>
        <c:majorTickMark val="none"/>
        <c:minorTickMark val="none"/>
        <c:tickLblPos val="none"/>
        <c:crossAx val="206209480"/>
        <c:crosses val="autoZero"/>
        <c:auto val="1"/>
        <c:lblOffset val="100"/>
        <c:baseTimeUnit val="years"/>
      </c:dateAx>
      <c:valAx>
        <c:axId val="20620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146.47</c:v>
                </c:pt>
                <c:pt idx="1">
                  <c:v>150.77000000000001</c:v>
                </c:pt>
                <c:pt idx="2">
                  <c:v>151.37</c:v>
                </c:pt>
                <c:pt idx="3">
                  <c:v>146.72</c:v>
                </c:pt>
                <c:pt idx="4">
                  <c:v>141.63</c:v>
                </c:pt>
              </c:numCache>
            </c:numRef>
          </c:val>
        </c:ser>
        <c:dLbls>
          <c:showLegendKey val="0"/>
          <c:showVal val="0"/>
          <c:showCatName val="0"/>
          <c:showSerName val="0"/>
          <c:showPercent val="0"/>
          <c:showBubbleSize val="0"/>
        </c:dLbls>
        <c:gapWidth val="150"/>
        <c:axId val="205969008"/>
        <c:axId val="20596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05969008"/>
        <c:axId val="205968616"/>
      </c:lineChart>
      <c:dateAx>
        <c:axId val="205969008"/>
        <c:scaling>
          <c:orientation val="minMax"/>
        </c:scaling>
        <c:delete val="1"/>
        <c:axPos val="b"/>
        <c:numFmt formatCode="ge" sourceLinked="1"/>
        <c:majorTickMark val="none"/>
        <c:minorTickMark val="none"/>
        <c:tickLblPos val="none"/>
        <c:crossAx val="205968616"/>
        <c:crosses val="autoZero"/>
        <c:auto val="1"/>
        <c:lblOffset val="100"/>
        <c:baseTimeUnit val="years"/>
      </c:dateAx>
      <c:valAx>
        <c:axId val="20596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安来市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40786</v>
      </c>
      <c r="AJ8" s="56"/>
      <c r="AK8" s="56"/>
      <c r="AL8" s="56"/>
      <c r="AM8" s="56"/>
      <c r="AN8" s="56"/>
      <c r="AO8" s="56"/>
      <c r="AP8" s="57"/>
      <c r="AQ8" s="47">
        <f>データ!R6</f>
        <v>420.93</v>
      </c>
      <c r="AR8" s="47"/>
      <c r="AS8" s="47"/>
      <c r="AT8" s="47"/>
      <c r="AU8" s="47"/>
      <c r="AV8" s="47"/>
      <c r="AW8" s="47"/>
      <c r="AX8" s="47"/>
      <c r="AY8" s="47">
        <f>データ!S6</f>
        <v>96.89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52.95</v>
      </c>
      <c r="K10" s="47"/>
      <c r="L10" s="47"/>
      <c r="M10" s="47"/>
      <c r="N10" s="47"/>
      <c r="O10" s="47"/>
      <c r="P10" s="47"/>
      <c r="Q10" s="47"/>
      <c r="R10" s="47">
        <f>データ!O6</f>
        <v>78.25</v>
      </c>
      <c r="S10" s="47"/>
      <c r="T10" s="47"/>
      <c r="U10" s="47"/>
      <c r="V10" s="47"/>
      <c r="W10" s="47"/>
      <c r="X10" s="47"/>
      <c r="Y10" s="47"/>
      <c r="Z10" s="78">
        <f>データ!P6</f>
        <v>2688</v>
      </c>
      <c r="AA10" s="78"/>
      <c r="AB10" s="78"/>
      <c r="AC10" s="78"/>
      <c r="AD10" s="78"/>
      <c r="AE10" s="78"/>
      <c r="AF10" s="78"/>
      <c r="AG10" s="78"/>
      <c r="AH10" s="2"/>
      <c r="AI10" s="78">
        <f>データ!T6</f>
        <v>31796</v>
      </c>
      <c r="AJ10" s="78"/>
      <c r="AK10" s="78"/>
      <c r="AL10" s="78"/>
      <c r="AM10" s="78"/>
      <c r="AN10" s="78"/>
      <c r="AO10" s="78"/>
      <c r="AP10" s="78"/>
      <c r="AQ10" s="47">
        <f>データ!U6</f>
        <v>119.26</v>
      </c>
      <c r="AR10" s="47"/>
      <c r="AS10" s="47"/>
      <c r="AT10" s="47"/>
      <c r="AU10" s="47"/>
      <c r="AV10" s="47"/>
      <c r="AW10" s="47"/>
      <c r="AX10" s="47"/>
      <c r="AY10" s="47">
        <f>データ!V6</f>
        <v>266.61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322067</v>
      </c>
      <c r="D6" s="31">
        <f t="shared" si="3"/>
        <v>46</v>
      </c>
      <c r="E6" s="31">
        <f t="shared" si="3"/>
        <v>1</v>
      </c>
      <c r="F6" s="31">
        <f t="shared" si="3"/>
        <v>0</v>
      </c>
      <c r="G6" s="31">
        <f t="shared" si="3"/>
        <v>1</v>
      </c>
      <c r="H6" s="31" t="str">
        <f t="shared" si="3"/>
        <v>島根県　安来市</v>
      </c>
      <c r="I6" s="31" t="str">
        <f t="shared" si="3"/>
        <v>法適用</v>
      </c>
      <c r="J6" s="31" t="str">
        <f t="shared" si="3"/>
        <v>水道事業</v>
      </c>
      <c r="K6" s="31" t="str">
        <f t="shared" si="3"/>
        <v>末端給水事業</v>
      </c>
      <c r="L6" s="31" t="str">
        <f t="shared" si="3"/>
        <v>A5</v>
      </c>
      <c r="M6" s="32" t="str">
        <f t="shared" si="3"/>
        <v>-</v>
      </c>
      <c r="N6" s="32">
        <f t="shared" si="3"/>
        <v>52.95</v>
      </c>
      <c r="O6" s="32">
        <f t="shared" si="3"/>
        <v>78.25</v>
      </c>
      <c r="P6" s="32">
        <f t="shared" si="3"/>
        <v>2688</v>
      </c>
      <c r="Q6" s="32">
        <f t="shared" si="3"/>
        <v>40786</v>
      </c>
      <c r="R6" s="32">
        <f t="shared" si="3"/>
        <v>420.93</v>
      </c>
      <c r="S6" s="32">
        <f t="shared" si="3"/>
        <v>96.89</v>
      </c>
      <c r="T6" s="32">
        <f t="shared" si="3"/>
        <v>31796</v>
      </c>
      <c r="U6" s="32">
        <f t="shared" si="3"/>
        <v>119.26</v>
      </c>
      <c r="V6" s="32">
        <f t="shared" si="3"/>
        <v>266.61</v>
      </c>
      <c r="W6" s="33">
        <f>IF(W7="",NA(),W7)</f>
        <v>109.82</v>
      </c>
      <c r="X6" s="33">
        <f t="shared" ref="X6:AF6" si="4">IF(X7="",NA(),X7)</f>
        <v>107.17</v>
      </c>
      <c r="Y6" s="33">
        <f t="shared" si="4"/>
        <v>107.37</v>
      </c>
      <c r="Z6" s="33">
        <f t="shared" si="4"/>
        <v>113.4</v>
      </c>
      <c r="AA6" s="33">
        <f t="shared" si="4"/>
        <v>116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487.62</v>
      </c>
      <c r="AT6" s="33">
        <f t="shared" ref="AT6:BB6" si="6">IF(AT7="",NA(),AT7)</f>
        <v>479.07</v>
      </c>
      <c r="AU6" s="33">
        <f t="shared" si="6"/>
        <v>641.11</v>
      </c>
      <c r="AV6" s="33">
        <f t="shared" si="6"/>
        <v>599.88</v>
      </c>
      <c r="AW6" s="33">
        <f t="shared" si="6"/>
        <v>160.21</v>
      </c>
      <c r="AX6" s="33">
        <f t="shared" si="6"/>
        <v>792.56</v>
      </c>
      <c r="AY6" s="33">
        <f t="shared" si="6"/>
        <v>832.37</v>
      </c>
      <c r="AZ6" s="33">
        <f t="shared" si="6"/>
        <v>852.01</v>
      </c>
      <c r="BA6" s="33">
        <f t="shared" si="6"/>
        <v>909.68</v>
      </c>
      <c r="BB6" s="33">
        <f t="shared" si="6"/>
        <v>382.09</v>
      </c>
      <c r="BC6" s="32" t="str">
        <f>IF(BC7="","",IF(BC7="-","【-】","【"&amp;SUBSTITUTE(TEXT(BC7,"#,##0.00"),"-","△")&amp;"】"))</f>
        <v>【264.16】</v>
      </c>
      <c r="BD6" s="33">
        <f>IF(BD7="",NA(),BD7)</f>
        <v>438.54</v>
      </c>
      <c r="BE6" s="33">
        <f t="shared" ref="BE6:BM6" si="7">IF(BE7="",NA(),BE7)</f>
        <v>452.51</v>
      </c>
      <c r="BF6" s="33">
        <f t="shared" si="7"/>
        <v>438.4</v>
      </c>
      <c r="BG6" s="33">
        <f t="shared" si="7"/>
        <v>433.77</v>
      </c>
      <c r="BH6" s="33">
        <f t="shared" si="7"/>
        <v>412.48</v>
      </c>
      <c r="BI6" s="33">
        <f t="shared" si="7"/>
        <v>403.05</v>
      </c>
      <c r="BJ6" s="33">
        <f t="shared" si="7"/>
        <v>403.15</v>
      </c>
      <c r="BK6" s="33">
        <f t="shared" si="7"/>
        <v>391.4</v>
      </c>
      <c r="BL6" s="33">
        <f t="shared" si="7"/>
        <v>382.65</v>
      </c>
      <c r="BM6" s="33">
        <f t="shared" si="7"/>
        <v>385.06</v>
      </c>
      <c r="BN6" s="32" t="str">
        <f>IF(BN7="","",IF(BN7="-","【-】","【"&amp;SUBSTITUTE(TEXT(BN7,"#,##0.00"),"-","△")&amp;"】"))</f>
        <v>【283.72】</v>
      </c>
      <c r="BO6" s="33">
        <f>IF(BO7="",NA(),BO7)</f>
        <v>105.88</v>
      </c>
      <c r="BP6" s="33">
        <f t="shared" ref="BP6:BX6" si="8">IF(BP7="",NA(),BP7)</f>
        <v>102.98</v>
      </c>
      <c r="BQ6" s="33">
        <f t="shared" si="8"/>
        <v>102.74</v>
      </c>
      <c r="BR6" s="33">
        <f t="shared" si="8"/>
        <v>106.15</v>
      </c>
      <c r="BS6" s="33">
        <f t="shared" si="8"/>
        <v>110.55</v>
      </c>
      <c r="BT6" s="33">
        <f t="shared" si="8"/>
        <v>97.63</v>
      </c>
      <c r="BU6" s="33">
        <f t="shared" si="8"/>
        <v>94.86</v>
      </c>
      <c r="BV6" s="33">
        <f t="shared" si="8"/>
        <v>95.91</v>
      </c>
      <c r="BW6" s="33">
        <f t="shared" si="8"/>
        <v>96.1</v>
      </c>
      <c r="BX6" s="33">
        <f t="shared" si="8"/>
        <v>99.07</v>
      </c>
      <c r="BY6" s="32" t="str">
        <f>IF(BY7="","",IF(BY7="-","【-】","【"&amp;SUBSTITUTE(TEXT(BY7,"#,##0.00"),"-","△")&amp;"】"))</f>
        <v>【104.60】</v>
      </c>
      <c r="BZ6" s="33">
        <f>IF(BZ7="",NA(),BZ7)</f>
        <v>146.47</v>
      </c>
      <c r="CA6" s="33">
        <f t="shared" ref="CA6:CI6" si="9">IF(CA7="",NA(),CA7)</f>
        <v>150.77000000000001</v>
      </c>
      <c r="CB6" s="33">
        <f t="shared" si="9"/>
        <v>151.37</v>
      </c>
      <c r="CC6" s="33">
        <f t="shared" si="9"/>
        <v>146.72</v>
      </c>
      <c r="CD6" s="33">
        <f t="shared" si="9"/>
        <v>141.63</v>
      </c>
      <c r="CE6" s="33">
        <f t="shared" si="9"/>
        <v>172.59</v>
      </c>
      <c r="CF6" s="33">
        <f t="shared" si="9"/>
        <v>179.14</v>
      </c>
      <c r="CG6" s="33">
        <f t="shared" si="9"/>
        <v>179.29</v>
      </c>
      <c r="CH6" s="33">
        <f t="shared" si="9"/>
        <v>178.39</v>
      </c>
      <c r="CI6" s="33">
        <f t="shared" si="9"/>
        <v>173.03</v>
      </c>
      <c r="CJ6" s="32" t="str">
        <f>IF(CJ7="","",IF(CJ7="-","【-】","【"&amp;SUBSTITUTE(TEXT(CJ7,"#,##0.00"),"-","△")&amp;"】"))</f>
        <v>【164.21】</v>
      </c>
      <c r="CK6" s="33">
        <f>IF(CK7="",NA(),CK7)</f>
        <v>54.86</v>
      </c>
      <c r="CL6" s="33">
        <f t="shared" ref="CL6:CT6" si="10">IF(CL7="",NA(),CL7)</f>
        <v>52.84</v>
      </c>
      <c r="CM6" s="33">
        <f t="shared" si="10"/>
        <v>53.3</v>
      </c>
      <c r="CN6" s="33">
        <f t="shared" si="10"/>
        <v>52.8</v>
      </c>
      <c r="CO6" s="33">
        <f t="shared" si="10"/>
        <v>52.71</v>
      </c>
      <c r="CP6" s="33">
        <f t="shared" si="10"/>
        <v>60.17</v>
      </c>
      <c r="CQ6" s="33">
        <f t="shared" si="10"/>
        <v>58.76</v>
      </c>
      <c r="CR6" s="33">
        <f t="shared" si="10"/>
        <v>59.09</v>
      </c>
      <c r="CS6" s="33">
        <f t="shared" si="10"/>
        <v>59.23</v>
      </c>
      <c r="CT6" s="33">
        <f t="shared" si="10"/>
        <v>58.58</v>
      </c>
      <c r="CU6" s="32" t="str">
        <f>IF(CU7="","",IF(CU7="-","【-】","【"&amp;SUBSTITUTE(TEXT(CU7,"#,##0.00"),"-","△")&amp;"】"))</f>
        <v>【59.80】</v>
      </c>
      <c r="CV6" s="33">
        <f>IF(CV7="",NA(),CV7)</f>
        <v>86.57</v>
      </c>
      <c r="CW6" s="33">
        <f t="shared" ref="CW6:DE6" si="11">IF(CW7="",NA(),CW7)</f>
        <v>87.31</v>
      </c>
      <c r="CX6" s="33">
        <f t="shared" si="11"/>
        <v>86.86</v>
      </c>
      <c r="CY6" s="33">
        <f t="shared" si="11"/>
        <v>86.47</v>
      </c>
      <c r="CZ6" s="33">
        <f t="shared" si="11"/>
        <v>86.6</v>
      </c>
      <c r="DA6" s="33">
        <f t="shared" si="11"/>
        <v>85.47</v>
      </c>
      <c r="DB6" s="33">
        <f t="shared" si="11"/>
        <v>84.87</v>
      </c>
      <c r="DC6" s="33">
        <f t="shared" si="11"/>
        <v>85.4</v>
      </c>
      <c r="DD6" s="33">
        <f t="shared" si="11"/>
        <v>85.53</v>
      </c>
      <c r="DE6" s="33">
        <f t="shared" si="11"/>
        <v>85.23</v>
      </c>
      <c r="DF6" s="32" t="str">
        <f>IF(DF7="","",IF(DF7="-","【-】","【"&amp;SUBSTITUTE(TEXT(DF7,"#,##0.00"),"-","△")&amp;"】"))</f>
        <v>【89.78】</v>
      </c>
      <c r="DG6" s="33">
        <f>IF(DG7="",NA(),DG7)</f>
        <v>34.590000000000003</v>
      </c>
      <c r="DH6" s="33">
        <f t="shared" ref="DH6:DP6" si="12">IF(DH7="",NA(),DH7)</f>
        <v>34.94</v>
      </c>
      <c r="DI6" s="33">
        <f t="shared" si="12"/>
        <v>35.67</v>
      </c>
      <c r="DJ6" s="33">
        <f t="shared" si="12"/>
        <v>39.72</v>
      </c>
      <c r="DK6" s="33">
        <f t="shared" si="12"/>
        <v>47.88</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16.440000000000001</v>
      </c>
      <c r="DS6" s="33">
        <f t="shared" ref="DS6:EA6" si="13">IF(DS7="",NA(),DS7)</f>
        <v>16.18</v>
      </c>
      <c r="DT6" s="33">
        <f t="shared" si="13"/>
        <v>16</v>
      </c>
      <c r="DU6" s="33">
        <f t="shared" si="13"/>
        <v>16.170000000000002</v>
      </c>
      <c r="DV6" s="33">
        <f t="shared" si="13"/>
        <v>16.18</v>
      </c>
      <c r="DW6" s="33">
        <f t="shared" si="13"/>
        <v>6.06</v>
      </c>
      <c r="DX6" s="33">
        <f t="shared" si="13"/>
        <v>6.47</v>
      </c>
      <c r="DY6" s="33">
        <f t="shared" si="13"/>
        <v>7.8</v>
      </c>
      <c r="DZ6" s="33">
        <f t="shared" si="13"/>
        <v>8.39</v>
      </c>
      <c r="EA6" s="33">
        <f t="shared" si="13"/>
        <v>10.09</v>
      </c>
      <c r="EB6" s="32" t="str">
        <f>IF(EB7="","",IF(EB7="-","【-】","【"&amp;SUBSTITUTE(TEXT(EB7,"#,##0.00"),"-","△")&amp;"】"))</f>
        <v>【12.42】</v>
      </c>
      <c r="EC6" s="33">
        <f>IF(EC7="",NA(),EC7)</f>
        <v>1.69</v>
      </c>
      <c r="ED6" s="33">
        <f t="shared" ref="ED6:EL6" si="14">IF(ED7="",NA(),ED7)</f>
        <v>1.51</v>
      </c>
      <c r="EE6" s="33">
        <f t="shared" si="14"/>
        <v>1.07</v>
      </c>
      <c r="EF6" s="33">
        <f t="shared" si="14"/>
        <v>0.82</v>
      </c>
      <c r="EG6" s="33">
        <f t="shared" si="14"/>
        <v>0.76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322067</v>
      </c>
      <c r="D7" s="35">
        <v>46</v>
      </c>
      <c r="E7" s="35">
        <v>1</v>
      </c>
      <c r="F7" s="35">
        <v>0</v>
      </c>
      <c r="G7" s="35">
        <v>1</v>
      </c>
      <c r="H7" s="35" t="s">
        <v>93</v>
      </c>
      <c r="I7" s="35" t="s">
        <v>94</v>
      </c>
      <c r="J7" s="35" t="s">
        <v>95</v>
      </c>
      <c r="K7" s="35" t="s">
        <v>96</v>
      </c>
      <c r="L7" s="35" t="s">
        <v>97</v>
      </c>
      <c r="M7" s="36" t="s">
        <v>98</v>
      </c>
      <c r="N7" s="36">
        <v>52.95</v>
      </c>
      <c r="O7" s="36">
        <v>78.25</v>
      </c>
      <c r="P7" s="36">
        <v>2688</v>
      </c>
      <c r="Q7" s="36">
        <v>40786</v>
      </c>
      <c r="R7" s="36">
        <v>420.93</v>
      </c>
      <c r="S7" s="36">
        <v>96.89</v>
      </c>
      <c r="T7" s="36">
        <v>31796</v>
      </c>
      <c r="U7" s="36">
        <v>119.26</v>
      </c>
      <c r="V7" s="36">
        <v>266.61</v>
      </c>
      <c r="W7" s="36">
        <v>109.82</v>
      </c>
      <c r="X7" s="36">
        <v>107.17</v>
      </c>
      <c r="Y7" s="36">
        <v>107.37</v>
      </c>
      <c r="Z7" s="36">
        <v>113.4</v>
      </c>
      <c r="AA7" s="36">
        <v>116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487.62</v>
      </c>
      <c r="AT7" s="36">
        <v>479.07</v>
      </c>
      <c r="AU7" s="36">
        <v>641.11</v>
      </c>
      <c r="AV7" s="36">
        <v>599.88</v>
      </c>
      <c r="AW7" s="36">
        <v>160.21</v>
      </c>
      <c r="AX7" s="36">
        <v>792.56</v>
      </c>
      <c r="AY7" s="36">
        <v>832.37</v>
      </c>
      <c r="AZ7" s="36">
        <v>852.01</v>
      </c>
      <c r="BA7" s="36">
        <v>909.68</v>
      </c>
      <c r="BB7" s="36">
        <v>382.09</v>
      </c>
      <c r="BC7" s="36">
        <v>264.16000000000003</v>
      </c>
      <c r="BD7" s="36">
        <v>438.54</v>
      </c>
      <c r="BE7" s="36">
        <v>452.51</v>
      </c>
      <c r="BF7" s="36">
        <v>438.4</v>
      </c>
      <c r="BG7" s="36">
        <v>433.77</v>
      </c>
      <c r="BH7" s="36">
        <v>412.48</v>
      </c>
      <c r="BI7" s="36">
        <v>403.05</v>
      </c>
      <c r="BJ7" s="36">
        <v>403.15</v>
      </c>
      <c r="BK7" s="36">
        <v>391.4</v>
      </c>
      <c r="BL7" s="36">
        <v>382.65</v>
      </c>
      <c r="BM7" s="36">
        <v>385.06</v>
      </c>
      <c r="BN7" s="36">
        <v>283.72000000000003</v>
      </c>
      <c r="BO7" s="36">
        <v>105.88</v>
      </c>
      <c r="BP7" s="36">
        <v>102.98</v>
      </c>
      <c r="BQ7" s="36">
        <v>102.74</v>
      </c>
      <c r="BR7" s="36">
        <v>106.15</v>
      </c>
      <c r="BS7" s="36">
        <v>110.55</v>
      </c>
      <c r="BT7" s="36">
        <v>97.63</v>
      </c>
      <c r="BU7" s="36">
        <v>94.86</v>
      </c>
      <c r="BV7" s="36">
        <v>95.91</v>
      </c>
      <c r="BW7" s="36">
        <v>96.1</v>
      </c>
      <c r="BX7" s="36">
        <v>99.07</v>
      </c>
      <c r="BY7" s="36">
        <v>104.6</v>
      </c>
      <c r="BZ7" s="36">
        <v>146.47</v>
      </c>
      <c r="CA7" s="36">
        <v>150.77000000000001</v>
      </c>
      <c r="CB7" s="36">
        <v>151.37</v>
      </c>
      <c r="CC7" s="36">
        <v>146.72</v>
      </c>
      <c r="CD7" s="36">
        <v>141.63</v>
      </c>
      <c r="CE7" s="36">
        <v>172.59</v>
      </c>
      <c r="CF7" s="36">
        <v>179.14</v>
      </c>
      <c r="CG7" s="36">
        <v>179.29</v>
      </c>
      <c r="CH7" s="36">
        <v>178.39</v>
      </c>
      <c r="CI7" s="36">
        <v>173.03</v>
      </c>
      <c r="CJ7" s="36">
        <v>164.21</v>
      </c>
      <c r="CK7" s="36">
        <v>54.86</v>
      </c>
      <c r="CL7" s="36">
        <v>52.84</v>
      </c>
      <c r="CM7" s="36">
        <v>53.3</v>
      </c>
      <c r="CN7" s="36">
        <v>52.8</v>
      </c>
      <c r="CO7" s="36">
        <v>52.71</v>
      </c>
      <c r="CP7" s="36">
        <v>60.17</v>
      </c>
      <c r="CQ7" s="36">
        <v>58.76</v>
      </c>
      <c r="CR7" s="36">
        <v>59.09</v>
      </c>
      <c r="CS7" s="36">
        <v>59.23</v>
      </c>
      <c r="CT7" s="36">
        <v>58.58</v>
      </c>
      <c r="CU7" s="36">
        <v>59.8</v>
      </c>
      <c r="CV7" s="36">
        <v>86.57</v>
      </c>
      <c r="CW7" s="36">
        <v>87.31</v>
      </c>
      <c r="CX7" s="36">
        <v>86.86</v>
      </c>
      <c r="CY7" s="36">
        <v>86.47</v>
      </c>
      <c r="CZ7" s="36">
        <v>86.6</v>
      </c>
      <c r="DA7" s="36">
        <v>85.47</v>
      </c>
      <c r="DB7" s="36">
        <v>84.87</v>
      </c>
      <c r="DC7" s="36">
        <v>85.4</v>
      </c>
      <c r="DD7" s="36">
        <v>85.53</v>
      </c>
      <c r="DE7" s="36">
        <v>85.23</v>
      </c>
      <c r="DF7" s="36">
        <v>89.78</v>
      </c>
      <c r="DG7" s="36">
        <v>34.590000000000003</v>
      </c>
      <c r="DH7" s="36">
        <v>34.94</v>
      </c>
      <c r="DI7" s="36">
        <v>35.67</v>
      </c>
      <c r="DJ7" s="36">
        <v>39.72</v>
      </c>
      <c r="DK7" s="36">
        <v>47.88</v>
      </c>
      <c r="DL7" s="36">
        <v>34.47</v>
      </c>
      <c r="DM7" s="36">
        <v>35.53</v>
      </c>
      <c r="DN7" s="36">
        <v>36.36</v>
      </c>
      <c r="DO7" s="36">
        <v>37.340000000000003</v>
      </c>
      <c r="DP7" s="36">
        <v>44.31</v>
      </c>
      <c r="DQ7" s="36">
        <v>46.31</v>
      </c>
      <c r="DR7" s="36">
        <v>16.440000000000001</v>
      </c>
      <c r="DS7" s="36">
        <v>16.18</v>
      </c>
      <c r="DT7" s="36">
        <v>16</v>
      </c>
      <c r="DU7" s="36">
        <v>16.170000000000002</v>
      </c>
      <c r="DV7" s="36">
        <v>16.18</v>
      </c>
      <c r="DW7" s="36">
        <v>6.06</v>
      </c>
      <c r="DX7" s="36">
        <v>6.47</v>
      </c>
      <c r="DY7" s="36">
        <v>7.8</v>
      </c>
      <c r="DZ7" s="36">
        <v>8.39</v>
      </c>
      <c r="EA7" s="36">
        <v>10.09</v>
      </c>
      <c r="EB7" s="36">
        <v>12.42</v>
      </c>
      <c r="EC7" s="36">
        <v>1.69</v>
      </c>
      <c r="ED7" s="36">
        <v>1.51</v>
      </c>
      <c r="EE7" s="36">
        <v>1.07</v>
      </c>
      <c r="EF7" s="36">
        <v>0.82</v>
      </c>
      <c r="EG7" s="36">
        <v>0.76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2016-02-23T00:13:18Z</cp:lastPrinted>
  <dcterms:created xsi:type="dcterms:W3CDTF">2016-02-03T07:26:13Z</dcterms:created>
  <dcterms:modified xsi:type="dcterms:W3CDTF">2016-02-23T00:13:19Z</dcterms:modified>
  <cp:category/>
</cp:coreProperties>
</file>