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財政課\35_財政事情の公表\02_財政状況の公表\財政・歳出比較分析表（ＨＰ掲載）\Ｒ１（Ｈ３０決算）\04HPアップ\R2.8\"/>
    </mc:Choice>
  </mc:AlternateContent>
  <bookViews>
    <workbookView xWindow="0" yWindow="0" windowWidth="15360" windowHeight="7635" tabRatio="877"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E40" i="10" l="1"/>
  <c r="AM40" i="10"/>
  <c r="U40" i="10"/>
  <c r="C40" i="10"/>
  <c r="BE39" i="10"/>
  <c r="AM39" i="10"/>
  <c r="U39" i="10"/>
  <c r="C39" i="10"/>
  <c r="BE38" i="10"/>
  <c r="AM38" i="10"/>
  <c r="U38" i="10"/>
  <c r="C38" i="10"/>
  <c r="BE37" i="10"/>
  <c r="AM37" i="10"/>
  <c r="U37" i="10"/>
  <c r="C37" i="10"/>
  <c r="BE36" i="10"/>
  <c r="AM36" i="10"/>
  <c r="U36" i="10"/>
  <c r="C36" i="10"/>
  <c r="BE35" i="10"/>
  <c r="AM35" i="10"/>
  <c r="U35" i="10"/>
  <c r="C35" i="10"/>
  <c r="BE34" i="10"/>
  <c r="AM34" i="10"/>
  <c r="U34" i="10"/>
  <c r="C34" i="10"/>
  <c r="BE33" i="10"/>
  <c r="AM33" i="10"/>
  <c r="U33" i="10"/>
  <c r="C33" i="10"/>
  <c r="BW32" i="10"/>
  <c r="BW33" i="10" s="1"/>
  <c r="BW34" i="10" s="1"/>
  <c r="BW35" i="10" s="1"/>
  <c r="BW36" i="10" s="1"/>
  <c r="BW37" i="10" s="1"/>
  <c r="BW38" i="10" s="1"/>
  <c r="BW39" i="10" s="1"/>
  <c r="BW40" i="10" s="1"/>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<sst xmlns="http://schemas.openxmlformats.org/spreadsheetml/2006/main" count="1154" uniqueCount="624">
  <si>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</si>
  <si>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</si>
  <si>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</si>
  <si>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</si>
  <si>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</si>
  <si>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</si>
  <si>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</si>
  <si>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</si>
  <si>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</si>
  <si>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</si>
  <si>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</si>
  <si>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</si>
  <si>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</si>
  <si>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</si>
  <si>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</si>
  <si>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</si>
  <si>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</si>
  <si>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</si>
  <si>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</si>
  <si>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</si>
  <si>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</si>
  <si>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</si>
  <si>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</si>
  <si>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</si>
  <si>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</si>
  <si>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</si>
  <si>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</si>
  <si>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</si>
  <si>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</si>
  <si>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</si>
  <si>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</si>
  <si>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</si>
  <si>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</si>
  <si>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</si>
  <si>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</si>
  <si>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</si>
  <si>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</si>
  <si>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</si>
  <si>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</si>
  <si>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</si>
  <si>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</si>
  <si>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</si>
  <si>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</si>
  <si>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</si>
  <si>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</si>
  <si>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</si>
  <si>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</si>
  <si>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</si>
  <si>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</si>
  <si>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</si>
  <si>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</si>
  <si>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</si>
  <si>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</si>
  <si>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</si>
  <si>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</si>
  <si>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</si>
  <si>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</si>
  <si>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</si>
  <si>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</si>
  <si>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</si>
  <si>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</si>
  <si>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</si>
  <si>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</si>
  <si>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</si>
  <si>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</si>
  <si>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</si>
  <si>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</si>
  <si>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</si>
  <si>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</si>
  <si>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</si>
  <si>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</si>
  <si>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</si>
  <si>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</si>
  <si>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</si>
  <si>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</si>
  <si>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</si>
  <si>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</si>
  <si>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</si>
  <si>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</si>
  <si>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</si>
  <si>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</si>
  <si>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</si>
  <si>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</si>
  <si>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</si>
  <si>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</si>
  <si>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</si>
  <si>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</si>
  <si>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</si>
  <si>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</si>
  <si>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</si>
  <si>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</si>
  <si>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</si>
  <si>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</si>
  <si>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</si>
  <si>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</si>
  <si>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</si>
  <si>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</si>
  <si>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</si>
  <si>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</si>
  <si>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</si>
  <si>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</si>
  <si>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</si>
  <si>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</si>
  <si>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</si>
  <si>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</si>
  <si>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</si>
  <si>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</si>
  <si>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</si>
  <si>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</si>
  <si>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</si>
  <si>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</si>
  <si>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</si>
  <si>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</si>
  <si>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</si>
  <si>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</si>
  <si>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</si>
  <si>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</si>
  <si>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</si>
  <si>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</si>
  <si>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</si>
  <si>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</si>
  <si>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</si>
  <si>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</si>
  <si>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</si>
  <si>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</si>
  <si>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</si>
  <si>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</si>
  <si>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</si>
  <si>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</si>
  <si>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</si>
  <si>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</si>
  <si>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</si>
  <si>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</si>
  <si>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</si>
  <si>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</si>
  <si>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</si>
  <si>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</si>
  <si>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</si>
  <si>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</si>
  <si>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</si>
  <si>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</si>
  <si>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</si>
  <si>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</si>
  <si>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</si>
  <si>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</si>
  <si>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</si>
  <si>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</si>
  <si>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</si>
  <si>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</si>
  <si>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</si>
  <si>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</si>
  <si>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</si>
  <si>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</si>
  <si>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</si>
  <si>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</si>
  <si>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</si>
  <si>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</si>
  <si>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</si>
  <si>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</si>
  <si>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</si>
  <si>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</si>
  <si>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</si>
  <si>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</si>
  <si>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</si>
  <si>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</si>
  <si>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</si>
  <si>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</si>
  <si>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</si>
  <si>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</si>
  <si>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</si>
  <si>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</si>
  <si>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</si>
  <si>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</si>
  <si>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</si>
  <si>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</si>
  <si>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</si>
  <si>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</si>
  <si>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</si>
  <si>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</si>
  <si>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</si>
  <si>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</si>
  <si>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</si>
  <si>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</si>
  <si>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</si>
  <si>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</si>
  <si>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島根県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</si>
  <si>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</si>
  <si>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</si>
  <si>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</si>
  <si>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</si>
  <si>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</si>
  <si>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</si>
  <si>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</si>
  <si>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</si>
  <si>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</si>
  <si>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</si>
  <si>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</si>
  <si>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</si>
  <si>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</si>
  <si>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</si>
  <si>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</si>
  <si>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</si>
  <si>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</si>
  <si>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</si>
  <si>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</si>
  <si>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</si>
  <si>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</si>
  <si>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</si>
  <si>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</si>
  <si>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</si>
  <si>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</si>
  <si>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</si>
  <si>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</si>
  <si>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</si>
  <si>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</si>
  <si>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</si>
  <si>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</si>
  <si>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</si>
  <si>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</si>
  <si>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</si>
  <si>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</si>
  <si>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</si>
  <si>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</si>
  <si>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</si>
  <si>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</si>
  <si>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</si>
  <si>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</si>
  <si>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</si>
  <si>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</si>
  <si>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</si>
  <si>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</si>
  <si>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</si>
  <si>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</si>
  <si>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</si>
  <si>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</si>
  <si>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</si>
  <si>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</si>
  <si>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</si>
  <si>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</si>
  <si>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</si>
  <si>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</si>
  <si>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</si>
  <si>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</si>
  <si>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</si>
  <si>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</si>
  <si>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</si>
  <si>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</si>
  <si>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</si>
  <si>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</si>
  <si>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</si>
  <si>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</si>
  <si>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</si>
  <si>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</si>
  <si>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</si>
  <si>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</si>
  <si>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</si>
  <si>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</si>
  <si>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</si>
  <si>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</si>
  <si>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</si>
  <si>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</si>
  <si>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</si>
  <si>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</si>
  <si>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</si>
  <si>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</si>
  <si>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</si>
  <si>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</si>
  <si>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</si>
  <si>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</si>
  <si>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</si>
  <si>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</si>
  <si>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</si>
  <si>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</si>
  <si>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</si>
  <si>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</si>
  <si>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</si>
  <si>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</si>
  <si>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</si>
  <si>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</si>
  <si>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</si>
  <si>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</si>
  <si>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</si>
  <si>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</si>
  <si>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</si>
  <si>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</si>
  <si>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</si>
  <si>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</si>
  <si>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</si>
  <si>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</si>
  <si>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</si>
  <si>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</si>
  <si>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</si>
  <si>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</si>
  <si>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</si>
  <si>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</si>
  <si>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</si>
  <si>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</si>
  <si>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</si>
  <si>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</si>
  <si>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</si>
  <si>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</si>
  <si>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</si>
  <si>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</si>
  <si>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</si>
  <si>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</si>
  <si>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</si>
  <si>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</si>
  <si>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</si>
  <si>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</si>
  <si>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</si>
  <si>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</si>
  <si>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</si>
  <si>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</si>
  <si>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</si>
  <si>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</si>
  <si>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</si>
  <si>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</si>
  <si>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</si>
  <si>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</si>
  <si>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</si>
  <si>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</si>
  <si>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</si>
  <si>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</si>
  <si>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</si>
  <si>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</si>
  <si>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</si>
  <si>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</si>
  <si>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</si>
  <si>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</si>
  <si>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</si>
  <si>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</si>
  <si>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</si>
  <si>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</si>
  <si>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</si>
  <si>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</si>
  <si>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</si>
  <si>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</si>
  <si>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島根県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</si>
  <si>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</si>
  <si>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</si>
  <si>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</si>
  <si>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</si>
  <si>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</si>
  <si>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</si>
  <si>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</si>
  <si>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</si>
  <si>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</si>
  <si>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</si>
  <si>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</si>
  <si>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</si>
  <si>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</si>
  <si>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</si>
  <si>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</si>
  <si>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</si>
  <si>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</si>
  <si>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</si>
  <si>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</si>
  <si>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</si>
  <si>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</si>
  <si>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総務事務集中処理特別会計</t>
    <phoneticPr fontId="5"/>
  </si>
  <si>
    <t>-</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</si>
  <si>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</si>
  <si>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</si>
  <si>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</si>
  <si>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</si>
  <si>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母子父子寡婦福祉資金特別会計</t>
    <phoneticPr fontId="5"/>
  </si>
  <si>
    <t>中小企業近代化資金特別会計</t>
    <phoneticPr fontId="5"/>
  </si>
  <si>
    <t>県営住宅特別会計</t>
    <phoneticPr fontId="5"/>
  </si>
  <si>
    <t>中小企業制度融資等特別会計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</si>
  <si>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</si>
  <si>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</si>
  <si>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</si>
  <si>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</si>
  <si>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</si>
  <si>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</si>
  <si>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</si>
  <si>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</si>
  <si>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</si>
  <si>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</si>
  <si>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</si>
  <si>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</si>
  <si>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</si>
  <si>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</si>
  <si>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</si>
  <si>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</si>
  <si>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工業用水道事業会計</t>
    <phoneticPr fontId="5"/>
  </si>
  <si>
    <t>水道事業会計</t>
    <phoneticPr fontId="5"/>
  </si>
  <si>
    <t>病院事業会計</t>
    <phoneticPr fontId="5"/>
  </si>
  <si>
    <t>宅地造成事業会計</t>
    <phoneticPr fontId="5"/>
  </si>
  <si>
    <t>流域下水道特別会計</t>
    <phoneticPr fontId="5"/>
  </si>
  <si>
    <t>法非適用企業</t>
    <phoneticPr fontId="5"/>
  </si>
  <si>
    <t>中海水中貯木場特別会計</t>
    <phoneticPr fontId="5"/>
  </si>
  <si>
    <t>法非適用企業</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</si>
  <si>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</si>
  <si>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</si>
  <si>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</si>
  <si>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</si>
  <si>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</si>
  <si>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</si>
  <si>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</si>
  <si>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</si>
  <si>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</si>
  <si>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</si>
  <si>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</si>
  <si>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</si>
  <si>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</si>
  <si>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</si>
  <si>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</si>
  <si>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</si>
  <si>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</si>
  <si>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</si>
  <si>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</si>
  <si>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</si>
  <si>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</si>
  <si>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</si>
  <si>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</si>
  <si>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</si>
  <si>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</si>
  <si>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</si>
  <si>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</si>
  <si>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</si>
  <si>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</si>
  <si>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</si>
  <si>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</si>
  <si>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</si>
  <si>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</si>
  <si>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</si>
  <si>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</si>
  <si>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</si>
  <si>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</si>
  <si>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</si>
  <si>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</si>
  <si>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</si>
  <si>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</si>
  <si>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</si>
  <si>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</si>
  <si>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</si>
  <si>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</si>
  <si>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</si>
  <si>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</si>
  <si>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</si>
  <si>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</si>
  <si>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</si>
  <si>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</si>
  <si>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</si>
  <si>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</si>
  <si>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</si>
  <si>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</si>
  <si>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</si>
  <si>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</si>
  <si>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</si>
  <si>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</si>
  <si>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</si>
  <si>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</si>
  <si>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</si>
  <si>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臨港地域整備特別会計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</si>
  <si>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</si>
  <si>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</si>
  <si>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</si>
  <si>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</si>
  <si>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</si>
  <si>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</si>
  <si>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</si>
  <si>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</si>
  <si>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</si>
  <si>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</si>
  <si>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</si>
  <si>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</si>
  <si>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</si>
  <si>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</si>
  <si>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</si>
  <si>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</si>
  <si>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</si>
  <si>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</si>
  <si>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</si>
  <si>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</si>
  <si>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</si>
  <si>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</si>
  <si>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</si>
  <si>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</si>
  <si>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</si>
  <si>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</si>
  <si>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</si>
  <si>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</si>
  <si>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</si>
  <si>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</si>
  <si>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</si>
  <si>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</si>
  <si>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</si>
  <si>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</si>
  <si>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</si>
  <si>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</si>
  <si>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</si>
  <si>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</si>
  <si>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</si>
  <si>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</si>
  <si>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</si>
  <si>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</si>
  <si>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</si>
  <si>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</si>
  <si>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</si>
  <si>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</si>
  <si>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</si>
  <si>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</si>
  <si>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</si>
  <si>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</si>
  <si>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</si>
  <si>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</si>
  <si>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</si>
  <si>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</si>
  <si>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</si>
  <si>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</si>
  <si>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</si>
  <si>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</si>
  <si>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</si>
  <si>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</si>
  <si>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</si>
  <si>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</si>
  <si>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</si>
  <si>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</si>
  <si>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</si>
  <si>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</si>
  <si>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</si>
  <si>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</si>
  <si>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</si>
  <si>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</si>
  <si>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</si>
  <si>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</si>
  <si>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</si>
  <si>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</si>
  <si>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</si>
  <si>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</si>
  <si>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</si>
  <si>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</si>
  <si>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</si>
  <si>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</si>
  <si>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</si>
  <si>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</si>
  <si>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</si>
  <si>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</si>
  <si>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</si>
  <si>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一般会計</t>
  </si>
  <si>
    <t>電気事業会計</t>
  </si>
  <si>
    <t>病院事業会計</t>
  </si>
  <si>
    <t>水道事業会計</t>
  </si>
  <si>
    <t>臨港地域整備特別会計</t>
  </si>
  <si>
    <t>国民健康保険特別会計</t>
  </si>
  <si>
    <t>流域下水道特別会計</t>
  </si>
  <si>
    <t>工業用水道事業会計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</si>
  <si>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</si>
  <si>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</si>
  <si>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</si>
  <si>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</si>
  <si>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</si>
  <si>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</si>
  <si>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</si>
  <si>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</si>
  <si>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</si>
  <si>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</si>
  <si>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t>
    <phoneticPr fontId="2"/>
  </si>
  <si>
    <t>-</t>
    <phoneticPr fontId="2"/>
  </si>
  <si>
    <t>隠岐広域連合</t>
    <rPh sb="0" eb="2">
      <t>オキ</t>
    </rPh>
    <rPh sb="2" eb="4">
      <t>コウイキ</t>
    </rPh>
    <rPh sb="4" eb="6">
      <t>レンゴウ</t>
    </rPh>
    <phoneticPr fontId="2"/>
  </si>
  <si>
    <t>　①一般会計</t>
    <rPh sb="2" eb="4">
      <t>イッパン</t>
    </rPh>
    <rPh sb="4" eb="6">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</si>
  <si>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</si>
  <si>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</si>
  <si>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</si>
  <si>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</si>
  <si>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</si>
  <si>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</si>
  <si>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t>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</si>
  <si>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</si>
  <si>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</si>
  <si>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</si>
  <si>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</si>
  <si>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</si>
  <si>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</si>
  <si>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</si>
  <si>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</si>
  <si>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</si>
  <si>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</si>
  <si>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</si>
  <si>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</si>
  <si>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</si>
  <si>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</si>
  <si>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</si>
  <si>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</si>
  <si>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</si>
  <si>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島根県建設技術センター</t>
    <rPh sb="0" eb="3">
      <t>シマネケン</t>
    </rPh>
    <rPh sb="3" eb="5">
      <t>ケンセツ</t>
    </rPh>
    <rPh sb="5" eb="7">
      <t>ギジュツ</t>
    </rPh>
    <phoneticPr fontId="5"/>
  </si>
  <si>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</si>
  <si>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</si>
  <si>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</si>
  <si>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</si>
  <si>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</si>
  <si>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</si>
  <si>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</si>
  <si>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t>
  </si>
  <si>
    <t>しまね産業振興財団</t>
  </si>
  <si>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</si>
  <si>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</si>
  <si>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t>
    <phoneticPr fontId="2"/>
  </si>
  <si>
    <t>-</t>
    <phoneticPr fontId="2"/>
  </si>
  <si>
    <t>-</t>
    <phoneticPr fontId="2"/>
  </si>
  <si>
    <t>中山間地域等活性化基金</t>
    <rPh sb="0" eb="3">
      <t>チュウサンカン</t>
    </rPh>
    <rPh sb="3" eb="5">
      <t>チイキ</t>
    </rPh>
    <rPh sb="5" eb="6">
      <t>トウ</t>
    </rPh>
    <rPh sb="6" eb="9">
      <t>カッセイカ</t>
    </rPh>
    <rPh sb="9" eb="11">
      <t>キキン</t>
    </rPh>
    <phoneticPr fontId="2"/>
  </si>
  <si>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</si>
  <si>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</si>
  <si>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医療介護総合確保促進基金</t>
    <rPh sb="0" eb="2">
      <t>イリョウ</t>
    </rPh>
    <rPh sb="2" eb="4">
      <t>カイゴ</t>
    </rPh>
    <rPh sb="4" eb="6">
      <t>ソウゴウ</t>
    </rPh>
    <rPh sb="6" eb="8">
      <t>カクホ</t>
    </rPh>
    <rPh sb="8" eb="10">
      <t>ソクシン</t>
    </rPh>
    <rPh sb="10" eb="12">
      <t>キキン</t>
    </rPh>
    <phoneticPr fontId="2"/>
  </si>
  <si>
    <t>教育文化振興基金</t>
    <rPh sb="0" eb="2">
      <t>キョウイク</t>
    </rPh>
    <rPh sb="2" eb="4">
      <t>ブンカ</t>
    </rPh>
    <rPh sb="4" eb="6">
      <t>シンコウ</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</si>
  <si>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</si>
  <si>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</si>
  <si>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</si>
  <si>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</si>
  <si>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</si>
  <si>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</si>
  <si>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</si>
  <si>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</si>
  <si>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
　また、有形固定資産減価償却率についても、同様に、過去整備した道路の工作物等の減価償却が進んでいることから類似団体と比べて高い水準となっています。
　本県では、H27年度に策定した島根県公共施設等総合管理基本方針に基づいて、限られた財源のもと、公共施設等の維持管理や計画的な長寿命化を図っていきます。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</si>
  <si>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</si>
  <si>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</si>
  <si>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</si>
  <si>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</si>
  <si>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</si>
  <si>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</si>
  <si>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また、対前年比較では、県債現在高の減により将来負担額（分子）が減少した一方で、地方交付税の減により標準財政規模（分母）も減少したため、相対的に増となりました。
　実質公債費比率については、財政健全化のための県債の新規発行の抑制や執行節減により生じた財源を活用した繰上償還（H26～30　276億円程度）を進めてきた結果、近年減少傾向となっており、類似団体平均を下回っています。
　今後も財政規模が類似している他県の状況も踏まえつつ、県債の新規発行の抑制や繰上償還に取り組み、比率の改善に努めます。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</si>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</sst>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0"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5"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119378</c:v>
                </c:pt>
                <c:pt idx="2">
                  <c:v>135728</c:v>
                </c:pt>
                <c:pt idx="3">
                  <c:v>139505</c:v>
                </c:pt>
                <c:pt idx="4">
                  <c:v>128232</c:v>
                </c:pt>
              </c:numCache>
            </c:numRef>
          </c:val>
          <c:smooth val="0"/>
          <c:extLst>
            <c:ext xmlns:c16="http://schemas.microsoft.com/office/drawing/2014/chart" uri="{C3380CC4-5D6E-409C-BE32-E72D297353CC}">
              <c16:uniqueId val="{00000000-8A40-46D4-A115-2EB5FFA0C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168561</c:v>
                </c:pt>
                <c:pt idx="1">
                  <c:v>144012</c:v>
                </c:pt>
                <c:pt idx="2">
                  <c:v>148295</c:v>
                </c:pt>
                <c:pt idx="3">
                  <c:v>131618</c:v>
                </c:pt>
                <c:pt idx="4">
                  <c:v>136955</c:v>
                </c:pt>
              </c:numCache>
            </c:numRef>
          </c:val>
          <c:smooth val="0"/>
          <c:extLst>
            <c:ext xmlns:c16="http://schemas.microsoft.com/office/drawing/2014/chart" uri="{C3380CC4-5D6E-409C-BE32-E72D297353CC}">
              <c16:uniqueId val="{00000001-8A40-46D4-A115-2EB5FFA0CC8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1.78</c:v>
                </c:pt>
                <c:pt idx="1">
                  <c:v>2.9</c:v>
                </c:pt>
                <c:pt idx="2">
                  <c:v>2.8</c:v>
                </c:pt>
                <c:pt idx="3">
                  <c:v>3.04</c:v>
                </c:pt>
                <c:pt idx="4">
                  <c:v>2.86</c:v>
                </c:pt>
              </c:numCache>
            </c:numRef>
          </c:val>
          <c:extLst>
            <c:ext xmlns:c16="http://schemas.microsoft.com/office/drawing/2014/chart" uri="{C3380CC4-5D6E-409C-BE32-E72D297353CC}">
              <c16:uniqueId val="{00000000-0FB8-4D7C-BF8E-27411603E6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c:v>
                </c:pt>
                <c:pt idx="1">
                  <c:v>3.74</c:v>
                </c:pt>
                <c:pt idx="2">
                  <c:v>5.6</c:v>
                </c:pt>
                <c:pt idx="3">
                  <c:v>5.72</c:v>
                </c:pt>
                <c:pt idx="4">
                  <c:v>5.98</c:v>
                </c:pt>
              </c:numCache>
            </c:numRef>
          </c:val>
          <c:extLst>
            <c:ext xmlns:c16="http://schemas.microsoft.com/office/drawing/2014/chart" uri="{C3380CC4-5D6E-409C-BE32-E72D297353CC}">
              <c16:uniqueId val="{00000001-0FB8-4D7C-BF8E-27411603E65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1.65</c:v>
                </c:pt>
                <c:pt idx="1">
                  <c:v>6.71</c:v>
                </c:pt>
                <c:pt idx="2">
                  <c:v>2.38</c:v>
                </c:pt>
                <c:pt idx="3">
                  <c:v>2.33</c:v>
                </c:pt>
                <c:pt idx="4">
                  <c:v>1.72</c:v>
                </c:pt>
              </c:numCache>
            </c:numRef>
          </c:val>
          <c:smooth val="0"/>
          <c:extLst>
            <c:ext xmlns:c16="http://schemas.microsoft.com/office/drawing/2014/chart" uri="{C3380CC4-5D6E-409C-BE32-E72D297353CC}">
              <c16:uniqueId val="{00000002-0FB8-4D7C-BF8E-27411603E65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0-AC6C-400D-997E-DC8979236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6C-400D-997E-DC8979236D47}"/>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0.1</c:v>
                </c:pt>
                <c:pt idx="6">
                  <c:v>#N/A</c:v>
                </c:pt>
                <c:pt idx="7">
                  <c:v>0.11</c:v>
                </c:pt>
                <c:pt idx="8">
                  <c:v>#N/A</c:v>
                </c:pt>
                <c:pt idx="9">
                  <c:v>0.12</c:v>
                </c:pt>
              </c:numCache>
            </c:numRef>
          </c:val>
          <c:extLst>
            <c:ext xmlns:c16="http://schemas.microsoft.com/office/drawing/2014/chart" uri="{C3380CC4-5D6E-409C-BE32-E72D297353CC}">
              <c16:uniqueId val="{00000002-AC6C-400D-997E-DC8979236D47}"/>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0.2</c:v>
                </c:pt>
                <c:pt idx="4">
                  <c:v>#N/A</c:v>
                </c:pt>
                <c:pt idx="5">
                  <c:v>0.19</c:v>
                </c:pt>
                <c:pt idx="6">
                  <c:v>#N/A</c:v>
                </c:pt>
                <c:pt idx="7">
                  <c:v>0.17</c:v>
                </c:pt>
                <c:pt idx="8">
                  <c:v>#N/A</c:v>
                </c:pt>
                <c:pt idx="9">
                  <c:v>0.19</c:v>
                </c:pt>
              </c:numCache>
            </c:numRef>
          </c:val>
          <c:extLst>
            <c:ext xmlns:c16="http://schemas.microsoft.com/office/drawing/2014/chart" uri="{C3380CC4-5D6E-409C-BE32-E72D297353CC}">
              <c16:uniqueId val="{00000003-AC6C-400D-997E-DC8979236D4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4-AC6C-400D-997E-DC8979236D47}"/>
            </c:ext>
          </c:extLst>
        </c:ser>
        <c:ser>
          <c:idx val="5"/>
          <c:order val="5"/>
          <c:tx>
            <c:strRef>
              <c:f>データシート!$A$32</c:f>
              <c:strCache>
                <c:ptCount val="1"/>
                <c:pt idx="0">
                  <c:v>臨港地域整備特別会計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0.51</c:v>
                </c:pt>
                <c:pt idx="4">
                  <c:v>#N/A</c:v>
                </c:pt>
                <c:pt idx="5">
                  <c:v>0.5</c:v>
                </c:pt>
                <c:pt idx="6">
                  <c:v>#N/A</c:v>
                </c:pt>
                <c:pt idx="7">
                  <c:v>0.43</c:v>
                </c:pt>
                <c:pt idx="8">
                  <c:v>#N/A</c:v>
                </c:pt>
                <c:pt idx="9">
                  <c:v>0.43</c:v>
                </c:pt>
              </c:numCache>
            </c:numRef>
          </c:val>
          <c:extLst>
            <c:ext xmlns:c16="http://schemas.microsoft.com/office/drawing/2014/chart" uri="{C3380CC4-5D6E-409C-BE32-E72D297353CC}">
              <c16:uniqueId val="{00000005-AC6C-400D-997E-DC8979236D4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0.48</c:v>
                </c:pt>
                <c:pt idx="4">
                  <c:v>#N/A</c:v>
                </c:pt>
                <c:pt idx="5">
                  <c:v>0.56999999999999995</c:v>
                </c:pt>
                <c:pt idx="6">
                  <c:v>#N/A</c:v>
                </c:pt>
                <c:pt idx="7">
                  <c:v>0.61</c:v>
                </c:pt>
                <c:pt idx="8">
                  <c:v>#N/A</c:v>
                </c:pt>
                <c:pt idx="9">
                  <c:v>0.64</c:v>
                </c:pt>
              </c:numCache>
            </c:numRef>
          </c:val>
          <c:extLst>
            <c:ext xmlns:c16="http://schemas.microsoft.com/office/drawing/2014/chart" uri="{C3380CC4-5D6E-409C-BE32-E72D297353CC}">
              <c16:uniqueId val="{00000006-AC6C-400D-997E-DC8979236D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c:v>
                </c:pt>
                <c:pt idx="2">
                  <c:v>#N/A</c:v>
                </c:pt>
                <c:pt idx="3">
                  <c:v>2.82</c:v>
                </c:pt>
                <c:pt idx="4">
                  <c:v>#N/A</c:v>
                </c:pt>
                <c:pt idx="5">
                  <c:v>2.41</c:v>
                </c:pt>
                <c:pt idx="6">
                  <c:v>#N/A</c:v>
                </c:pt>
                <c:pt idx="7">
                  <c:v>1.88</c:v>
                </c:pt>
                <c:pt idx="8">
                  <c:v>#N/A</c:v>
                </c:pt>
                <c:pt idx="9">
                  <c:v>1.5</c:v>
                </c:pt>
              </c:numCache>
            </c:numRef>
          </c:val>
          <c:extLst>
            <c:ext xmlns:c16="http://schemas.microsoft.com/office/drawing/2014/chart" uri="{C3380CC4-5D6E-409C-BE32-E72D297353CC}">
              <c16:uniqueId val="{00000007-AC6C-400D-997E-DC8979236D47}"/>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0.91</c:v>
                </c:pt>
                <c:pt idx="2">
                  <c:v>#N/A</c:v>
                </c:pt>
                <c:pt idx="3">
                  <c:v>0.92</c:v>
                </c:pt>
                <c:pt idx="4">
                  <c:v>#N/A</c:v>
                </c:pt>
                <c:pt idx="5">
                  <c:v>1.18</c:v>
                </c:pt>
                <c:pt idx="6">
                  <c:v>#N/A</c:v>
                </c:pt>
                <c:pt idx="7">
                  <c:v>1.52</c:v>
                </c:pt>
                <c:pt idx="8">
                  <c:v>#N/A</c:v>
                </c:pt>
                <c:pt idx="9">
                  <c:v>1.53</c:v>
                </c:pt>
              </c:numCache>
            </c:numRef>
          </c:val>
          <c:extLst>
            <c:ext xmlns:c16="http://schemas.microsoft.com/office/drawing/2014/chart" uri="{C3380CC4-5D6E-409C-BE32-E72D297353CC}">
              <c16:uniqueId val="{00000008-AC6C-400D-997E-DC8979236D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1.71</c:v>
                </c:pt>
                <c:pt idx="2">
                  <c:v>#N/A</c:v>
                </c:pt>
                <c:pt idx="3">
                  <c:v>2.83</c:v>
                </c:pt>
                <c:pt idx="4">
                  <c:v>#N/A</c:v>
                </c:pt>
                <c:pt idx="5">
                  <c:v>2.73</c:v>
                </c:pt>
                <c:pt idx="6">
                  <c:v>#N/A</c:v>
                </c:pt>
                <c:pt idx="7">
                  <c:v>2.96</c:v>
                </c:pt>
                <c:pt idx="8">
                  <c:v>#N/A</c:v>
                </c:pt>
                <c:pt idx="9">
                  <c:v>2.78</c:v>
                </c:pt>
              </c:numCache>
            </c:numRef>
          </c:val>
          <c:extLst>
            <c:ext xmlns:c16="http://schemas.microsoft.com/office/drawing/2014/chart" uri="{C3380CC4-5D6E-409C-BE32-E72D297353CC}">
              <c16:uniqueId val="{00000009-AC6C-400D-997E-DC8979236D4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67506</c:v>
                </c:pt>
                <c:pt idx="5">
                  <c:v>67813</c:v>
                </c:pt>
                <c:pt idx="8">
                  <c:v>67712</c:v>
                </c:pt>
                <c:pt idx="11">
                  <c:v>69159</c:v>
                </c:pt>
                <c:pt idx="14">
                  <c:v>66053</c:v>
                </c:pt>
              </c:numCache>
            </c:numRef>
          </c:val>
          <c:extLst>
            <c:ext xmlns:c16="http://schemas.microsoft.com/office/drawing/2014/chart" uri="{C3380CC4-5D6E-409C-BE32-E72D297353CC}">
              <c16:uniqueId val="{00000000-C388-4AC8-B309-E0E4686B74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16</c:v>
                </c:pt>
                <c:pt idx="3">
                  <c:v>2</c:v>
                </c:pt>
                <c:pt idx="6">
                  <c:v>0</c:v>
                </c:pt>
                <c:pt idx="9">
                  <c:v>0</c:v>
                </c:pt>
                <c:pt idx="12">
                  <c:v>0</c:v>
                </c:pt>
              </c:numCache>
            </c:numRef>
          </c:val>
          <c:extLst>
            <c:ext xmlns:c16="http://schemas.microsoft.com/office/drawing/2014/chart" uri="{C3380CC4-5D6E-409C-BE32-E72D297353CC}">
              <c16:uniqueId val="{00000001-C388-4AC8-B309-E0E4686B74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992</c:v>
                </c:pt>
                <c:pt idx="3">
                  <c:v>989</c:v>
                </c:pt>
                <c:pt idx="6">
                  <c:v>929</c:v>
                </c:pt>
                <c:pt idx="9">
                  <c:v>834</c:v>
                </c:pt>
                <c:pt idx="12">
                  <c:v>826</c:v>
                </c:pt>
              </c:numCache>
            </c:numRef>
          </c:val>
          <c:extLst>
            <c:ext xmlns:c16="http://schemas.microsoft.com/office/drawing/2014/chart" uri="{C3380CC4-5D6E-409C-BE32-E72D297353CC}">
              <c16:uniqueId val="{00000002-C388-4AC8-B309-E0E4686B74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498</c:v>
                </c:pt>
                <c:pt idx="3">
                  <c:v>471</c:v>
                </c:pt>
                <c:pt idx="6">
                  <c:v>457</c:v>
                </c:pt>
                <c:pt idx="9">
                  <c:v>402</c:v>
                </c:pt>
                <c:pt idx="12">
                  <c:v>370</c:v>
                </c:pt>
              </c:numCache>
            </c:numRef>
          </c:val>
          <c:extLst>
            <c:ext xmlns:c16="http://schemas.microsoft.com/office/drawing/2014/chart" uri="{C3380CC4-5D6E-409C-BE32-E72D297353CC}">
              <c16:uniqueId val="{00000003-C388-4AC8-B309-E0E4686B74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2369</c:v>
                </c:pt>
                <c:pt idx="3">
                  <c:v>2576</c:v>
                </c:pt>
                <c:pt idx="6">
                  <c:v>2559</c:v>
                </c:pt>
                <c:pt idx="9">
                  <c:v>2545</c:v>
                </c:pt>
                <c:pt idx="12">
                  <c:v>2297</c:v>
                </c:pt>
              </c:numCache>
            </c:numRef>
          </c:val>
          <c:extLst>
            <c:ext xmlns:c16="http://schemas.microsoft.com/office/drawing/2014/chart" uri="{C3380CC4-5D6E-409C-BE32-E72D297353CC}">
              <c16:uniqueId val="{00000004-C388-4AC8-B309-E0E4686B74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5010</c:v>
                </c:pt>
                <c:pt idx="3">
                  <c:v>6124</c:v>
                </c:pt>
                <c:pt idx="6">
                  <c:v>7131</c:v>
                </c:pt>
                <c:pt idx="9">
                  <c:v>7920</c:v>
                </c:pt>
                <c:pt idx="12">
                  <c:v>8699</c:v>
                </c:pt>
              </c:numCache>
            </c:numRef>
          </c:val>
          <c:extLst>
            <c:ext xmlns:c16="http://schemas.microsoft.com/office/drawing/2014/chart" uri="{C3380CC4-5D6E-409C-BE32-E72D297353CC}">
              <c16:uniqueId val="{00000005-C388-4AC8-B309-E0E4686B74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88-4AC8-B309-E0E4686B74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84507</c:v>
                </c:pt>
                <c:pt idx="3">
                  <c:v>71817</c:v>
                </c:pt>
                <c:pt idx="6">
                  <c:v>66682</c:v>
                </c:pt>
                <c:pt idx="9">
                  <c:v>73791</c:v>
                </c:pt>
                <c:pt idx="12">
                  <c:v>67186</c:v>
                </c:pt>
              </c:numCache>
            </c:numRef>
          </c:val>
          <c:extLst>
            <c:ext xmlns:c16="http://schemas.microsoft.com/office/drawing/2014/chart" uri="{C3380CC4-5D6E-409C-BE32-E72D297353CC}">
              <c16:uniqueId val="{00000007-C388-4AC8-B309-E0E4686B742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25886</c:v>
                </c:pt>
                <c:pt idx="2">
                  <c:v>#N/A</c:v>
                </c:pt>
                <c:pt idx="3">
                  <c:v>#N/A</c:v>
                </c:pt>
                <c:pt idx="4">
                  <c:v>14166</c:v>
                </c:pt>
                <c:pt idx="5">
                  <c:v>#N/A</c:v>
                </c:pt>
                <c:pt idx="6">
                  <c:v>#N/A</c:v>
                </c:pt>
                <c:pt idx="7">
                  <c:v>10046</c:v>
                </c:pt>
                <c:pt idx="8">
                  <c:v>#N/A</c:v>
                </c:pt>
                <c:pt idx="9">
                  <c:v>#N/A</c:v>
                </c:pt>
                <c:pt idx="10">
                  <c:v>16333</c:v>
                </c:pt>
                <c:pt idx="11">
                  <c:v>#N/A</c:v>
                </c:pt>
                <c:pt idx="12">
                  <c:v>#N/A</c:v>
                </c:pt>
                <c:pt idx="13">
                  <c:v>13325</c:v>
                </c:pt>
                <c:pt idx="14">
                  <c:v>#N/A</c:v>
                </c:pt>
              </c:numCache>
            </c:numRef>
          </c:val>
          <c:smooth val="0"/>
          <c:extLst>
            <c:ext xmlns:c16="http://schemas.microsoft.com/office/drawing/2014/chart" uri="{C3380CC4-5D6E-409C-BE32-E72D297353CC}">
              <c16:uniqueId val="{00000008-C388-4AC8-B309-E0E4686B742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733304</c:v>
                </c:pt>
                <c:pt idx="5">
                  <c:v>722999</c:v>
                </c:pt>
                <c:pt idx="8">
                  <c:v>704801</c:v>
                </c:pt>
                <c:pt idx="11">
                  <c:v>682670</c:v>
                </c:pt>
                <c:pt idx="14">
                  <c:v>661684</c:v>
                </c:pt>
              </c:numCache>
            </c:numRef>
          </c:val>
          <c:extLst>
            <c:ext xmlns:c16="http://schemas.microsoft.com/office/drawing/2014/chart" uri="{C3380CC4-5D6E-409C-BE32-E72D297353CC}">
              <c16:uniqueId val="{00000000-E37D-40D5-A403-332DCAF4DF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12508</c:v>
                </c:pt>
                <c:pt idx="5">
                  <c:v>12075</c:v>
                </c:pt>
                <c:pt idx="8">
                  <c:v>11210</c:v>
                </c:pt>
                <c:pt idx="11">
                  <c:v>9128</c:v>
                </c:pt>
                <c:pt idx="14">
                  <c:v>9300</c:v>
                </c:pt>
              </c:numCache>
            </c:numRef>
          </c:val>
          <c:extLst>
            <c:ext xmlns:c16="http://schemas.microsoft.com/office/drawing/2014/chart" uri="{C3380CC4-5D6E-409C-BE32-E72D297353CC}">
              <c16:uniqueId val="{00000001-E37D-40D5-A403-332DCAF4DF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76290</c:v>
                </c:pt>
                <c:pt idx="5">
                  <c:v>75433</c:v>
                </c:pt>
                <c:pt idx="8">
                  <c:v>73839</c:v>
                </c:pt>
                <c:pt idx="11">
                  <c:v>72767</c:v>
                </c:pt>
                <c:pt idx="14">
                  <c:v>75409</c:v>
                </c:pt>
              </c:numCache>
            </c:numRef>
          </c:val>
          <c:extLst>
            <c:ext xmlns:c16="http://schemas.microsoft.com/office/drawing/2014/chart" uri="{C3380CC4-5D6E-409C-BE32-E72D297353CC}">
              <c16:uniqueId val="{00000002-E37D-40D5-A403-332DCAF4DF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7D-40D5-A403-332DCAF4DF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7D-40D5-A403-332DCAF4DF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25632</c:v>
                </c:pt>
                <c:pt idx="3">
                  <c:v>26038</c:v>
                </c:pt>
                <c:pt idx="6">
                  <c:v>24770</c:v>
                </c:pt>
                <c:pt idx="9">
                  <c:v>21574</c:v>
                </c:pt>
                <c:pt idx="12">
                  <c:v>17602</c:v>
                </c:pt>
              </c:numCache>
            </c:numRef>
          </c:val>
          <c:extLst>
            <c:ext xmlns:c16="http://schemas.microsoft.com/office/drawing/2014/chart" uri="{C3380CC4-5D6E-409C-BE32-E72D297353CC}">
              <c16:uniqueId val="{00000005-E37D-40D5-A403-332DCAF4DF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122050</c:v>
                </c:pt>
                <c:pt idx="3">
                  <c:v>117016</c:v>
                </c:pt>
                <c:pt idx="6">
                  <c:v>115077</c:v>
                </c:pt>
                <c:pt idx="9">
                  <c:v>113160</c:v>
                </c:pt>
                <c:pt idx="12">
                  <c:v>109165</c:v>
                </c:pt>
              </c:numCache>
            </c:numRef>
          </c:val>
          <c:extLst>
            <c:ext xmlns:c16="http://schemas.microsoft.com/office/drawing/2014/chart" uri="{C3380CC4-5D6E-409C-BE32-E72D297353CC}">
              <c16:uniqueId val="{00000006-E37D-40D5-A403-332DCAF4DF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3095</c:v>
                </c:pt>
                <c:pt idx="3">
                  <c:v>2775</c:v>
                </c:pt>
                <c:pt idx="6">
                  <c:v>2466</c:v>
                </c:pt>
                <c:pt idx="9">
                  <c:v>2239</c:v>
                </c:pt>
                <c:pt idx="12">
                  <c:v>1921</c:v>
                </c:pt>
              </c:numCache>
            </c:numRef>
          </c:val>
          <c:extLst>
            <c:ext xmlns:c16="http://schemas.microsoft.com/office/drawing/2014/chart" uri="{C3380CC4-5D6E-409C-BE32-E72D297353CC}">
              <c16:uniqueId val="{00000007-E37D-40D5-A403-332DCAF4DF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25244</c:v>
                </c:pt>
                <c:pt idx="3">
                  <c:v>23630</c:v>
                </c:pt>
                <c:pt idx="6">
                  <c:v>21982</c:v>
                </c:pt>
                <c:pt idx="9">
                  <c:v>21900</c:v>
                </c:pt>
                <c:pt idx="12">
                  <c:v>22272</c:v>
                </c:pt>
              </c:numCache>
            </c:numRef>
          </c:val>
          <c:extLst>
            <c:ext xmlns:c16="http://schemas.microsoft.com/office/drawing/2014/chart" uri="{C3380CC4-5D6E-409C-BE32-E72D297353CC}">
              <c16:uniqueId val="{00000008-E37D-40D5-A403-332DCAF4DF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9442</c:v>
                </c:pt>
                <c:pt idx="3">
                  <c:v>8441</c:v>
                </c:pt>
                <c:pt idx="6">
                  <c:v>7462</c:v>
                </c:pt>
                <c:pt idx="9">
                  <c:v>6750</c:v>
                </c:pt>
                <c:pt idx="12">
                  <c:v>5386</c:v>
                </c:pt>
              </c:numCache>
            </c:numRef>
          </c:val>
          <c:extLst>
            <c:ext xmlns:c16="http://schemas.microsoft.com/office/drawing/2014/chart" uri="{C3380CC4-5D6E-409C-BE32-E72D297353CC}">
              <c16:uniqueId val="{00000009-E37D-40D5-A403-332DCAF4DF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1022190</c:v>
                </c:pt>
                <c:pt idx="3">
                  <c:v>1008692</c:v>
                </c:pt>
                <c:pt idx="6">
                  <c:v>997257</c:v>
                </c:pt>
                <c:pt idx="9">
                  <c:v>979807</c:v>
                </c:pt>
                <c:pt idx="12">
                  <c:v>969896</c:v>
                </c:pt>
              </c:numCache>
            </c:numRef>
          </c:val>
          <c:extLst>
            <c:ext xmlns:c16="http://schemas.microsoft.com/office/drawing/2014/chart" uri="{C3380CC4-5D6E-409C-BE32-E72D297353CC}">
              <c16:uniqueId val="{0000000A-E37D-40D5-A403-332DCAF4DFB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385552</c:v>
                </c:pt>
                <c:pt idx="2">
                  <c:v>#N/A</c:v>
                </c:pt>
                <c:pt idx="3">
                  <c:v>#N/A</c:v>
                </c:pt>
                <c:pt idx="4">
                  <c:v>376085</c:v>
                </c:pt>
                <c:pt idx="5">
                  <c:v>#N/A</c:v>
                </c:pt>
                <c:pt idx="6">
                  <c:v>#N/A</c:v>
                </c:pt>
                <c:pt idx="7">
                  <c:v>379164</c:v>
                </c:pt>
                <c:pt idx="8">
                  <c:v>#N/A</c:v>
                </c:pt>
                <c:pt idx="9">
                  <c:v>#N/A</c:v>
                </c:pt>
                <c:pt idx="10">
                  <c:v>380865</c:v>
                </c:pt>
                <c:pt idx="11">
                  <c:v>#N/A</c:v>
                </c:pt>
                <c:pt idx="12">
                  <c:v>#N/A</c:v>
                </c:pt>
                <c:pt idx="13">
                  <c:v>379848</c:v>
                </c:pt>
                <c:pt idx="14">
                  <c:v>#N/A</c:v>
                </c:pt>
              </c:numCache>
            </c:numRef>
          </c:val>
          <c:smooth val="0"/>
          <c:extLst>
            <c:ext xmlns:c16="http://schemas.microsoft.com/office/drawing/2014/chart" uri="{C3380CC4-5D6E-409C-BE32-E72D297353CC}">
              <c16:uniqueId val="{0000000B-E37D-40D5-A403-332DCAF4DFB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15888</c:v>
                </c:pt>
                <c:pt idx="1">
                  <c:v>15967</c:v>
                </c:pt>
                <c:pt idx="2">
                  <c:v>16548</c:v>
                </c:pt>
              </c:numCache>
            </c:numRef>
          </c:val>
          <c:extLst>
            <c:ext xmlns:c16="http://schemas.microsoft.com/office/drawing/2014/chart" uri="{C3380CC4-5D6E-409C-BE32-E72D297353CC}">
              <c16:uniqueId val="{00000000-00C2-41D9-9225-695758C8C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24678</c:v>
                </c:pt>
                <c:pt idx="1">
                  <c:v>19493</c:v>
                </c:pt>
                <c:pt idx="2">
                  <c:v>16671</c:v>
                </c:pt>
              </c:numCache>
            </c:numRef>
          </c:val>
          <c:extLst>
            <c:ext xmlns:c16="http://schemas.microsoft.com/office/drawing/2014/chart" uri="{C3380CC4-5D6E-409C-BE32-E72D297353CC}">
              <c16:uniqueId val="{00000001-00C2-41D9-9225-695758C8C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17046</c:v>
                </c:pt>
                <c:pt idx="1">
                  <c:v>16467</c:v>
                </c:pt>
                <c:pt idx="2">
                  <c:v>16214</c:v>
                </c:pt>
              </c:numCache>
            </c:numRef>
          </c:val>
          <c:extLst>
            <c:ext xmlns:c16="http://schemas.microsoft.com/office/drawing/2014/chart" uri="{C3380CC4-5D6E-409C-BE32-E72D297353CC}">
              <c16:uniqueId val="{00000002-00C2-41D9-9225-695758C8C1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{1A3D8F7C-B4DF-4F5D-A4DE-2187D8CC8799}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DA-419F-8C2E-97B5CB24FB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{0AA4E16E-ABFB-4E24-B371-22231398FED5}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DA-419F-8C2E-97B5CB24FB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{4FC16689-D096-41F0-96B8-68E171E1747E}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DA-419F-8C2E-97B5CB24FB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{C8A751D7-0FCF-431F-9999-B7CF4D39E083}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DA-419F-8C2E-97B5CB24FB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{CCE98457-EF8B-4774-B89B-ED0DB80986DD}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DA-419F-8C2E-97B5CB24FBC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{AB0A6CC6-1205-4F9E-B24A-4F04A916739D}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DA-419F-8C2E-97B5CB24FBC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{E5594966-1413-4D74-8399-26B0158CF291}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DA-419F-8C2E-97B5CB24FBC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{061E8E63-8824-47D7-A36D-1C2524F9487C}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DA-419F-8C2E-97B5CB24FBC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{8FECB99B-678C-4A5B-99E7-01DF9D961FE4}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DA-419F-8C2E-97B5CB24FB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74.5</c:v>
                </c:pt>
                <c:pt idx="24">
                  <c:v>75.3</c:v>
                </c:pt>
                <c:pt idx="32">
                  <c:v>76.2</c:v>
                </c:pt>
              </c:numCache>
            </c:numRef>
          </c:xVal>
          <c:yVal>
            <c:numRef>
              <c:f>公会計指標分析・財政指標組合せ分析表!$BP$51:$DC$51</c:f>
              <c:numCache>
                <c:formatCode>#,##0.0;"▲ "#,##0.0</c:formatCode>
                <c:ptCount val="40"/>
                <c:pt idx="16">
                  <c:v>174.4</c:v>
                </c:pt>
                <c:pt idx="24">
                  <c:v>178.8</c:v>
                </c:pt>
                <c:pt idx="32">
                  <c:v>179.2</c:v>
                </c:pt>
              </c:numCache>
            </c:numRef>
          </c:yVal>
          <c:smooth val="0"/>
          <c:extLst>
            <c:ext xmlns:c16="http://schemas.microsoft.com/office/drawing/2014/chart" uri="{C3380CC4-5D6E-409C-BE32-E72D297353CC}">
              <c16:uniqueId val="{00000009-BBDA-419F-8C2E-97B5CB24FBC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{9B272099-FDBC-4E75-8066-F46022F31741}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DA-419F-8C2E-97B5CB24FB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{221E3D79-3FEF-4C4D-8607-F1992ED98966}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DA-419F-8C2E-97B5CB24FB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{63B9F348-28AF-4C01-A8F5-1A801CC4034E}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DA-419F-8C2E-97B5CB24FB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{98F7E65E-93F5-46F4-8FE8-F635E8E6728F}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DA-419F-8C2E-97B5CB24FB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{76AA9E8D-FC0D-40C5-AE0E-01BBDBE12F42}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DA-419F-8C2E-97B5CB24FBC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{CA32A465-1E2A-4D56-BD0F-6B903498CBC2}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DA-419F-8C2E-97B5CB24FBC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{6B63E88F-DED5-4837-AD16-C93A4A6ADF36}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DA-419F-8C2E-97B5CB24FBC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{E144E098-BFF0-4D7B-8F76-9CA9C2E5F627}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DA-419F-8C2E-97B5CB24FBC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{0642F9BD-4482-4BEE-B749-29BEEA6CFE19}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DA-419F-8C2E-97B5CB24FB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71</c:v>
                </c:pt>
                <c:pt idx="24">
                  <c:v>71.7</c:v>
                </c:pt>
                <c:pt idx="32">
                  <c:v>76.099999999999994</c:v>
                </c:pt>
              </c:numCache>
            </c:numRef>
          </c:xVal>
          <c:yVal>
            <c:numRef>
              <c:f>公会計指標分析・財政指標組合せ分析表!$BP$55:$DC$55</c:f>
              <c:numCache>
                <c:formatCode>#,##0.0;"▲ "#,##0.0</c:formatCode>
                <c:ptCount val="40"/>
                <c:pt idx="16">
                  <c:v>152</c:v>
                </c:pt>
                <c:pt idx="24">
                  <c:v>159.1</c:v>
                </c:pt>
                <c:pt idx="32">
                  <c:v>163.80000000000001</c:v>
                </c:pt>
              </c:numCache>
            </c:numRef>
          </c:yVal>
          <c:smooth val="0"/>
          <c:extLst>
            <c:ext xmlns:c16="http://schemas.microsoft.com/office/drawing/2014/chart" uri="{C3380CC4-5D6E-409C-BE32-E72D297353CC}">
              <c16:uniqueId val="{00000013-BBDA-419F-8C2E-97B5CB24FBC9}"/>
            </c:ext>
          </c:extLst>
        </c:ser>
        <c:dLbls>
          <c:showLegendKey val="0"/>
          <c:showVal val="1"/>
          <c:showCatName val="0"/>
          <c:showSerName val="0"/>
          <c:showPercent val="0"/>
          <c:showBubbleSize val="0"/>
        </c:dLbls>
        <c:axId val="46179840"/>
        <c:axId val="46181760"/>
      </c:scatterChart>
      <c:valAx>
        <c:axId val="46179840"/>
        <c:scaling>
          <c:orientation val="minMax"/>
          <c:max val="76.699999999999989"/>
          <c:min val="70.5999999999999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4"/>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{ED023497-B446-4999-86D4-D5DFFE56F6C8}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0D-490F-AECB-2B1D9FA23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{56F395E1-4D85-4BEE-A6B5-7B7841E05B91}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0D-490F-AECB-2B1D9FA23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{952D88F4-8E4D-4D71-8E60-403583A4382F}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0D-490F-AECB-2B1D9FA23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{55CC1136-B741-490E-9C36-077712A18F59}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0D-490F-AECB-2B1D9FA23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{2E90114B-ADE9-4CB8-823D-97EE090BDC38}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0D-490F-AECB-2B1D9FA234E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{122A5426-A84B-43B4-86B8-EE52E0F3ABFC}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0D-490F-AECB-2B1D9FA234E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{56B34BAF-418A-43D6-8BB8-1FD5755EDB56}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0D-490F-AECB-2B1D9FA234E9}"/>
                </c:ext>
              </c:extLst>
            </c:dLbl>
            <c:dLbl>
              <c:idx val="24"/>
              <c:layout>
                <c:manualLayout>
                  <c:x val="-2.305117902204578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{295239FF-B298-482E-88C9-26BCC2332CED}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0D-490F-AECB-2B1D9FA234E9}"/>
                </c:ext>
              </c:extLst>
            </c:dLbl>
            <c:dLbl>
              <c:idx val="32"/>
              <c:layout>
                <c:manualLayout>
                  <c:x val="-4.034480421617549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{B6642F07-BB83-4CED-876F-279253BCFF70}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0D-490F-AECB-2B1D9FA23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10.5</c:v>
                </c:pt>
                <c:pt idx="16">
                  <c:v>7.6</c:v>
                </c:pt>
                <c:pt idx="24">
                  <c:v>6.2</c:v>
                </c:pt>
                <c:pt idx="32">
                  <c:v>6.1</c:v>
                </c:pt>
              </c:numCache>
            </c:numRef>
          </c:xVal>
          <c:yVal>
            <c:numRef>
              <c:f>公会計指標分析・財政指標組合せ分析表!$BP$73:$DC$73</c:f>
              <c:numCache>
                <c:formatCode>#,##0.0;"▲ "#,##0.0</c:formatCode>
                <c:ptCount val="40"/>
                <c:pt idx="0">
                  <c:v>177.3</c:v>
                </c:pt>
                <c:pt idx="8">
                  <c:v>168.8</c:v>
                </c:pt>
                <c:pt idx="16">
                  <c:v>174.4</c:v>
                </c:pt>
                <c:pt idx="24">
                  <c:v>178.8</c:v>
                </c:pt>
                <c:pt idx="32">
                  <c:v>179.2</c:v>
                </c:pt>
              </c:numCache>
            </c:numRef>
          </c:yVal>
          <c:smooth val="0"/>
          <c:extLst>
            <c:ext xmlns:c16="http://schemas.microsoft.com/office/drawing/2014/chart" uri="{C3380CC4-5D6E-409C-BE32-E72D297353CC}">
              <c16:uniqueId val="{00000009-290D-490F-AECB-2B1D9FA234E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{8214E0AC-5401-43E9-B941-4263CF350193}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0D-490F-AECB-2B1D9FA234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{11841380-B37E-434E-AE5D-4A2FAC77BC3E}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0D-490F-AECB-2B1D9FA23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{3FEBE791-D319-4497-80B3-4930A8D71CB8}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0D-490F-AECB-2B1D9FA23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{8BFE0C5D-7468-4C9A-90F2-78AEAA9820C4}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0D-490F-AECB-2B1D9FA23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{B9CFC2E5-182C-48B4-9BB2-8BCB2010E5CC}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0D-490F-AECB-2B1D9FA234E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{E062E853-2184-48D2-AFF1-5135B3798B73}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0D-490F-AECB-2B1D9FA234E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{85F420C3-0269-4992-B162-462D000F7E51}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0D-490F-AECB-2B1D9FA234E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{9F4D82B9-D988-4F59-8BDB-A8EEF07C65F0}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0D-490F-AECB-2B1D9FA234E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{BFEDF998-2DC5-4FBA-AE7C-3049F964CFC8}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0D-490F-AECB-2B1D9FA23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12</c:v>
                </c:pt>
                <c:pt idx="16">
                  <c:v>9.9</c:v>
                </c:pt>
                <c:pt idx="24">
                  <c:v>9.5</c:v>
                </c:pt>
                <c:pt idx="32">
                  <c:v>9.6</c:v>
                </c:pt>
              </c:numCache>
            </c:numRef>
          </c:xVal>
          <c:yVal>
            <c:numRef>
              <c:f>公会計指標分析・財政指標組合せ分析表!$BP$77:$DC$77</c:f>
              <c:numCache>
                <c:formatCode>#,##0.0;"▲ "#,##0.0</c:formatCode>
                <c:ptCount val="40"/>
                <c:pt idx="0">
                  <c:v>151.9</c:v>
                </c:pt>
                <c:pt idx="8">
                  <c:v>173.8</c:v>
                </c:pt>
                <c:pt idx="16">
                  <c:v>152</c:v>
                </c:pt>
                <c:pt idx="24">
                  <c:v>159.1</c:v>
                </c:pt>
                <c:pt idx="32">
                  <c:v>163.80000000000001</c:v>
                </c:pt>
              </c:numCache>
            </c:numRef>
          </c:yVal>
          <c:smooth val="0"/>
          <c:extLst>
            <c:ext xmlns:c16="http://schemas.microsoft.com/office/drawing/2014/chart" uri="{C3380CC4-5D6E-409C-BE32-E72D297353CC}">
              <c16:uniqueId val="{00000013-290D-490F-AECB-2B1D9FA234E9}"/>
            </c:ext>
          </c:extLst>
        </c:ser>
        <c:dLbls>
          <c:showLegendKey val="0"/>
          <c:showVal val="1"/>
          <c:showCatName val="0"/>
          <c:showSerName val="0"/>
          <c:showPercent val="0"/>
          <c:showBubbleSize val="0"/>
        </c:dLbls>
        <c:axId val="84219776"/>
        <c:axId val="84234240"/>
      </c:scatterChart>
      <c:valAx>
        <c:axId val="84219776"/>
        <c:scaling>
          <c:orientation val="minMax"/>
          <c:max val="14.4"/>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4"/>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元利償還金については、県債の新規発行の抑制や繰上償還に努めたことにより減少傾向にあります。</a:t>
          </a:r>
        </a:p>
        <a:p>
          <a:r>
            <a:rPr kumimoji="1" lang="ja-JP" altLang="en-US" sz="1400">
              <a:solidFill>
                <a:sysClr val="windowText" lastClr="000000"/>
              </a:solidFill>
              <a:latin typeface="ＭＳ ゴシック" pitchFamily="49" charset="-128"/>
              <a:ea typeface="ＭＳ ゴシック" pitchFamily="49" charset="-128"/>
            </a:rPr>
            <a:t>　今後も、県債の新規発行の抑制や繰上償還に取り組み、実質公債費比率の改善に努めます</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減債基金残高は、前年度末から</a:t>
          </a:r>
          <a:r>
            <a:rPr kumimoji="1" lang="en-US" altLang="ja-JP" sz="1000">
              <a:solidFill>
                <a:sysClr val="windowText" lastClr="000000"/>
              </a:solidFill>
              <a:latin typeface="ＭＳ ゴシック" pitchFamily="49" charset="-128"/>
              <a:ea typeface="ＭＳ ゴシック" pitchFamily="49" charset="-128"/>
            </a:rPr>
            <a:t>44</a:t>
          </a:r>
          <a:r>
            <a:rPr kumimoji="1" lang="ja-JP" altLang="en-US" sz="1000">
              <a:solidFill>
                <a:sysClr val="windowText" lastClr="000000"/>
              </a:solidFill>
              <a:latin typeface="ＭＳ ゴシック" pitchFamily="49" charset="-128"/>
              <a:ea typeface="ＭＳ ゴシック" pitchFamily="49" charset="-128"/>
            </a:rPr>
            <a:t>億円増加しています。また、減債基金積立相当額（毎年度の積立額を発行額の</a:t>
          </a:r>
          <a:r>
            <a:rPr kumimoji="1" lang="en-US" altLang="ja-JP" sz="1000">
              <a:solidFill>
                <a:sysClr val="windowText" lastClr="000000"/>
              </a:solidFill>
              <a:latin typeface="ＭＳ ゴシック" pitchFamily="49" charset="-128"/>
              <a:ea typeface="ＭＳ ゴシック" pitchFamily="49" charset="-128"/>
            </a:rPr>
            <a:t>30</a:t>
          </a:r>
          <a:r>
            <a:rPr kumimoji="1" lang="ja-JP" altLang="en-US" sz="1000">
              <a:solidFill>
                <a:sysClr val="windowText" lastClr="000000"/>
              </a:solidFill>
              <a:latin typeface="ＭＳ ゴシック" pitchFamily="49" charset="-128"/>
              <a:ea typeface="ＭＳ ゴシック" pitchFamily="49" charset="-128"/>
            </a:rPr>
            <a:t>分の１として設定した場合の額）と同等の額を積立てており、積立不足は生じていません。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一般会計等に係る地方債の現在高は、県債の新規発行の抑制や繰上償還に努めたことにより減少傾向にあり、地方債の現在高が前年度から</a:t>
          </a:r>
          <a:r>
            <a:rPr kumimoji="1" lang="en-US" altLang="ja-JP" sz="1400">
              <a:solidFill>
                <a:sysClr val="windowText" lastClr="000000"/>
              </a:solidFill>
              <a:latin typeface="ＭＳ ゴシック" pitchFamily="49" charset="-128"/>
              <a:ea typeface="ＭＳ ゴシック" pitchFamily="49" charset="-128"/>
            </a:rPr>
            <a:t>99</a:t>
          </a:r>
          <a:r>
            <a:rPr kumimoji="1" lang="ja-JP" altLang="en-US" sz="1400">
              <a:solidFill>
                <a:sysClr val="windowText" lastClr="000000"/>
              </a:solidFill>
              <a:latin typeface="ＭＳ ゴシック" pitchFamily="49" charset="-128"/>
              <a:ea typeface="ＭＳ ゴシック" pitchFamily="49" charset="-128"/>
            </a:rPr>
            <a:t>億円減少したことにより、分子全体を引き下げています。</a:t>
          </a:r>
        </a:p>
        <a:p>
          <a:r>
            <a:rPr kumimoji="1" lang="ja-JP" altLang="en-US" sz="1400">
              <a:solidFill>
                <a:sysClr val="windowText" lastClr="000000"/>
              </a:solidFill>
              <a:latin typeface="ＭＳ ゴシック" pitchFamily="49" charset="-128"/>
              <a:ea typeface="ＭＳ ゴシック" pitchFamily="49" charset="-128"/>
            </a:rPr>
            <a:t>　今後も、財政規模が類似している他県の状況も踏まえしつつ、県債の新規発行の抑制や繰上償還に取り組み、将来負担比率の改善に努めます。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主な基金では、医療・介護サービスの提供体制改革に資する事業に活用する医療介護総合確保促進基金は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億円の増、文化振興ための教育文化振興基金は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億円の減であり、基金全体としては、減債基金の取り崩しなどにより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後期高齢者医療財政安定化基金：後期高齢者広域連合の財政安定化のための基金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医療介護サービスの提供のための事業を実施するための取崩と、次年度以降実施分として国の補助金と一般財源の積立を行った。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公立大学法人島根県立大学の運営費交付金として、５億円の取崩を行った。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各基金の目的に基づき、計画的に積立や事業実施のための取崩を行う。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決算剰余金を活用して積み立てたことにより残高は、前年度より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計画的に県債の償還に活用するために取り崩しを行っており、前年度より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計画的に取り崩しを行い、令和元年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月の財政見通しでは、令和４年度末には残高がゼロとなる見込みです。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の法面や舗装など、道路の工作物の資産額が多いことが本県の特徴です。平野部に比べコストのかかる中山間地域においても道路整備を行い、この減価償却が進んでいることから、有形固定資産減価償却率が高くなっています。</a:t>
          </a: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年度に島根県公共施設等総合管理基本方針を策定し、公共施設等の維持管理を適切に実施しつつ長寿命化を図っており、今後もこの方針に基づいて管理を行っていきます。</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26</xdr:row>
      <xdr:rowOff>155575</xdr:rowOff>
    </xdr:to>
    <xdr:cxnSp macro="">
      <xdr:nvCxnSpPr>
        <xdr:cNvPr id="61" name="直線コネクタ 60"/>
        <xdr:cNvCxnSpPr/>
      </xdr:nvCxnSpPr>
      <xdr:spPr>
        <a:xfrm flipV="1">
          <a:off x="4760595" y="5341620"/>
          <a:ext cx="1270" cy="4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97172</xdr:rowOff>
    </xdr:from>
    <xdr:ext cx="405111" cy="259045"/>
    <xdr:sp macro="" textlink="">
      <xdr:nvSpPr>
        <xdr:cNvPr id="62" name="有形固定資産減価償却率最小値テキスト"/>
        <xdr:cNvSpPr txBox="1"/>
      </xdr:nvSpPr>
      <xdr:spPr>
        <a:xfrm>
          <a:off x="48133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3" name="直線コネクタ 62"/>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141622</xdr:rowOff>
    </xdr:from>
    <xdr:ext cx="405111" cy="259045"/>
    <xdr:sp macro="" textlink="">
      <xdr:nvSpPr>
        <xdr:cNvPr id="66" name="有形固定資産減価償却率平均値テキスト"/>
        <xdr:cNvSpPr txBox="1"/>
      </xdr:nvSpPr>
      <xdr:spPr>
        <a:xfrm>
          <a:off x="4813300" y="5370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67" name="フローチャート: 判断 66"/>
        <xdr:cNvSpPr/>
      </xdr:nvSpPr>
      <xdr:spPr>
        <a:xfrm>
          <a:off x="4711700" y="53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68" name="フローチャート: 判断 67"/>
        <xdr:cNvSpPr/>
      </xdr:nvSpPr>
      <xdr:spPr>
        <a:xfrm>
          <a:off x="400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155575</xdr:rowOff>
    </xdr:from>
    <xdr:to>
      <xdr:col>15</xdr:col>
      <xdr:colOff>187325</xdr:colOff>
      <xdr:row>33</xdr:row>
      <xdr:rowOff>85725</xdr:rowOff>
    </xdr:to>
    <xdr:sp macro="" textlink="">
      <xdr:nvSpPr>
        <xdr:cNvPr id="69" name="フローチャート: 判断 68"/>
        <xdr:cNvSpPr/>
      </xdr:nvSpPr>
      <xdr:spPr>
        <a:xfrm>
          <a:off x="3238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75" name="楕円 74"/>
        <xdr:cNvSpPr/>
      </xdr:nvSpPr>
      <xdr:spPr>
        <a:xfrm>
          <a:off x="47117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14622</xdr:rowOff>
    </xdr:from>
    <xdr:ext cx="405111" cy="259045"/>
    <xdr:sp macro="" textlink="">
      <xdr:nvSpPr>
        <xdr:cNvPr id="76" name="有形固定資産減価償却率該当値テキスト"/>
        <xdr:cNvSpPr txBox="1"/>
      </xdr:nvSpPr>
      <xdr:spPr>
        <a:xfrm>
          <a:off x="4813300" y="52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77" name="楕円 76"/>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112395</xdr:rowOff>
    </xdr:from>
    <xdr:to>
      <xdr:col>23</xdr:col>
      <xdr:colOff>85725</xdr:colOff>
      <xdr:row>27</xdr:row>
      <xdr:rowOff>135255</xdr:rowOff>
    </xdr:to>
    <xdr:cxnSp macro="">
      <xdr:nvCxnSpPr>
        <xdr:cNvPr id="78" name="直線コネクタ 77"/>
        <xdr:cNvCxnSpPr/>
      </xdr:nvCxnSpPr>
      <xdr:spPr>
        <a:xfrm flipV="1">
          <a:off x="4051300" y="5341620"/>
          <a:ext cx="711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79" name="楕円 78"/>
        <xdr:cNvSpPr/>
      </xdr:nvSpPr>
      <xdr:spPr>
        <a:xfrm>
          <a:off x="3238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136525</xdr:rowOff>
    </xdr:to>
    <xdr:cxnSp macro="">
      <xdr:nvCxnSpPr>
        <xdr:cNvPr id="80" name="直線コネクタ 79"/>
        <xdr:cNvCxnSpPr/>
      </xdr:nvCxnSpPr>
      <xdr:spPr>
        <a:xfrm flipV="1">
          <a:off x="3289300" y="5535930"/>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81" name="n_1ave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82" name="n_2ave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83" name="n_1mainValue有形固定資産減価償却率"/>
        <xdr:cNvSpPr txBox="1"/>
      </xdr:nvSpPr>
      <xdr:spPr>
        <a:xfrm>
          <a:off x="38360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84" name="n_2mainValue有形固定資産減価償却率"/>
        <xdr:cNvSpPr txBox="1"/>
      </xdr:nvSpPr>
      <xdr:spPr>
        <a:xfrm>
          <a:off x="3086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7" name="正方形/長方形 8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整備など社会資本の整備等を行ってきた結果、債務償還比率の算定の分子に算入される県債の現在高が、財政規模が類似している他県と比べて多額となっている一方で、分母（経常一般財源等と経常的経費充当一般財源等の差）も大きいことから、当該数値は都道府県及び類似団体の平均を下回りました。</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8" name="テキスト ボックス 9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0" name="テキスト ボックス 9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2" name="テキスト ボックス 10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4" name="テキスト ボックス 10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6" name="テキスト ボックス 105"/>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55012</xdr:rowOff>
    </xdr:from>
    <xdr:to>
      <xdr:col>76</xdr:col>
      <xdr:colOff>21589</xdr:colOff>
      <xdr:row>34</xdr:row>
      <xdr:rowOff>136948</xdr:rowOff>
    </xdr:to>
    <xdr:cxnSp macro="">
      <xdr:nvCxnSpPr>
        <xdr:cNvPr id="112" name="直線コネクタ 111"/>
        <xdr:cNvCxnSpPr/>
      </xdr:nvCxnSpPr>
      <xdr:spPr>
        <a:xfrm flipV="1">
          <a:off x="14793595" y="5455687"/>
          <a:ext cx="1269" cy="128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140775</xdr:rowOff>
    </xdr:from>
    <xdr:ext cx="469744" cy="259045"/>
    <xdr:sp macro="" textlink="">
      <xdr:nvSpPr>
        <xdr:cNvPr id="113" name="債務償還比率最小値テキスト"/>
        <xdr:cNvSpPr txBox="1"/>
      </xdr:nvSpPr>
      <xdr:spPr>
        <a:xfrm>
          <a:off x="14846300" y="674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136948</xdr:rowOff>
    </xdr:from>
    <xdr:to>
      <xdr:col>76</xdr:col>
      <xdr:colOff>111125</xdr:colOff>
      <xdr:row>34</xdr:row>
      <xdr:rowOff>136948</xdr:rowOff>
    </xdr:to>
    <xdr:cxnSp macro="">
      <xdr:nvCxnSpPr>
        <xdr:cNvPr id="114" name="直線コネクタ 113"/>
        <xdr:cNvCxnSpPr/>
      </xdr:nvCxnSpPr>
      <xdr:spPr>
        <a:xfrm>
          <a:off x="14706600" y="673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1689</xdr:rowOff>
    </xdr:from>
    <xdr:ext cx="560923" cy="259045"/>
    <xdr:sp macro="" textlink="">
      <xdr:nvSpPr>
        <xdr:cNvPr id="115" name="債務償還比率最大値テキスト"/>
        <xdr:cNvSpPr txBox="1"/>
      </xdr:nvSpPr>
      <xdr:spPr>
        <a:xfrm>
          <a:off x="14846300" y="52309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55012</xdr:rowOff>
    </xdr:from>
    <xdr:to>
      <xdr:col>76</xdr:col>
      <xdr:colOff>111125</xdr:colOff>
      <xdr:row>27</xdr:row>
      <xdr:rowOff>55012</xdr:rowOff>
    </xdr:to>
    <xdr:cxnSp macro="">
      <xdr:nvCxnSpPr>
        <xdr:cNvPr id="116" name="直線コネクタ 115"/>
        <xdr:cNvCxnSpPr/>
      </xdr:nvCxnSpPr>
      <xdr:spPr>
        <a:xfrm>
          <a:off x="14706600" y="545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33249</xdr:rowOff>
    </xdr:from>
    <xdr:ext cx="560923" cy="259045"/>
    <xdr:sp macro="" textlink="">
      <xdr:nvSpPr>
        <xdr:cNvPr id="117" name="債務償還比率平均値テキスト"/>
        <xdr:cNvSpPr txBox="1"/>
      </xdr:nvSpPr>
      <xdr:spPr>
        <a:xfrm>
          <a:off x="14846300" y="594827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10372</xdr:rowOff>
    </xdr:from>
    <xdr:to>
      <xdr:col>76</xdr:col>
      <xdr:colOff>73025</xdr:colOff>
      <xdr:row>31</xdr:row>
      <xdr:rowOff>111972</xdr:rowOff>
    </xdr:to>
    <xdr:sp macro="" textlink="">
      <xdr:nvSpPr>
        <xdr:cNvPr id="118" name="フローチャート: 判断 117"/>
        <xdr:cNvSpPr/>
      </xdr:nvSpPr>
      <xdr:spPr>
        <a:xfrm>
          <a:off x="147447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154474</xdr:rowOff>
    </xdr:from>
    <xdr:to>
      <xdr:col>72</xdr:col>
      <xdr:colOff>123825</xdr:colOff>
      <xdr:row>31</xdr:row>
      <xdr:rowOff>84624</xdr:rowOff>
    </xdr:to>
    <xdr:sp macro="" textlink="">
      <xdr:nvSpPr>
        <xdr:cNvPr id="119" name="フローチャート: 判断 118"/>
        <xdr:cNvSpPr/>
      </xdr:nvSpPr>
      <xdr:spPr>
        <a:xfrm>
          <a:off x="14033500" y="606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85217</xdr:rowOff>
    </xdr:from>
    <xdr:to>
      <xdr:col>76</xdr:col>
      <xdr:colOff>73025</xdr:colOff>
      <xdr:row>32</xdr:row>
      <xdr:rowOff>15367</xdr:rowOff>
    </xdr:to>
    <xdr:sp macro="" textlink="">
      <xdr:nvSpPr>
        <xdr:cNvPr id="125" name="楕円 124"/>
        <xdr:cNvSpPr/>
      </xdr:nvSpPr>
      <xdr:spPr>
        <a:xfrm>
          <a:off x="14744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63644</xdr:rowOff>
    </xdr:from>
    <xdr:ext cx="560923" cy="259045"/>
    <xdr:sp macro="" textlink="">
      <xdr:nvSpPr>
        <xdr:cNvPr id="126" name="債務償還比率該当値テキスト"/>
        <xdr:cNvSpPr txBox="1"/>
      </xdr:nvSpPr>
      <xdr:spPr>
        <a:xfrm>
          <a:off x="14846300" y="61501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73342</xdr:rowOff>
    </xdr:from>
    <xdr:to>
      <xdr:col>72</xdr:col>
      <xdr:colOff>123825</xdr:colOff>
      <xdr:row>32</xdr:row>
      <xdr:rowOff>3492</xdr:rowOff>
    </xdr:to>
    <xdr:sp macro="" textlink="">
      <xdr:nvSpPr>
        <xdr:cNvPr id="127" name="楕円 126"/>
        <xdr:cNvSpPr/>
      </xdr:nvSpPr>
      <xdr:spPr>
        <a:xfrm>
          <a:off x="14033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124142</xdr:rowOff>
    </xdr:from>
    <xdr:to>
      <xdr:col>76</xdr:col>
      <xdr:colOff>22225</xdr:colOff>
      <xdr:row>31</xdr:row>
      <xdr:rowOff>136017</xdr:rowOff>
    </xdr:to>
    <xdr:cxnSp macro="">
      <xdr:nvCxnSpPr>
        <xdr:cNvPr id="128" name="直線コネクタ 127"/>
        <xdr:cNvCxnSpPr/>
      </xdr:nvCxnSpPr>
      <xdr:spPr>
        <a:xfrm>
          <a:off x="14084300" y="6210617"/>
          <a:ext cx="711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101151</xdr:rowOff>
    </xdr:from>
    <xdr:ext cx="560923" cy="259045"/>
    <xdr:sp macro="" textlink="">
      <xdr:nvSpPr>
        <xdr:cNvPr id="129" name="n_1aveValue債務償還比率"/>
        <xdr:cNvSpPr txBox="1"/>
      </xdr:nvSpPr>
      <xdr:spPr>
        <a:xfrm>
          <a:off x="13791138" y="5844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166069</xdr:rowOff>
    </xdr:from>
    <xdr:ext cx="560923" cy="259045"/>
    <xdr:sp macro="" textlink="">
      <xdr:nvSpPr>
        <xdr:cNvPr id="130" name="n_1mainValue債務償還比率"/>
        <xdr:cNvSpPr txBox="1"/>
      </xdr:nvSpPr>
      <xdr:spPr>
        <a:xfrm>
          <a:off x="13791138" y="62525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166007</xdr:rowOff>
    </xdr:from>
    <xdr:to>
      <xdr:col>24</xdr:col>
      <xdr:colOff>62865</xdr:colOff>
      <xdr:row>41</xdr:row>
      <xdr:rowOff>100693</xdr:rowOff>
    </xdr:to>
    <xdr:cxnSp macro="">
      <xdr:nvCxnSpPr>
        <xdr:cNvPr id="58" name="直線コネクタ 57"/>
        <xdr:cNvCxnSpPr/>
      </xdr:nvCxnSpPr>
      <xdr:spPr>
        <a:xfrm flipV="1">
          <a:off x="4633595" y="5823857"/>
          <a:ext cx="127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104520</xdr:rowOff>
    </xdr:from>
    <xdr:ext cx="405111" cy="259045"/>
    <xdr:sp macro="" textlink="">
      <xdr:nvSpPr>
        <xdr:cNvPr id="59" name="【道路】&#10;有形固定資産減価償却率最小値テキスト"/>
        <xdr:cNvSpPr txBox="1"/>
      </xdr:nvSpPr>
      <xdr:spPr>
        <a:xfrm>
          <a:off x="468630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100693</xdr:rowOff>
    </xdr:from>
    <xdr:to>
      <xdr:col>24</xdr:col>
      <xdr:colOff>152400</xdr:colOff>
      <xdr:row>41</xdr:row>
      <xdr:rowOff>100693</xdr:rowOff>
    </xdr:to>
    <xdr:cxnSp macro="">
      <xdr:nvCxnSpPr>
        <xdr:cNvPr id="60" name="直線コネクタ 59"/>
        <xdr:cNvCxnSpPr/>
      </xdr:nvCxnSpPr>
      <xdr:spPr>
        <a:xfrm>
          <a:off x="4546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112684</xdr:rowOff>
    </xdr:from>
    <xdr:ext cx="405111" cy="259045"/>
    <xdr:sp macro="" textlink="">
      <xdr:nvSpPr>
        <xdr:cNvPr id="61" name="【道路】&#10;有形固定資産減価償却率最大値テキスト"/>
        <xdr:cNvSpPr txBox="1"/>
      </xdr:nvSpPr>
      <xdr:spPr>
        <a:xfrm>
          <a:off x="46863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142620</xdr:rowOff>
    </xdr:from>
    <xdr:ext cx="405111" cy="259045"/>
    <xdr:sp macro="" textlink="">
      <xdr:nvSpPr>
        <xdr:cNvPr id="63" name="【道路】&#10;有形固定資産減価償却率平均値テキスト"/>
        <xdr:cNvSpPr txBox="1"/>
      </xdr:nvSpPr>
      <xdr:spPr>
        <a:xfrm>
          <a:off x="4686300" y="614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64" name="フローチャート: 判断 63"/>
        <xdr:cNvSpPr/>
      </xdr:nvSpPr>
      <xdr:spPr>
        <a:xfrm>
          <a:off x="4584700" y="616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147865</xdr:rowOff>
    </xdr:from>
    <xdr:to>
      <xdr:col>20</xdr:col>
      <xdr:colOff>38100</xdr:colOff>
      <xdr:row>42</xdr:row>
      <xdr:rowOff>78015</xdr:rowOff>
    </xdr:to>
    <xdr:sp macro="" textlink="">
      <xdr:nvSpPr>
        <xdr:cNvPr id="65" name="フローチャート: 判断 64"/>
        <xdr:cNvSpPr/>
      </xdr:nvSpPr>
      <xdr:spPr>
        <a:xfrm>
          <a:off x="3746500" y="71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156028</xdr:rowOff>
    </xdr:from>
    <xdr:to>
      <xdr:col>15</xdr:col>
      <xdr:colOff>101600</xdr:colOff>
      <xdr:row>41</xdr:row>
      <xdr:rowOff>86178</xdr:rowOff>
    </xdr:to>
    <xdr:sp macro="" textlink="">
      <xdr:nvSpPr>
        <xdr:cNvPr id="66" name="フローチャート: 判断 65"/>
        <xdr:cNvSpPr/>
      </xdr:nvSpPr>
      <xdr:spPr>
        <a:xfrm>
          <a:off x="2857500" y="701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2" name="楕円 71"/>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68234</xdr:rowOff>
    </xdr:from>
    <xdr:ext cx="405111" cy="259045"/>
    <xdr:sp macro="" textlink="">
      <xdr:nvSpPr>
        <xdr:cNvPr id="73" name="【道路】&#10;有形固定資産減価償却率該当値テキスト"/>
        <xdr:cNvSpPr txBox="1"/>
      </xdr:nvSpPr>
      <xdr:spPr>
        <a:xfrm>
          <a:off x="4686300"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35</xdr:row>
      <xdr:rowOff>19050</xdr:rowOff>
    </xdr:to>
    <xdr:cxnSp macro="">
      <xdr:nvCxnSpPr>
        <xdr:cNvPr id="75" name="直線コネクタ 74"/>
        <xdr:cNvCxnSpPr/>
      </xdr:nvCxnSpPr>
      <xdr:spPr>
        <a:xfrm flipV="1">
          <a:off x="3797300" y="58238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36</xdr:row>
      <xdr:rowOff>76200</xdr:rowOff>
    </xdr:to>
    <xdr:cxnSp macro="">
      <xdr:nvCxnSpPr>
        <xdr:cNvPr id="77" name="直線コネクタ 76"/>
        <xdr:cNvCxnSpPr/>
      </xdr:nvCxnSpPr>
      <xdr:spPr>
        <a:xfrm flipV="1">
          <a:off x="2908300" y="6019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69142</xdr:rowOff>
    </xdr:from>
    <xdr:ext cx="405111" cy="259045"/>
    <xdr:sp macro="" textlink="">
      <xdr:nvSpPr>
        <xdr:cNvPr id="78" name="n_1aveValue【道路】&#10;有形固定資産減価償却率"/>
        <xdr:cNvSpPr txBox="1"/>
      </xdr:nvSpPr>
      <xdr:spPr>
        <a:xfrm>
          <a:off x="3582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77305</xdr:rowOff>
    </xdr:from>
    <xdr:ext cx="405111" cy="259045"/>
    <xdr:sp macro="" textlink="">
      <xdr:nvSpPr>
        <xdr:cNvPr id="79" name="n_2aveValue【道路】&#10;有形固定資産減価償却率"/>
        <xdr:cNvSpPr txBox="1"/>
      </xdr:nvSpPr>
      <xdr:spPr>
        <a:xfrm>
          <a:off x="2705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0"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1" name="n_2mainValue【道路】&#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8708</xdr:rowOff>
    </xdr:from>
    <xdr:to>
      <xdr:col>54</xdr:col>
      <xdr:colOff>189865</xdr:colOff>
      <xdr:row>34</xdr:row>
      <xdr:rowOff>157843</xdr:rowOff>
    </xdr:to>
    <xdr:cxnSp macro="">
      <xdr:nvCxnSpPr>
        <xdr:cNvPr id="106" name="直線コネクタ 105"/>
        <xdr:cNvCxnSpPr/>
      </xdr:nvCxnSpPr>
      <xdr:spPr>
        <a:xfrm flipV="1">
          <a:off x="10475595" y="5838008"/>
          <a:ext cx="1270" cy="14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164936</xdr:rowOff>
    </xdr:from>
    <xdr:ext cx="469744" cy="259045"/>
    <xdr:sp macro="" textlink="">
      <xdr:nvSpPr>
        <xdr:cNvPr id="107" name="【道路】&#10;一人当たり延長最小値テキスト"/>
        <xdr:cNvSpPr txBox="1"/>
      </xdr:nvSpPr>
      <xdr:spPr>
        <a:xfrm>
          <a:off x="10528300" y="599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157843</xdr:rowOff>
    </xdr:from>
    <xdr:to>
      <xdr:col>55</xdr:col>
      <xdr:colOff>88900</xdr:colOff>
      <xdr:row>34</xdr:row>
      <xdr:rowOff>157843</xdr:rowOff>
    </xdr:to>
    <xdr:cxnSp macro="">
      <xdr:nvCxnSpPr>
        <xdr:cNvPr id="108" name="直線コネクタ 107"/>
        <xdr:cNvCxnSpPr/>
      </xdr:nvCxnSpPr>
      <xdr:spPr>
        <a:xfrm>
          <a:off x="10388600" y="598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126835</xdr:rowOff>
    </xdr:from>
    <xdr:ext cx="469744" cy="259045"/>
    <xdr:sp macro="" textlink="">
      <xdr:nvSpPr>
        <xdr:cNvPr id="109" name="【道路】&#10;一人当たり延長最大値テキスト"/>
        <xdr:cNvSpPr txBox="1"/>
      </xdr:nvSpPr>
      <xdr:spPr>
        <a:xfrm>
          <a:off x="10528300" y="561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8708</xdr:rowOff>
    </xdr:from>
    <xdr:to>
      <xdr:col>55</xdr:col>
      <xdr:colOff>88900</xdr:colOff>
      <xdr:row>34</xdr:row>
      <xdr:rowOff>8708</xdr:rowOff>
    </xdr:to>
    <xdr:cxnSp macro="">
      <xdr:nvCxnSpPr>
        <xdr:cNvPr id="110" name="直線コネクタ 109"/>
        <xdr:cNvCxnSpPr/>
      </xdr:nvCxnSpPr>
      <xdr:spPr>
        <a:xfrm>
          <a:off x="10388600" y="58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82385</xdr:rowOff>
    </xdr:from>
    <xdr:ext cx="469744" cy="259045"/>
    <xdr:sp macro="" textlink="">
      <xdr:nvSpPr>
        <xdr:cNvPr id="111" name="【道路】&#10;一人当たり延長平均値テキスト"/>
        <xdr:cNvSpPr txBox="1"/>
      </xdr:nvSpPr>
      <xdr:spPr>
        <a:xfrm>
          <a:off x="10528300" y="574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39551</xdr:rowOff>
    </xdr:from>
    <xdr:to>
      <xdr:col>55</xdr:col>
      <xdr:colOff>50800</xdr:colOff>
      <xdr:row>34</xdr:row>
      <xdr:rowOff>141151</xdr:rowOff>
    </xdr:to>
    <xdr:sp macro="" textlink="">
      <xdr:nvSpPr>
        <xdr:cNvPr id="112" name="フローチャート: 判断 111"/>
        <xdr:cNvSpPr/>
      </xdr:nvSpPr>
      <xdr:spPr>
        <a:xfrm>
          <a:off x="10426700" y="586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76563</xdr:rowOff>
    </xdr:from>
    <xdr:to>
      <xdr:col>50</xdr:col>
      <xdr:colOff>165100</xdr:colOff>
      <xdr:row>37</xdr:row>
      <xdr:rowOff>6713</xdr:rowOff>
    </xdr:to>
    <xdr:sp macro="" textlink="">
      <xdr:nvSpPr>
        <xdr:cNvPr id="113" name="フローチャート: 判断 112"/>
        <xdr:cNvSpPr/>
      </xdr:nvSpPr>
      <xdr:spPr>
        <a:xfrm>
          <a:off x="9588500" y="62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140788</xdr:rowOff>
    </xdr:from>
    <xdr:to>
      <xdr:col>46</xdr:col>
      <xdr:colOff>38100</xdr:colOff>
      <xdr:row>41</xdr:row>
      <xdr:rowOff>70938</xdr:rowOff>
    </xdr:to>
    <xdr:sp macro="" textlink="">
      <xdr:nvSpPr>
        <xdr:cNvPr id="114" name="フローチャート: 判断 113"/>
        <xdr:cNvSpPr/>
      </xdr:nvSpPr>
      <xdr:spPr>
        <a:xfrm>
          <a:off x="8699500" y="69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20" name="楕円 119"/>
        <xdr:cNvSpPr/>
      </xdr:nvSpPr>
      <xdr:spPr>
        <a:xfrm>
          <a:off x="10426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37936</xdr:rowOff>
    </xdr:from>
    <xdr:ext cx="469744" cy="259045"/>
    <xdr:sp macro="" textlink="">
      <xdr:nvSpPr>
        <xdr:cNvPr id="121" name="【道路】&#10;一人当たり延長該当値テキスト"/>
        <xdr:cNvSpPr txBox="1"/>
      </xdr:nvSpPr>
      <xdr:spPr>
        <a:xfrm>
          <a:off x="10528300" y="58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151674</xdr:rowOff>
    </xdr:from>
    <xdr:to>
      <xdr:col>50</xdr:col>
      <xdr:colOff>165100</xdr:colOff>
      <xdr:row>35</xdr:row>
      <xdr:rowOff>81824</xdr:rowOff>
    </xdr:to>
    <xdr:sp macro="" textlink="">
      <xdr:nvSpPr>
        <xdr:cNvPr id="122" name="楕円 121"/>
        <xdr:cNvSpPr/>
      </xdr:nvSpPr>
      <xdr:spPr>
        <a:xfrm>
          <a:off x="9588500" y="59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35</xdr:row>
      <xdr:rowOff>31024</xdr:rowOff>
    </xdr:to>
    <xdr:cxnSp macro="">
      <xdr:nvCxnSpPr>
        <xdr:cNvPr id="123" name="直線コネクタ 122"/>
        <xdr:cNvCxnSpPr/>
      </xdr:nvCxnSpPr>
      <xdr:spPr>
        <a:xfrm flipV="1">
          <a:off x="9639300" y="5987143"/>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122283</xdr:rowOff>
    </xdr:from>
    <xdr:to>
      <xdr:col>46</xdr:col>
      <xdr:colOff>38100</xdr:colOff>
      <xdr:row>35</xdr:row>
      <xdr:rowOff>52433</xdr:rowOff>
    </xdr:to>
    <xdr:sp macro="" textlink="">
      <xdr:nvSpPr>
        <xdr:cNvPr id="124" name="楕円 123"/>
        <xdr:cNvSpPr/>
      </xdr:nvSpPr>
      <xdr:spPr>
        <a:xfrm>
          <a:off x="8699500" y="59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1633</xdr:rowOff>
    </xdr:from>
    <xdr:to>
      <xdr:col>50</xdr:col>
      <xdr:colOff>114300</xdr:colOff>
      <xdr:row>35</xdr:row>
      <xdr:rowOff>31024</xdr:rowOff>
    </xdr:to>
    <xdr:cxnSp macro="">
      <xdr:nvCxnSpPr>
        <xdr:cNvPr id="125" name="直線コネクタ 124"/>
        <xdr:cNvCxnSpPr/>
      </xdr:nvCxnSpPr>
      <xdr:spPr>
        <a:xfrm>
          <a:off x="8750300" y="60023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169290</xdr:rowOff>
    </xdr:from>
    <xdr:ext cx="469744" cy="259045"/>
    <xdr:sp macro="" textlink="">
      <xdr:nvSpPr>
        <xdr:cNvPr id="126" name="n_1aveValue【道路】&#10;一人当たり延長"/>
        <xdr:cNvSpPr txBox="1"/>
      </xdr:nvSpPr>
      <xdr:spPr>
        <a:xfrm>
          <a:off x="9391727" y="63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62065</xdr:rowOff>
    </xdr:from>
    <xdr:ext cx="469744" cy="259045"/>
    <xdr:sp macro="" textlink="">
      <xdr:nvSpPr>
        <xdr:cNvPr id="127" name="n_2aveValue【道路】&#10;一人当たり延長"/>
        <xdr:cNvSpPr txBox="1"/>
      </xdr:nvSpPr>
      <xdr:spPr>
        <a:xfrm>
          <a:off x="8515427" y="709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98351</xdr:rowOff>
    </xdr:from>
    <xdr:ext cx="469744" cy="259045"/>
    <xdr:sp macro="" textlink="">
      <xdr:nvSpPr>
        <xdr:cNvPr id="128" name="n_1mainValue【道路】&#10;一人当たり延長"/>
        <xdr:cNvSpPr txBox="1"/>
      </xdr:nvSpPr>
      <xdr:spPr>
        <a:xfrm>
          <a:off x="9391727" y="5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68960</xdr:rowOff>
    </xdr:from>
    <xdr:ext cx="469744" cy="259045"/>
    <xdr:sp macro="" textlink="">
      <xdr:nvSpPr>
        <xdr:cNvPr id="129" name="n_2mainValue【道路】&#10;一人当たり延長"/>
        <xdr:cNvSpPr txBox="1"/>
      </xdr:nvSpPr>
      <xdr:spPr>
        <a:xfrm>
          <a:off x="8515427" y="57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1" name="正方形/長方形 130"/>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2" name="正方形/長方形 131"/>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3" name="正方形/長方形 132"/>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4" name="正方形/長方形 133"/>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77724</xdr:rowOff>
    </xdr:from>
    <xdr:to>
      <xdr:col>24</xdr:col>
      <xdr:colOff>62865</xdr:colOff>
      <xdr:row>62</xdr:row>
      <xdr:rowOff>109728</xdr:rowOff>
    </xdr:to>
    <xdr:cxnSp macro="">
      <xdr:nvCxnSpPr>
        <xdr:cNvPr id="150" name="直線コネクタ 149"/>
        <xdr:cNvCxnSpPr/>
      </xdr:nvCxnSpPr>
      <xdr:spPr>
        <a:xfrm flipV="1">
          <a:off x="4633595" y="9678924"/>
          <a:ext cx="127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113555</xdr:rowOff>
    </xdr:from>
    <xdr:ext cx="405111" cy="259045"/>
    <xdr:sp macro="" textlink="">
      <xdr:nvSpPr>
        <xdr:cNvPr id="151" name="【橋りょう・トンネル】&#10;有形固定資産減価償却率最小値テキスト"/>
        <xdr:cNvSpPr txBox="1"/>
      </xdr:nvSpPr>
      <xdr:spPr>
        <a:xfrm>
          <a:off x="46863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109728</xdr:rowOff>
    </xdr:from>
    <xdr:to>
      <xdr:col>24</xdr:col>
      <xdr:colOff>152400</xdr:colOff>
      <xdr:row>62</xdr:row>
      <xdr:rowOff>109728</xdr:rowOff>
    </xdr:to>
    <xdr:cxnSp macro="">
      <xdr:nvCxnSpPr>
        <xdr:cNvPr id="152" name="直線コネクタ 151"/>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24401</xdr:rowOff>
    </xdr:from>
    <xdr:ext cx="405111" cy="259045"/>
    <xdr:sp macro="" textlink="">
      <xdr:nvSpPr>
        <xdr:cNvPr id="153" name="【橋りょう・トンネル】&#10;有形固定資産減価償却率最大値テキスト"/>
        <xdr:cNvSpPr txBox="1"/>
      </xdr:nvSpPr>
      <xdr:spPr>
        <a:xfrm>
          <a:off x="4686300" y="945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77724</xdr:rowOff>
    </xdr:from>
    <xdr:to>
      <xdr:col>24</xdr:col>
      <xdr:colOff>152400</xdr:colOff>
      <xdr:row>56</xdr:row>
      <xdr:rowOff>77724</xdr:rowOff>
    </xdr:to>
    <xdr:cxnSp macro="">
      <xdr:nvCxnSpPr>
        <xdr:cNvPr id="154" name="直線コネクタ 153"/>
        <xdr:cNvCxnSpPr/>
      </xdr:nvCxnSpPr>
      <xdr:spPr>
        <a:xfrm>
          <a:off x="4546600" y="967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118381</xdr:rowOff>
    </xdr:from>
    <xdr:ext cx="405111" cy="259045"/>
    <xdr:sp macro="" textlink="">
      <xdr:nvSpPr>
        <xdr:cNvPr id="155" name="【橋りょう・トンネル】&#10;有形固定資産減価償却率平均値テキスト"/>
        <xdr:cNvSpPr txBox="1"/>
      </xdr:nvSpPr>
      <xdr:spPr>
        <a:xfrm>
          <a:off x="46863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56" name="フローチャート: 判断 155"/>
        <xdr:cNvSpPr/>
      </xdr:nvSpPr>
      <xdr:spPr>
        <a:xfrm>
          <a:off x="4584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10922</xdr:rowOff>
    </xdr:from>
    <xdr:to>
      <xdr:col>20</xdr:col>
      <xdr:colOff>38100</xdr:colOff>
      <xdr:row>59</xdr:row>
      <xdr:rowOff>112522</xdr:rowOff>
    </xdr:to>
    <xdr:sp macro="" textlink="">
      <xdr:nvSpPr>
        <xdr:cNvPr id="157" name="フローチャート: 判断 156"/>
        <xdr:cNvSpPr/>
      </xdr:nvSpPr>
      <xdr:spPr>
        <a:xfrm>
          <a:off x="3746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102362</xdr:rowOff>
    </xdr:from>
    <xdr:to>
      <xdr:col>15</xdr:col>
      <xdr:colOff>101600</xdr:colOff>
      <xdr:row>58</xdr:row>
      <xdr:rowOff>32512</xdr:rowOff>
    </xdr:to>
    <xdr:sp macro="" textlink="">
      <xdr:nvSpPr>
        <xdr:cNvPr id="158" name="フローチャート: 判断 157"/>
        <xdr:cNvSpPr/>
      </xdr:nvSpPr>
      <xdr:spPr>
        <a:xfrm>
          <a:off x="2857500" y="987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64" name="楕円 163"/>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145305</xdr:rowOff>
    </xdr:from>
    <xdr:ext cx="405111" cy="259045"/>
    <xdr:sp macro="" textlink="">
      <xdr:nvSpPr>
        <xdr:cNvPr id="165" name="【橋りょう・トンネル】&#10;有形固定資産減価償却率該当値テキスト"/>
        <xdr:cNvSpPr txBox="1"/>
      </xdr:nvSpPr>
      <xdr:spPr>
        <a:xfrm>
          <a:off x="4686300" y="1060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100076</xdr:rowOff>
    </xdr:from>
    <xdr:to>
      <xdr:col>20</xdr:col>
      <xdr:colOff>38100</xdr:colOff>
      <xdr:row>63</xdr:row>
      <xdr:rowOff>30226</xdr:rowOff>
    </xdr:to>
    <xdr:sp macro="" textlink="">
      <xdr:nvSpPr>
        <xdr:cNvPr id="166" name="楕円 165"/>
        <xdr:cNvSpPr/>
      </xdr:nvSpPr>
      <xdr:spPr>
        <a:xfrm>
          <a:off x="3746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109728</xdr:rowOff>
    </xdr:from>
    <xdr:to>
      <xdr:col>24</xdr:col>
      <xdr:colOff>63500</xdr:colOff>
      <xdr:row>62</xdr:row>
      <xdr:rowOff>150876</xdr:rowOff>
    </xdr:to>
    <xdr:cxnSp macro="">
      <xdr:nvCxnSpPr>
        <xdr:cNvPr id="167" name="直線コネクタ 166"/>
        <xdr:cNvCxnSpPr/>
      </xdr:nvCxnSpPr>
      <xdr:spPr>
        <a:xfrm flipV="1">
          <a:off x="3797300" y="10739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141224</xdr:rowOff>
    </xdr:from>
    <xdr:to>
      <xdr:col>15</xdr:col>
      <xdr:colOff>101600</xdr:colOff>
      <xdr:row>63</xdr:row>
      <xdr:rowOff>71374</xdr:rowOff>
    </xdr:to>
    <xdr:sp macro="" textlink="">
      <xdr:nvSpPr>
        <xdr:cNvPr id="168" name="楕円 167"/>
        <xdr:cNvSpPr/>
      </xdr:nvSpPr>
      <xdr:spPr>
        <a:xfrm>
          <a:off x="2857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150876</xdr:rowOff>
    </xdr:from>
    <xdr:to>
      <xdr:col>19</xdr:col>
      <xdr:colOff>177800</xdr:colOff>
      <xdr:row>63</xdr:row>
      <xdr:rowOff>20574</xdr:rowOff>
    </xdr:to>
    <xdr:cxnSp macro="">
      <xdr:nvCxnSpPr>
        <xdr:cNvPr id="169" name="直線コネクタ 168"/>
        <xdr:cNvCxnSpPr/>
      </xdr:nvCxnSpPr>
      <xdr:spPr>
        <a:xfrm flipV="1">
          <a:off x="2908300" y="1078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129049</xdr:rowOff>
    </xdr:from>
    <xdr:ext cx="405111" cy="259045"/>
    <xdr:sp macro="" textlink="">
      <xdr:nvSpPr>
        <xdr:cNvPr id="170" name="n_1aveValue【橋りょう・トンネル】&#10;有形固定資産減価償却率"/>
        <xdr:cNvSpPr txBox="1"/>
      </xdr:nvSpPr>
      <xdr:spPr>
        <a:xfrm>
          <a:off x="3582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49039</xdr:rowOff>
    </xdr:from>
    <xdr:ext cx="405111" cy="259045"/>
    <xdr:sp macro="" textlink="">
      <xdr:nvSpPr>
        <xdr:cNvPr id="171" name="n_2aveValue【橋りょう・トンネル】&#10;有形固定資産減価償却率"/>
        <xdr:cNvSpPr txBox="1"/>
      </xdr:nvSpPr>
      <xdr:spPr>
        <a:xfrm>
          <a:off x="2705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21353</xdr:rowOff>
    </xdr:from>
    <xdr:ext cx="405111" cy="259045"/>
    <xdr:sp macro="" textlink="">
      <xdr:nvSpPr>
        <xdr:cNvPr id="172" name="n_1mainValue【橋りょう・トンネル】&#10;有形固定資産減価償却率"/>
        <xdr:cNvSpPr txBox="1"/>
      </xdr:nvSpPr>
      <xdr:spPr>
        <a:xfrm>
          <a:off x="35820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62501</xdr:rowOff>
    </xdr:from>
    <xdr:ext cx="405111" cy="259045"/>
    <xdr:sp macro="" textlink="">
      <xdr:nvSpPr>
        <xdr:cNvPr id="173" name="n_2mainValue【橋りょう・トンネル】&#10;有形固定資産減価償却率"/>
        <xdr:cNvSpPr txBox="1"/>
      </xdr:nvSpPr>
      <xdr:spPr>
        <a:xfrm>
          <a:off x="27057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5" name="正方形/長方形 17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6" name="正方形/長方形 17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7" name="正方形/長方形 176"/>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8" name="正方形/長方形 177"/>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2" name="テキスト ボックス 181"/>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4" name="テキスト ボックス 183"/>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59</xdr:row>
      <xdr:rowOff>16777</xdr:rowOff>
    </xdr:from>
    <xdr:to>
      <xdr:col>54</xdr:col>
      <xdr:colOff>189865</xdr:colOff>
      <xdr:row>62</xdr:row>
      <xdr:rowOff>119674</xdr:rowOff>
    </xdr:to>
    <xdr:cxnSp macro="">
      <xdr:nvCxnSpPr>
        <xdr:cNvPr id="194" name="直線コネクタ 193"/>
        <xdr:cNvCxnSpPr/>
      </xdr:nvCxnSpPr>
      <xdr:spPr>
        <a:xfrm flipV="1">
          <a:off x="10475595" y="10132327"/>
          <a:ext cx="1270" cy="61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123501</xdr:rowOff>
    </xdr:from>
    <xdr:ext cx="599010" cy="259045"/>
    <xdr:sp macro="" textlink="">
      <xdr:nvSpPr>
        <xdr:cNvPr id="195" name="【橋りょう・トンネル】&#10;一人当たり有形固定資産（償却資産）額最小値テキスト"/>
        <xdr:cNvSpPr txBox="1"/>
      </xdr:nvSpPr>
      <xdr:spPr>
        <a:xfrm>
          <a:off x="10528300" y="10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119674</xdr:rowOff>
    </xdr:from>
    <xdr:to>
      <xdr:col>55</xdr:col>
      <xdr:colOff>88900</xdr:colOff>
      <xdr:row>62</xdr:row>
      <xdr:rowOff>119674</xdr:rowOff>
    </xdr:to>
    <xdr:cxnSp macro="">
      <xdr:nvCxnSpPr>
        <xdr:cNvPr id="196" name="直線コネクタ 195"/>
        <xdr:cNvCxnSpPr/>
      </xdr:nvCxnSpPr>
      <xdr:spPr>
        <a:xfrm>
          <a:off x="10388600" y="10749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134904</xdr:rowOff>
    </xdr:from>
    <xdr:ext cx="599010" cy="259045"/>
    <xdr:sp macro="" textlink="">
      <xdr:nvSpPr>
        <xdr:cNvPr id="197" name="【橋りょう・トンネル】&#10;一人当たり有形固定資産（償却資産）額最大値テキスト"/>
        <xdr:cNvSpPr txBox="1"/>
      </xdr:nvSpPr>
      <xdr:spPr>
        <a:xfrm>
          <a:off x="10528300" y="990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16777</xdr:rowOff>
    </xdr:from>
    <xdr:to>
      <xdr:col>55</xdr:col>
      <xdr:colOff>88900</xdr:colOff>
      <xdr:row>59</xdr:row>
      <xdr:rowOff>16777</xdr:rowOff>
    </xdr:to>
    <xdr:cxnSp macro="">
      <xdr:nvCxnSpPr>
        <xdr:cNvPr id="198" name="直線コネクタ 197"/>
        <xdr:cNvCxnSpPr/>
      </xdr:nvCxnSpPr>
      <xdr:spPr>
        <a:xfrm>
          <a:off x="10388600" y="1013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155622</xdr:rowOff>
    </xdr:from>
    <xdr:ext cx="599010" cy="259045"/>
    <xdr:sp macro="" textlink="">
      <xdr:nvSpPr>
        <xdr:cNvPr id="199" name="【橋りょう・トンネル】&#10;一人当たり有形固定資産（償却資産）額平均値テキスト"/>
        <xdr:cNvSpPr txBox="1"/>
      </xdr:nvSpPr>
      <xdr:spPr>
        <a:xfrm>
          <a:off x="10528300" y="10271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132745</xdr:rowOff>
    </xdr:from>
    <xdr:to>
      <xdr:col>55</xdr:col>
      <xdr:colOff>50800</xdr:colOff>
      <xdr:row>61</xdr:row>
      <xdr:rowOff>62895</xdr:rowOff>
    </xdr:to>
    <xdr:sp macro="" textlink="">
      <xdr:nvSpPr>
        <xdr:cNvPr id="200" name="フローチャート: 判断 199"/>
        <xdr:cNvSpPr/>
      </xdr:nvSpPr>
      <xdr:spPr>
        <a:xfrm>
          <a:off x="10426700" y="1041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143062</xdr:rowOff>
    </xdr:from>
    <xdr:to>
      <xdr:col>50</xdr:col>
      <xdr:colOff>165100</xdr:colOff>
      <xdr:row>61</xdr:row>
      <xdr:rowOff>73212</xdr:rowOff>
    </xdr:to>
    <xdr:sp macro="" textlink="">
      <xdr:nvSpPr>
        <xdr:cNvPr id="201" name="フローチャート: 判断 200"/>
        <xdr:cNvSpPr/>
      </xdr:nvSpPr>
      <xdr:spPr>
        <a:xfrm>
          <a:off x="9588500" y="104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54</xdr:row>
      <xdr:rowOff>169737</xdr:rowOff>
    </xdr:from>
    <xdr:to>
      <xdr:col>46</xdr:col>
      <xdr:colOff>38100</xdr:colOff>
      <xdr:row>55</xdr:row>
      <xdr:rowOff>99887</xdr:rowOff>
    </xdr:to>
    <xdr:sp macro="" textlink="">
      <xdr:nvSpPr>
        <xdr:cNvPr id="202" name="フローチャート: 判断 201"/>
        <xdr:cNvSpPr/>
      </xdr:nvSpPr>
      <xdr:spPr>
        <a:xfrm>
          <a:off x="8699500" y="942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68874</xdr:rowOff>
    </xdr:from>
    <xdr:to>
      <xdr:col>55</xdr:col>
      <xdr:colOff>50800</xdr:colOff>
      <xdr:row>62</xdr:row>
      <xdr:rowOff>170474</xdr:rowOff>
    </xdr:to>
    <xdr:sp macro="" textlink="">
      <xdr:nvSpPr>
        <xdr:cNvPr id="208" name="楕円 207"/>
        <xdr:cNvSpPr/>
      </xdr:nvSpPr>
      <xdr:spPr>
        <a:xfrm>
          <a:off x="10426700" y="106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155251</xdr:rowOff>
    </xdr:from>
    <xdr:ext cx="599010" cy="259045"/>
    <xdr:sp macro="" textlink="">
      <xdr:nvSpPr>
        <xdr:cNvPr id="209" name="【橋りょう・トンネル】&#10;一人当たり有形固定資産（償却資産）額該当値テキスト"/>
        <xdr:cNvSpPr txBox="1"/>
      </xdr:nvSpPr>
      <xdr:spPr>
        <a:xfrm>
          <a:off x="10528300" y="1061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82600</xdr:rowOff>
    </xdr:from>
    <xdr:to>
      <xdr:col>50</xdr:col>
      <xdr:colOff>165100</xdr:colOff>
      <xdr:row>63</xdr:row>
      <xdr:rowOff>12750</xdr:rowOff>
    </xdr:to>
    <xdr:sp macro="" textlink="">
      <xdr:nvSpPr>
        <xdr:cNvPr id="210" name="楕円 209"/>
        <xdr:cNvSpPr/>
      </xdr:nvSpPr>
      <xdr:spPr>
        <a:xfrm>
          <a:off x="9588500" y="107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119674</xdr:rowOff>
    </xdr:from>
    <xdr:to>
      <xdr:col>55</xdr:col>
      <xdr:colOff>0</xdr:colOff>
      <xdr:row>62</xdr:row>
      <xdr:rowOff>133400</xdr:rowOff>
    </xdr:to>
    <xdr:cxnSp macro="">
      <xdr:nvCxnSpPr>
        <xdr:cNvPr id="211" name="直線コネクタ 210"/>
        <xdr:cNvCxnSpPr/>
      </xdr:nvCxnSpPr>
      <xdr:spPr>
        <a:xfrm flipV="1">
          <a:off x="9639300" y="10749574"/>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96105</xdr:rowOff>
    </xdr:from>
    <xdr:to>
      <xdr:col>46</xdr:col>
      <xdr:colOff>38100</xdr:colOff>
      <xdr:row>63</xdr:row>
      <xdr:rowOff>26255</xdr:rowOff>
    </xdr:to>
    <xdr:sp macro="" textlink="">
      <xdr:nvSpPr>
        <xdr:cNvPr id="212" name="楕円 211"/>
        <xdr:cNvSpPr/>
      </xdr:nvSpPr>
      <xdr:spPr>
        <a:xfrm>
          <a:off x="8699500" y="107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133400</xdr:rowOff>
    </xdr:from>
    <xdr:to>
      <xdr:col>50</xdr:col>
      <xdr:colOff>114300</xdr:colOff>
      <xdr:row>62</xdr:row>
      <xdr:rowOff>146905</xdr:rowOff>
    </xdr:to>
    <xdr:cxnSp macro="">
      <xdr:nvCxnSpPr>
        <xdr:cNvPr id="213" name="直線コネクタ 212"/>
        <xdr:cNvCxnSpPr/>
      </xdr:nvCxnSpPr>
      <xdr:spPr>
        <a:xfrm flipV="1">
          <a:off x="8750300" y="10763300"/>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89739</xdr:rowOff>
    </xdr:from>
    <xdr:ext cx="599010" cy="259045"/>
    <xdr:sp macro="" textlink="">
      <xdr:nvSpPr>
        <xdr:cNvPr id="214" name="n_1aveValue【橋りょう・トンネル】&#10;一人当たり有形固定資産（償却資産）額"/>
        <xdr:cNvSpPr txBox="1"/>
      </xdr:nvSpPr>
      <xdr:spPr>
        <a:xfrm>
          <a:off x="9327095" y="1020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116414</xdr:rowOff>
    </xdr:from>
    <xdr:ext cx="599010" cy="259045"/>
    <xdr:sp macro="" textlink="">
      <xdr:nvSpPr>
        <xdr:cNvPr id="215" name="n_2aveValue【橋りょう・トンネル】&#10;一人当たり有形固定資産（償却資産）額"/>
        <xdr:cNvSpPr txBox="1"/>
      </xdr:nvSpPr>
      <xdr:spPr>
        <a:xfrm>
          <a:off x="8450795" y="920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3877</xdr:rowOff>
    </xdr:from>
    <xdr:ext cx="599010" cy="259045"/>
    <xdr:sp macro="" textlink="">
      <xdr:nvSpPr>
        <xdr:cNvPr id="216" name="n_1mainValue【橋りょう・トンネル】&#10;一人当たり有形固定資産（償却資産）額"/>
        <xdr:cNvSpPr txBox="1"/>
      </xdr:nvSpPr>
      <xdr:spPr>
        <a:xfrm>
          <a:off x="9327095" y="1080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17382</xdr:rowOff>
    </xdr:from>
    <xdr:ext cx="599010" cy="259045"/>
    <xdr:sp macro="" textlink="">
      <xdr:nvSpPr>
        <xdr:cNvPr id="217" name="n_2mainValue【橋りょう・トンネル】&#10;一人当たり有形固定資産（償却資産）額"/>
        <xdr:cNvSpPr txBox="1"/>
      </xdr:nvSpPr>
      <xdr:spPr>
        <a:xfrm>
          <a:off x="8450795" y="1081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3" name="正方形/長方形 22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4" name="正方形/長方形 22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27" name="正方形/長方形 22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28" name="正方形/長方形 22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29" name="正方形/長方形 22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30" name="正方形/長方形 22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4" name="テキスト ボックス 23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6" name="テキスト ボックス 2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4" name="テキスト ボックス 24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6" name="テキスト ボックス 24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57150</xdr:rowOff>
    </xdr:from>
    <xdr:to>
      <xdr:col>24</xdr:col>
      <xdr:colOff>62865</xdr:colOff>
      <xdr:row>103</xdr:row>
      <xdr:rowOff>76200</xdr:rowOff>
    </xdr:to>
    <xdr:cxnSp macro="">
      <xdr:nvCxnSpPr>
        <xdr:cNvPr id="248" name="直線コネクタ 247"/>
        <xdr:cNvCxnSpPr/>
      </xdr:nvCxnSpPr>
      <xdr:spPr>
        <a:xfrm flipV="1">
          <a:off x="4633595" y="17030700"/>
          <a:ext cx="1270" cy="704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80027</xdr:rowOff>
    </xdr:from>
    <xdr:ext cx="405111" cy="259045"/>
    <xdr:sp macro="" textlink="">
      <xdr:nvSpPr>
        <xdr:cNvPr id="249" name="【港湾・漁港】&#10;有形固定資産減価償却率最小値テキスト"/>
        <xdr:cNvSpPr txBox="1"/>
      </xdr:nvSpPr>
      <xdr:spPr>
        <a:xfrm>
          <a:off x="46863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76200</xdr:rowOff>
    </xdr:from>
    <xdr:to>
      <xdr:col>24</xdr:col>
      <xdr:colOff>152400</xdr:colOff>
      <xdr:row>103</xdr:row>
      <xdr:rowOff>76200</xdr:rowOff>
    </xdr:to>
    <xdr:cxnSp macro="">
      <xdr:nvCxnSpPr>
        <xdr:cNvPr id="250" name="直線コネクタ 249"/>
        <xdr:cNvCxnSpPr/>
      </xdr:nvCxnSpPr>
      <xdr:spPr>
        <a:xfrm>
          <a:off x="4546600" y="1773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3827</xdr:rowOff>
    </xdr:from>
    <xdr:ext cx="405111" cy="259045"/>
    <xdr:sp macro="" textlink="">
      <xdr:nvSpPr>
        <xdr:cNvPr id="251" name="【港湾・漁港】&#10;有形固定資産減価償却率最大値テキスト"/>
        <xdr:cNvSpPr txBox="1"/>
      </xdr:nvSpPr>
      <xdr:spPr>
        <a:xfrm>
          <a:off x="46863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57150</xdr:rowOff>
    </xdr:from>
    <xdr:to>
      <xdr:col>24</xdr:col>
      <xdr:colOff>152400</xdr:colOff>
      <xdr:row>99</xdr:row>
      <xdr:rowOff>57150</xdr:rowOff>
    </xdr:to>
    <xdr:cxnSp macro="">
      <xdr:nvCxnSpPr>
        <xdr:cNvPr id="252" name="直線コネクタ 251"/>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48277</xdr:rowOff>
    </xdr:from>
    <xdr:ext cx="405111" cy="259045"/>
    <xdr:sp macro="" textlink="">
      <xdr:nvSpPr>
        <xdr:cNvPr id="253" name="【港湾・漁港】&#10;有形固定資産減価償却率平均値テキスト"/>
        <xdr:cNvSpPr txBox="1"/>
      </xdr:nvSpPr>
      <xdr:spPr>
        <a:xfrm>
          <a:off x="46863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254" name="フローチャート: 判断 253"/>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25400</xdr:rowOff>
    </xdr:from>
    <xdr:to>
      <xdr:col>20</xdr:col>
      <xdr:colOff>38100</xdr:colOff>
      <xdr:row>99</xdr:row>
      <xdr:rowOff>127000</xdr:rowOff>
    </xdr:to>
    <xdr:sp macro="" textlink="">
      <xdr:nvSpPr>
        <xdr:cNvPr id="255" name="フローチャート: 判断 254"/>
        <xdr:cNvSpPr/>
      </xdr:nvSpPr>
      <xdr:spPr>
        <a:xfrm>
          <a:off x="3746500" y="1699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25400</xdr:rowOff>
    </xdr:from>
    <xdr:to>
      <xdr:col>15</xdr:col>
      <xdr:colOff>101600</xdr:colOff>
      <xdr:row>103</xdr:row>
      <xdr:rowOff>127000</xdr:rowOff>
    </xdr:to>
    <xdr:sp macro="" textlink="">
      <xdr:nvSpPr>
        <xdr:cNvPr id="256" name="フローチャート: 判断 255"/>
        <xdr:cNvSpPr/>
      </xdr:nvSpPr>
      <xdr:spPr>
        <a:xfrm>
          <a:off x="2857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262" name="楕円 261"/>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111777</xdr:rowOff>
    </xdr:from>
    <xdr:ext cx="405111" cy="259045"/>
    <xdr:sp macro="" textlink="">
      <xdr:nvSpPr>
        <xdr:cNvPr id="263" name="【港湾・漁港】&#10;有形固定資産減価償却率該当値テキスト"/>
        <xdr:cNvSpPr txBox="1"/>
      </xdr:nvSpPr>
      <xdr:spPr>
        <a:xfrm>
          <a:off x="4686300" y="175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264" name="楕円 263"/>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106</xdr:row>
      <xdr:rowOff>76200</xdr:rowOff>
    </xdr:to>
    <xdr:cxnSp macro="">
      <xdr:nvCxnSpPr>
        <xdr:cNvPr id="265" name="直線コネクタ 264"/>
        <xdr:cNvCxnSpPr/>
      </xdr:nvCxnSpPr>
      <xdr:spPr>
        <a:xfrm flipV="1">
          <a:off x="3797300" y="1773555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120650</xdr:rowOff>
    </xdr:from>
    <xdr:to>
      <xdr:col>15</xdr:col>
      <xdr:colOff>101600</xdr:colOff>
      <xdr:row>108</xdr:row>
      <xdr:rowOff>50800</xdr:rowOff>
    </xdr:to>
    <xdr:sp macro="" textlink="">
      <xdr:nvSpPr>
        <xdr:cNvPr id="266" name="楕円 265"/>
        <xdr:cNvSpPr/>
      </xdr:nvSpPr>
      <xdr:spPr>
        <a:xfrm>
          <a:off x="2857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108</xdr:row>
      <xdr:rowOff>0</xdr:rowOff>
    </xdr:to>
    <xdr:cxnSp macro="">
      <xdr:nvCxnSpPr>
        <xdr:cNvPr id="267" name="直線コネクタ 266"/>
        <xdr:cNvCxnSpPr/>
      </xdr:nvCxnSpPr>
      <xdr:spPr>
        <a:xfrm flipV="1">
          <a:off x="2908300" y="18249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97</xdr:row>
      <xdr:rowOff>143527</xdr:rowOff>
    </xdr:from>
    <xdr:ext cx="405111" cy="259045"/>
    <xdr:sp macro="" textlink="">
      <xdr:nvSpPr>
        <xdr:cNvPr id="268" name="n_1aveValue【港湾・漁港】&#10;有形固定資産減価償却率"/>
        <xdr:cNvSpPr txBox="1"/>
      </xdr:nvSpPr>
      <xdr:spPr>
        <a:xfrm>
          <a:off x="3582044" y="1677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269" name="n_2aveValue【港湾・漁港】&#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270" name="n_1main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41927</xdr:rowOff>
    </xdr:from>
    <xdr:ext cx="405111" cy="259045"/>
    <xdr:sp macro="" textlink="">
      <xdr:nvSpPr>
        <xdr:cNvPr id="271" name="n_2mainValue【港湾・漁港】&#10;有形固定資産減価償却率"/>
        <xdr:cNvSpPr txBox="1"/>
      </xdr:nvSpPr>
      <xdr:spPr>
        <a:xfrm>
          <a:off x="2705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73" name="正方形/長方形 272"/>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74" name="正方形/長方形 273"/>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75" name="正方形/長方形 274"/>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76" name="正方形/長方形 275"/>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280" name="テキスト ボックス 279"/>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281" name="直線コネクタ 28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282" name="テキスト ボックス 281"/>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284" name="テキスト ボックス 28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85" name="直線コネクタ 28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286" name="テキスト ボックス 285"/>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288" name="テキスト ボックス 28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156930</xdr:rowOff>
    </xdr:from>
    <xdr:to>
      <xdr:col>54</xdr:col>
      <xdr:colOff>189865</xdr:colOff>
      <xdr:row>108</xdr:row>
      <xdr:rowOff>94202</xdr:rowOff>
    </xdr:to>
    <xdr:cxnSp macro="">
      <xdr:nvCxnSpPr>
        <xdr:cNvPr id="290" name="直線コネクタ 289"/>
        <xdr:cNvCxnSpPr/>
      </xdr:nvCxnSpPr>
      <xdr:spPr>
        <a:xfrm flipV="1">
          <a:off x="10475595" y="17301930"/>
          <a:ext cx="1270" cy="130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98029</xdr:rowOff>
    </xdr:from>
    <xdr:ext cx="599010" cy="259045"/>
    <xdr:sp macro="" textlink="">
      <xdr:nvSpPr>
        <xdr:cNvPr id="291" name="【港湾・漁港】&#10;一人当たり有形固定資産（償却資産）額最小値テキスト"/>
        <xdr:cNvSpPr txBox="1"/>
      </xdr:nvSpPr>
      <xdr:spPr>
        <a:xfrm>
          <a:off x="10528300" y="186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94202</xdr:rowOff>
    </xdr:from>
    <xdr:to>
      <xdr:col>55</xdr:col>
      <xdr:colOff>88900</xdr:colOff>
      <xdr:row>108</xdr:row>
      <xdr:rowOff>94202</xdr:rowOff>
    </xdr:to>
    <xdr:cxnSp macro="">
      <xdr:nvCxnSpPr>
        <xdr:cNvPr id="292" name="直線コネクタ 291"/>
        <xdr:cNvCxnSpPr/>
      </xdr:nvCxnSpPr>
      <xdr:spPr>
        <a:xfrm>
          <a:off x="10388600" y="186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103607</xdr:rowOff>
    </xdr:from>
    <xdr:ext cx="599010" cy="259045"/>
    <xdr:sp macro="" textlink="">
      <xdr:nvSpPr>
        <xdr:cNvPr id="293" name="【港湾・漁港】&#10;一人当たり有形固定資産（償却資産）額最大値テキスト"/>
        <xdr:cNvSpPr txBox="1"/>
      </xdr:nvSpPr>
      <xdr:spPr>
        <a:xfrm>
          <a:off x="10528300" y="1707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156930</xdr:rowOff>
    </xdr:from>
    <xdr:to>
      <xdr:col>55</xdr:col>
      <xdr:colOff>88900</xdr:colOff>
      <xdr:row>100</xdr:row>
      <xdr:rowOff>156930</xdr:rowOff>
    </xdr:to>
    <xdr:cxnSp macro="">
      <xdr:nvCxnSpPr>
        <xdr:cNvPr id="294" name="直線コネクタ 293"/>
        <xdr:cNvCxnSpPr/>
      </xdr:nvCxnSpPr>
      <xdr:spPr>
        <a:xfrm>
          <a:off x="10388600" y="1730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161887</xdr:rowOff>
    </xdr:from>
    <xdr:ext cx="599010" cy="259045"/>
    <xdr:sp macro="" textlink="">
      <xdr:nvSpPr>
        <xdr:cNvPr id="295" name="【港湾・漁港】&#10;一人当たり有形固定資産（償却資産）額平均値テキスト"/>
        <xdr:cNvSpPr txBox="1"/>
      </xdr:nvSpPr>
      <xdr:spPr>
        <a:xfrm>
          <a:off x="10528300" y="17821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12010</xdr:rowOff>
    </xdr:from>
    <xdr:to>
      <xdr:col>55</xdr:col>
      <xdr:colOff>50800</xdr:colOff>
      <xdr:row>104</xdr:row>
      <xdr:rowOff>113610</xdr:rowOff>
    </xdr:to>
    <xdr:sp macro="" textlink="">
      <xdr:nvSpPr>
        <xdr:cNvPr id="296" name="フローチャート: 判断 295"/>
        <xdr:cNvSpPr/>
      </xdr:nvSpPr>
      <xdr:spPr>
        <a:xfrm>
          <a:off x="10426700" y="178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11232</xdr:rowOff>
    </xdr:from>
    <xdr:to>
      <xdr:col>50</xdr:col>
      <xdr:colOff>165100</xdr:colOff>
      <xdr:row>101</xdr:row>
      <xdr:rowOff>112832</xdr:rowOff>
    </xdr:to>
    <xdr:sp macro="" textlink="">
      <xdr:nvSpPr>
        <xdr:cNvPr id="297" name="フローチャート: 判断 296"/>
        <xdr:cNvSpPr/>
      </xdr:nvSpPr>
      <xdr:spPr>
        <a:xfrm>
          <a:off x="9588500" y="173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92419</xdr:rowOff>
    </xdr:from>
    <xdr:to>
      <xdr:col>46</xdr:col>
      <xdr:colOff>38100</xdr:colOff>
      <xdr:row>103</xdr:row>
      <xdr:rowOff>22569</xdr:rowOff>
    </xdr:to>
    <xdr:sp macro="" textlink="">
      <xdr:nvSpPr>
        <xdr:cNvPr id="298" name="フローチャート: 判断 297"/>
        <xdr:cNvSpPr/>
      </xdr:nvSpPr>
      <xdr:spPr>
        <a:xfrm>
          <a:off x="8699500" y="1758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9" name="テキスト ボックス 2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0" name="テキスト ボックス 2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1" name="テキスト ボックス 3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2" name="テキスト ボックス 3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3" name="テキスト ボックス 3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106130</xdr:rowOff>
    </xdr:from>
    <xdr:to>
      <xdr:col>55</xdr:col>
      <xdr:colOff>50800</xdr:colOff>
      <xdr:row>101</xdr:row>
      <xdr:rowOff>36280</xdr:rowOff>
    </xdr:to>
    <xdr:sp macro="" textlink="">
      <xdr:nvSpPr>
        <xdr:cNvPr id="304" name="楕円 303"/>
        <xdr:cNvSpPr/>
      </xdr:nvSpPr>
      <xdr:spPr>
        <a:xfrm>
          <a:off x="10426700" y="172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59157</xdr:rowOff>
    </xdr:from>
    <xdr:ext cx="599010" cy="259045"/>
    <xdr:sp macro="" textlink="">
      <xdr:nvSpPr>
        <xdr:cNvPr id="305" name="【港湾・漁港】&#10;一人当たり有形固定資産（償却資産）額該当値テキスト"/>
        <xdr:cNvSpPr txBox="1"/>
      </xdr:nvSpPr>
      <xdr:spPr>
        <a:xfrm>
          <a:off x="10528300" y="1720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151788</xdr:rowOff>
    </xdr:from>
    <xdr:to>
      <xdr:col>50</xdr:col>
      <xdr:colOff>165100</xdr:colOff>
      <xdr:row>101</xdr:row>
      <xdr:rowOff>81938</xdr:rowOff>
    </xdr:to>
    <xdr:sp macro="" textlink="">
      <xdr:nvSpPr>
        <xdr:cNvPr id="306" name="楕円 305"/>
        <xdr:cNvSpPr/>
      </xdr:nvSpPr>
      <xdr:spPr>
        <a:xfrm>
          <a:off x="9588500" y="172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156930</xdr:rowOff>
    </xdr:from>
    <xdr:to>
      <xdr:col>55</xdr:col>
      <xdr:colOff>0</xdr:colOff>
      <xdr:row>101</xdr:row>
      <xdr:rowOff>31138</xdr:rowOff>
    </xdr:to>
    <xdr:cxnSp macro="">
      <xdr:nvCxnSpPr>
        <xdr:cNvPr id="307" name="直線コネクタ 306"/>
        <xdr:cNvCxnSpPr/>
      </xdr:nvCxnSpPr>
      <xdr:spPr>
        <a:xfrm flipV="1">
          <a:off x="9639300" y="17301930"/>
          <a:ext cx="838200" cy="4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6037</xdr:rowOff>
    </xdr:from>
    <xdr:to>
      <xdr:col>46</xdr:col>
      <xdr:colOff>38100</xdr:colOff>
      <xdr:row>101</xdr:row>
      <xdr:rowOff>107637</xdr:rowOff>
    </xdr:to>
    <xdr:sp macro="" textlink="">
      <xdr:nvSpPr>
        <xdr:cNvPr id="308" name="楕円 307"/>
        <xdr:cNvSpPr/>
      </xdr:nvSpPr>
      <xdr:spPr>
        <a:xfrm>
          <a:off x="8699500" y="173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31138</xdr:rowOff>
    </xdr:from>
    <xdr:to>
      <xdr:col>50</xdr:col>
      <xdr:colOff>114300</xdr:colOff>
      <xdr:row>101</xdr:row>
      <xdr:rowOff>56837</xdr:rowOff>
    </xdr:to>
    <xdr:cxnSp macro="">
      <xdr:nvCxnSpPr>
        <xdr:cNvPr id="309" name="直線コネクタ 308"/>
        <xdr:cNvCxnSpPr/>
      </xdr:nvCxnSpPr>
      <xdr:spPr>
        <a:xfrm flipV="1">
          <a:off x="8750300" y="17347588"/>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103959</xdr:rowOff>
    </xdr:from>
    <xdr:ext cx="599010" cy="259045"/>
    <xdr:sp macro="" textlink="">
      <xdr:nvSpPr>
        <xdr:cNvPr id="310" name="n_1aveValue【港湾・漁港】&#10;一人当たり有形固定資産（償却資産）額"/>
        <xdr:cNvSpPr txBox="1"/>
      </xdr:nvSpPr>
      <xdr:spPr>
        <a:xfrm>
          <a:off x="9327095" y="174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13696</xdr:rowOff>
    </xdr:from>
    <xdr:ext cx="599010" cy="259045"/>
    <xdr:sp macro="" textlink="">
      <xdr:nvSpPr>
        <xdr:cNvPr id="311" name="n_2aveValue【港湾・漁港】&#10;一人当たり有形固定資産（償却資産）額"/>
        <xdr:cNvSpPr txBox="1"/>
      </xdr:nvSpPr>
      <xdr:spPr>
        <a:xfrm>
          <a:off x="8450795" y="1767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98465</xdr:rowOff>
    </xdr:from>
    <xdr:ext cx="599010" cy="259045"/>
    <xdr:sp macro="" textlink="">
      <xdr:nvSpPr>
        <xdr:cNvPr id="312" name="n_1mainValue【港湾・漁港】&#10;一人当たり有形固定資産（償却資産）額"/>
        <xdr:cNvSpPr txBox="1"/>
      </xdr:nvSpPr>
      <xdr:spPr>
        <a:xfrm>
          <a:off x="9327095" y="170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124164</xdr:rowOff>
    </xdr:from>
    <xdr:ext cx="599010" cy="259045"/>
    <xdr:sp macro="" textlink="">
      <xdr:nvSpPr>
        <xdr:cNvPr id="313" name="n_2mainValue【港湾・漁港】&#10;一人当たり有形固定資産（償却資産）額"/>
        <xdr:cNvSpPr txBox="1"/>
      </xdr:nvSpPr>
      <xdr:spPr>
        <a:xfrm>
          <a:off x="8450795" y="1709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15" name="正方形/長方形 314"/>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16" name="正方形/長方形 315"/>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19" name="正方形/長方形 31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20" name="正方形/長方形 31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23" name="正方形/長方形 32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24" name="正方形/長方形 32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正方形/長方形 3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6" name="正方形/長方形 3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27" name="正方形/長方形 326"/>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28" name="正方形/長方形 327"/>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31" name="正方形/長方形 330"/>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32" name="正方形/長方形 331"/>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335" name="正方形/長方形 33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336" name="正方形/長方形 33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7" name="正方形/長方形 3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8" name="正方形/長方形 3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339" name="正方形/長方形 33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340" name="正方形/長方形 33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1" name="正方形/長方形 3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42" name="正方形/長方形 3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343" name="正方形/長方形 342"/>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344" name="正方形/長方形 343"/>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5" name="正方形/長方形 3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46" name="正方形/長方形 3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7" name="正方形/長方形 3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8" name="テキスト ボックス 3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道路の有形固定資産比率は、都道府県平均と比較し高い水準となっています。本県は東西に</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細長く、離島を有し、効率の悪い県土構造の中、遅れていた道路整備を進めてきました。そのため有形固定資産の中でも道路の法面や舗装など道路の工作物の資産割合が高くなっており、また、中山間地域の道路整備は平野部よりもコストがかかるため、この減価償却が進んできた結果、有形固定資産比率が高い水準となっています。また、道路の一人当たり延長も同様に、中山間地域の道路整備を進めてきた結果、都道府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橋りょう・トンネルについては、橋りょうは都道府県平均並みですが、トンネルは近年のバイパス整備等により比較的資産が新しいため、比率を下げる要因となっています。</a:t>
          </a:r>
        </a:p>
        <a:p>
          <a:r>
            <a:rPr kumimoji="1" lang="ja-JP" altLang="en-US" sz="1300">
              <a:latin typeface="ＭＳ Ｐゴシック" panose="020B0600070205080204" pitchFamily="50" charset="-128"/>
              <a:ea typeface="ＭＳ Ｐゴシック" panose="020B0600070205080204" pitchFamily="50" charset="-128"/>
            </a:rPr>
            <a:t>　さらに、港湾・漁港については、両施設ともに都道府県平均を下回っています。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本県では、平成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島根県公共施設等総合管理基本方針に基づき、公共施設等の維持管理や長寿命化を適切に進めており、今後もこの方針に基づいて、県民に必要なサービスを将来にわたって適切かつ効果的に提供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6" name="正方形/長方形 25"/>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7" name="正方形/長方形 2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28" name="正方形/長方形 27"/>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29" name="正方形/長方形 28"/>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0" name="正方形/長方形 29"/>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1" name="正方形/長方形 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2" name="正方形/長方形 31"/>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3" name="正方形/長方形 32"/>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34" name="正方形/長方形 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35" name="正方形/長方形 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36" name="正方形/長方形 35"/>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37" name="正方形/長方形 36"/>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38" name="正方形/長方形 3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39" name="正方形/長方形 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0" name="正方形/長方形 3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1" name="正方形/長方形 4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42" name="正方形/長方形 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43" name="正方形/長方形 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44" name="正方形/長方形 4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45" name="正方形/長方形 4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46" name="正方形/長方形 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47" name="正方形/長方形 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48" name="正方形/長方形 4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49" name="正方形/長方形 4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50" name="正方形/長方形 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51" name="正方形/長方形 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52" name="正方形/長方形 51"/>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53" name="正方形/長方形 52"/>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54" name="正方形/長方形 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55" name="正方形/長方形 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56" name="正方形/長方形 55"/>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57" name="正方形/長方形 56"/>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8" name="正方形/長方形 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9" name="正方形/長方形 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60" name="正方形/長方形 59"/>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61" name="正方形/長方形 60"/>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62" name="正方形/長方形 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63" name="正方形/長方形 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64" name="正方形/長方形 6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65" name="正方形/長方形 6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6" name="正方形/長方形 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7" name="正方形/長方形 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8" name="正方形/長方形 6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9" name="正方形/長方形 6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70" name="正方形/長方形 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71" name="正方形/長方形 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2" name="正方形/長方形 71"/>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3" name="正方形/長方形 72"/>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 name="正方形/長方形 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5" name="正方形/長方形 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6" name="正方形/長方形 75"/>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7" name="正方形/長方形 76"/>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 name="正方形/長方形 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9" name="正方形/長方形 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 name="正方形/長方形 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 name="テキスト ボックス 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人口減少・高齢化が進行し、産業集積も乏しい本県は、県税収入は歳入総額の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程度と脆弱な財政基盤となっています。近年は、リーマンショック以降の経済対策等による財政需要の増加により、財政力指数はわずかながら低下していましたが、平成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年度以降、企業業績の回復による法人事業税等の増や消費税の税率引上げの影響が平準化したことに伴う地方消費税の増などにより上昇しました。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39</xdr:row>
      <xdr:rowOff>57150</xdr:rowOff>
    </xdr:to>
    <xdr:cxnSp macro="">
      <xdr:nvCxnSpPr>
        <xdr:cNvPr id="60" name="直線コネクタ 59"/>
        <xdr:cNvCxnSpPr/>
      </xdr:nvCxnSpPr>
      <xdr:spPr>
        <a:xfrm flipV="1">
          <a:off x="4953000" y="6261100"/>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29227</xdr:rowOff>
    </xdr:from>
    <xdr:ext cx="762000" cy="259045"/>
    <xdr:sp macro="" textlink="">
      <xdr:nvSpPr>
        <xdr:cNvPr id="61" name="財政力最小値テキスト"/>
        <xdr:cNvSpPr txBox="1"/>
      </xdr:nvSpPr>
      <xdr:spPr>
        <a:xfrm>
          <a:off x="5041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57150</xdr:rowOff>
    </xdr:from>
    <xdr:to>
      <xdr:col>24</xdr:col>
      <xdr:colOff>12700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5" name="直線コネクタ 64"/>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124477</xdr:rowOff>
    </xdr:from>
    <xdr:ext cx="762000" cy="259045"/>
    <xdr:sp macro="" textlink="">
      <xdr:nvSpPr>
        <xdr:cNvPr id="66" name="財政力平均値テキスト"/>
        <xdr:cNvSpPr txBox="1"/>
      </xdr:nvSpPr>
      <xdr:spPr>
        <a:xfrm>
          <a:off x="5041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67" name="フローチャート: 判断 66"/>
        <xdr:cNvSpPr/>
      </xdr:nvSpPr>
      <xdr:spPr>
        <a:xfrm>
          <a:off x="4902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40</xdr:row>
      <xdr:rowOff>127000</xdr:rowOff>
    </xdr:to>
    <xdr:cxnSp macro="">
      <xdr:nvCxnSpPr>
        <xdr:cNvPr id="68" name="直線コネクタ 67"/>
        <xdr:cNvCxnSpPr/>
      </xdr:nvCxnSpPr>
      <xdr:spPr>
        <a:xfrm flipV="1">
          <a:off x="3225800" y="674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37</xdr:row>
      <xdr:rowOff>107950</xdr:rowOff>
    </xdr:from>
    <xdr:to>
      <xdr:col>19</xdr:col>
      <xdr:colOff>184150</xdr:colOff>
      <xdr:row>38</xdr:row>
      <xdr:rowOff>38100</xdr:rowOff>
    </xdr:to>
    <xdr:sp macro="" textlink="">
      <xdr:nvSpPr>
        <xdr:cNvPr id="69" name="フローチャート: 判断 68"/>
        <xdr:cNvSpPr/>
      </xdr:nvSpPr>
      <xdr:spPr>
        <a:xfrm>
          <a:off x="4064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70" name="テキスト ボックス 6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42</xdr:row>
      <xdr:rowOff>25400</xdr:rowOff>
    </xdr:to>
    <xdr:cxnSp macro="">
      <xdr:nvCxnSpPr>
        <xdr:cNvPr id="71" name="直線コネクタ 70"/>
        <xdr:cNvCxnSpPr/>
      </xdr:nvCxnSpPr>
      <xdr:spPr>
        <a:xfrm flipV="1">
          <a:off x="2336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2" name="フローチャート: 判断 71"/>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3" name="テキスト ボックス 7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43</xdr:row>
      <xdr:rowOff>95250</xdr:rowOff>
    </xdr:to>
    <xdr:cxnSp macro="">
      <xdr:nvCxnSpPr>
        <xdr:cNvPr id="74" name="直線コネクタ 73"/>
        <xdr:cNvCxnSpPr/>
      </xdr:nvCxnSpPr>
      <xdr:spPr>
        <a:xfrm flipV="1">
          <a:off x="1447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5" name="フローチャート: 判断 74"/>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76" name="テキスト ボックス 75"/>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77" name="フローチャート: 判断 76"/>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78" name="テキスト ボックス 77"/>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4" name="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73677</xdr:rowOff>
    </xdr:from>
    <xdr:ext cx="762000" cy="259045"/>
    <xdr:sp macro="" textlink="">
      <xdr:nvSpPr>
        <xdr:cNvPr id="85" name="財政力該当値テキスト"/>
        <xdr:cNvSpPr txBox="1"/>
      </xdr:nvSpPr>
      <xdr:spPr>
        <a:xfrm>
          <a:off x="5041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6" name="楕円 85"/>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87" name="テキスト ボックス 86"/>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88" name="楕円 87"/>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89" name="テキスト ボックス 88"/>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0" name="楕円 89"/>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1" name="テキスト ボックス 9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2" name="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月策定）」及び「財政運営指針（平成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年度は、公債費などの減少により、前年度から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27215</xdr:rowOff>
    </xdr:from>
    <xdr:to>
      <xdr:col>23</xdr:col>
      <xdr:colOff>133350</xdr:colOff>
      <xdr:row>66</xdr:row>
      <xdr:rowOff>99785</xdr:rowOff>
    </xdr:to>
    <xdr:cxnSp macro="">
      <xdr:nvCxnSpPr>
        <xdr:cNvPr id="123" name="直線コネクタ 122"/>
        <xdr:cNvCxnSpPr/>
      </xdr:nvCxnSpPr>
      <xdr:spPr>
        <a:xfrm flipV="1">
          <a:off x="4953000" y="10657115"/>
          <a:ext cx="0" cy="758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71862</xdr:rowOff>
    </xdr:from>
    <xdr:ext cx="762000" cy="259045"/>
    <xdr:sp macro="" textlink="">
      <xdr:nvSpPr>
        <xdr:cNvPr id="124"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99785</xdr:rowOff>
    </xdr:from>
    <xdr:to>
      <xdr:col>24</xdr:col>
      <xdr:colOff>12700</xdr:colOff>
      <xdr:row>66</xdr:row>
      <xdr:rowOff>99785</xdr:rowOff>
    </xdr:to>
    <xdr:cxnSp macro="">
      <xdr:nvCxnSpPr>
        <xdr:cNvPr id="125" name="直線コネクタ 124"/>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113592</xdr:rowOff>
    </xdr:from>
    <xdr:ext cx="762000" cy="259045"/>
    <xdr:sp macro="" textlink="">
      <xdr:nvSpPr>
        <xdr:cNvPr id="126" name="財政構造の弾力性最大値テキスト"/>
        <xdr:cNvSpPr txBox="1"/>
      </xdr:nvSpPr>
      <xdr:spPr>
        <a:xfrm>
          <a:off x="50419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27215</xdr:rowOff>
    </xdr:from>
    <xdr:to>
      <xdr:col>24</xdr:col>
      <xdr:colOff>12700</xdr:colOff>
      <xdr:row>62</xdr:row>
      <xdr:rowOff>27215</xdr:rowOff>
    </xdr:to>
    <xdr:cxnSp macro="">
      <xdr:nvCxnSpPr>
        <xdr:cNvPr id="127" name="直線コネクタ 126"/>
        <xdr:cNvCxnSpPr/>
      </xdr:nvCxnSpPr>
      <xdr:spPr>
        <a:xfrm>
          <a:off x="4864100" y="1065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62</xdr:row>
      <xdr:rowOff>107648</xdr:rowOff>
    </xdr:to>
    <xdr:cxnSp macro="">
      <xdr:nvCxnSpPr>
        <xdr:cNvPr id="128" name="直線コネクタ 127"/>
        <xdr:cNvCxnSpPr/>
      </xdr:nvCxnSpPr>
      <xdr:spPr>
        <a:xfrm flipV="1">
          <a:off x="4114800" y="1065711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64303</xdr:rowOff>
    </xdr:from>
    <xdr:ext cx="762000" cy="259045"/>
    <xdr:sp macro="" textlink="">
      <xdr:nvSpPr>
        <xdr:cNvPr id="129" name="財政構造の弾力性平均値テキスト"/>
        <xdr:cNvSpPr txBox="1"/>
      </xdr:nvSpPr>
      <xdr:spPr>
        <a:xfrm>
          <a:off x="5041900" y="1086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92226</xdr:rowOff>
    </xdr:from>
    <xdr:to>
      <xdr:col>23</xdr:col>
      <xdr:colOff>184150</xdr:colOff>
      <xdr:row>64</xdr:row>
      <xdr:rowOff>22376</xdr:rowOff>
    </xdr:to>
    <xdr:sp macro="" textlink="">
      <xdr:nvSpPr>
        <xdr:cNvPr id="130" name="フローチャート: 判断 129"/>
        <xdr:cNvSpPr/>
      </xdr:nvSpPr>
      <xdr:spPr>
        <a:xfrm>
          <a:off x="49022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62</xdr:row>
      <xdr:rowOff>107648</xdr:rowOff>
    </xdr:to>
    <xdr:cxnSp macro="">
      <xdr:nvCxnSpPr>
        <xdr:cNvPr id="131" name="直線コネクタ 130"/>
        <xdr:cNvCxnSpPr/>
      </xdr:nvCxnSpPr>
      <xdr:spPr>
        <a:xfrm>
          <a:off x="3225800" y="10312400"/>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24191</xdr:rowOff>
    </xdr:from>
    <xdr:to>
      <xdr:col>19</xdr:col>
      <xdr:colOff>184150</xdr:colOff>
      <xdr:row>64</xdr:row>
      <xdr:rowOff>125791</xdr:rowOff>
    </xdr:to>
    <xdr:sp macro="" textlink="">
      <xdr:nvSpPr>
        <xdr:cNvPr id="132" name="フローチャート: 判断 131"/>
        <xdr:cNvSpPr/>
      </xdr:nvSpPr>
      <xdr:spPr>
        <a:xfrm>
          <a:off x="4064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33" name="テキスト ボックス 132"/>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60</xdr:row>
      <xdr:rowOff>25400</xdr:rowOff>
    </xdr:to>
    <xdr:cxnSp macro="">
      <xdr:nvCxnSpPr>
        <xdr:cNvPr id="134" name="直線コネクタ 133"/>
        <xdr:cNvCxnSpPr/>
      </xdr:nvCxnSpPr>
      <xdr:spPr>
        <a:xfrm>
          <a:off x="2336800" y="1014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160262</xdr:rowOff>
    </xdr:from>
    <xdr:to>
      <xdr:col>15</xdr:col>
      <xdr:colOff>133350</xdr:colOff>
      <xdr:row>63</xdr:row>
      <xdr:rowOff>90412</xdr:rowOff>
    </xdr:to>
    <xdr:sp macro="" textlink="">
      <xdr:nvSpPr>
        <xdr:cNvPr id="135" name="フローチャート: 判断 134"/>
        <xdr:cNvSpPr/>
      </xdr:nvSpPr>
      <xdr:spPr>
        <a:xfrm>
          <a:off x="3175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75189</xdr:rowOff>
    </xdr:from>
    <xdr:ext cx="762000" cy="259045"/>
    <xdr:sp macro="" textlink="">
      <xdr:nvSpPr>
        <xdr:cNvPr id="136" name="テキスト ボックス 135"/>
        <xdr:cNvSpPr txBox="1"/>
      </xdr:nvSpPr>
      <xdr:spPr>
        <a:xfrm>
          <a:off x="2844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62</xdr:row>
      <xdr:rowOff>50195</xdr:rowOff>
    </xdr:to>
    <xdr:cxnSp macro="">
      <xdr:nvCxnSpPr>
        <xdr:cNvPr id="137" name="直線コネクタ 136"/>
        <xdr:cNvCxnSpPr/>
      </xdr:nvCxnSpPr>
      <xdr:spPr>
        <a:xfrm flipV="1">
          <a:off x="1447800" y="10140043"/>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170845</xdr:rowOff>
    </xdr:from>
    <xdr:to>
      <xdr:col>11</xdr:col>
      <xdr:colOff>82550</xdr:colOff>
      <xdr:row>62</xdr:row>
      <xdr:rowOff>100995</xdr:rowOff>
    </xdr:to>
    <xdr:sp macro="" textlink="">
      <xdr:nvSpPr>
        <xdr:cNvPr id="138" name="フローチャート: 判断 137"/>
        <xdr:cNvSpPr/>
      </xdr:nvSpPr>
      <xdr:spPr>
        <a:xfrm>
          <a:off x="2286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85772</xdr:rowOff>
    </xdr:from>
    <xdr:ext cx="762000" cy="259045"/>
    <xdr:sp macro="" textlink="">
      <xdr:nvSpPr>
        <xdr:cNvPr id="139" name="テキスト ボックス 138"/>
        <xdr:cNvSpPr txBox="1"/>
      </xdr:nvSpPr>
      <xdr:spPr>
        <a:xfrm>
          <a:off x="1955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40" name="フローチャート: 判断 139"/>
        <xdr:cNvSpPr/>
      </xdr:nvSpPr>
      <xdr:spPr>
        <a:xfrm>
          <a:off x="1397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98170</xdr:rowOff>
    </xdr:from>
    <xdr:ext cx="762000" cy="259045"/>
    <xdr:sp macro="" textlink="">
      <xdr:nvSpPr>
        <xdr:cNvPr id="141" name="テキスト ボックス 140"/>
        <xdr:cNvSpPr txBox="1"/>
      </xdr:nvSpPr>
      <xdr:spPr>
        <a:xfrm>
          <a:off x="1066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47" name="楕円 146"/>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69142</xdr:rowOff>
    </xdr:from>
    <xdr:ext cx="762000" cy="259045"/>
    <xdr:sp macro="" textlink="">
      <xdr:nvSpPr>
        <xdr:cNvPr id="148" name="財政構造の弾力性該当値テキスト"/>
        <xdr:cNvSpPr txBox="1"/>
      </xdr:nvSpPr>
      <xdr:spPr>
        <a:xfrm>
          <a:off x="5041900" y="1052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56848</xdr:rowOff>
    </xdr:from>
    <xdr:to>
      <xdr:col>19</xdr:col>
      <xdr:colOff>184150</xdr:colOff>
      <xdr:row>62</xdr:row>
      <xdr:rowOff>158448</xdr:rowOff>
    </xdr:to>
    <xdr:sp macro="" textlink="">
      <xdr:nvSpPr>
        <xdr:cNvPr id="149" name="楕円 148"/>
        <xdr:cNvSpPr/>
      </xdr:nvSpPr>
      <xdr:spPr>
        <a:xfrm>
          <a:off x="4064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168625</xdr:rowOff>
    </xdr:from>
    <xdr:ext cx="736600" cy="259045"/>
    <xdr:sp macro="" textlink="">
      <xdr:nvSpPr>
        <xdr:cNvPr id="150" name="テキスト ボックス 149"/>
        <xdr:cNvSpPr txBox="1"/>
      </xdr:nvSpPr>
      <xdr:spPr>
        <a:xfrm>
          <a:off x="3733800" y="104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1" name="楕円 150"/>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2" name="テキスト ボックス 15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145143</xdr:rowOff>
    </xdr:from>
    <xdr:to>
      <xdr:col>11</xdr:col>
      <xdr:colOff>82550</xdr:colOff>
      <xdr:row>59</xdr:row>
      <xdr:rowOff>75293</xdr:rowOff>
    </xdr:to>
    <xdr:sp macro="" textlink="">
      <xdr:nvSpPr>
        <xdr:cNvPr id="153" name="楕円 152"/>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85470</xdr:rowOff>
    </xdr:from>
    <xdr:ext cx="762000" cy="259045"/>
    <xdr:sp macro="" textlink="">
      <xdr:nvSpPr>
        <xdr:cNvPr id="154" name="テキスト ボックス 153"/>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170845</xdr:rowOff>
    </xdr:from>
    <xdr:to>
      <xdr:col>7</xdr:col>
      <xdr:colOff>31750</xdr:colOff>
      <xdr:row>62</xdr:row>
      <xdr:rowOff>100995</xdr:rowOff>
    </xdr:to>
    <xdr:sp macro="" textlink="">
      <xdr:nvSpPr>
        <xdr:cNvPr id="155" name="楕円 154"/>
        <xdr:cNvSpPr/>
      </xdr:nvSpPr>
      <xdr:spPr>
        <a:xfrm>
          <a:off x="1397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111172</xdr:rowOff>
    </xdr:from>
    <xdr:ext cx="762000" cy="259045"/>
    <xdr:sp macro="" textlink="">
      <xdr:nvSpPr>
        <xdr:cNvPr id="156" name="テキスト ボックス 155"/>
        <xdr:cNvSpPr txBox="1"/>
      </xdr:nvSpPr>
      <xdr:spPr>
        <a:xfrm>
          <a:off x="1066800" y="103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85</xdr:row>
      <xdr:rowOff>49268</xdr:rowOff>
    </xdr:from>
    <xdr:to>
      <xdr:col>23</xdr:col>
      <xdr:colOff>133350</xdr:colOff>
      <xdr:row>90</xdr:row>
      <xdr:rowOff>2014</xdr:rowOff>
    </xdr:to>
    <xdr:cxnSp macro="">
      <xdr:nvCxnSpPr>
        <xdr:cNvPr id="182" name="直線コネクタ 181"/>
        <xdr:cNvCxnSpPr/>
      </xdr:nvCxnSpPr>
      <xdr:spPr>
        <a:xfrm flipV="1">
          <a:off x="4953000" y="14622518"/>
          <a:ext cx="0" cy="809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145541</xdr:rowOff>
    </xdr:from>
    <xdr:ext cx="762000" cy="259045"/>
    <xdr:sp macro="" textlink="">
      <xdr:nvSpPr>
        <xdr:cNvPr id="183" name="人件費・物件費等の状況最小値テキスト"/>
        <xdr:cNvSpPr txBox="1"/>
      </xdr:nvSpPr>
      <xdr:spPr>
        <a:xfrm>
          <a:off x="5041900" y="154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2014</xdr:rowOff>
    </xdr:from>
    <xdr:to>
      <xdr:col>24</xdr:col>
      <xdr:colOff>12700</xdr:colOff>
      <xdr:row>90</xdr:row>
      <xdr:rowOff>2014</xdr:rowOff>
    </xdr:to>
    <xdr:cxnSp macro="">
      <xdr:nvCxnSpPr>
        <xdr:cNvPr id="184" name="直線コネクタ 183"/>
        <xdr:cNvCxnSpPr/>
      </xdr:nvCxnSpPr>
      <xdr:spPr>
        <a:xfrm>
          <a:off x="4864100" y="1543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135645</xdr:rowOff>
    </xdr:from>
    <xdr:ext cx="762000" cy="259045"/>
    <xdr:sp macro="" textlink="">
      <xdr:nvSpPr>
        <xdr:cNvPr id="185" name="人件費・物件費等の状況最大値テキスト"/>
        <xdr:cNvSpPr txBox="1"/>
      </xdr:nvSpPr>
      <xdr:spPr>
        <a:xfrm>
          <a:off x="5041900" y="1436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49268</xdr:rowOff>
    </xdr:from>
    <xdr:to>
      <xdr:col>24</xdr:col>
      <xdr:colOff>12700</xdr:colOff>
      <xdr:row>85</xdr:row>
      <xdr:rowOff>49268</xdr:rowOff>
    </xdr:to>
    <xdr:cxnSp macro="">
      <xdr:nvCxnSpPr>
        <xdr:cNvPr id="186" name="直線コネクタ 185"/>
        <xdr:cNvCxnSpPr/>
      </xdr:nvCxnSpPr>
      <xdr:spPr>
        <a:xfrm>
          <a:off x="4864100" y="1462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166032</xdr:rowOff>
    </xdr:from>
    <xdr:to>
      <xdr:col>23</xdr:col>
      <xdr:colOff>133350</xdr:colOff>
      <xdr:row>90</xdr:row>
      <xdr:rowOff>2014</xdr:rowOff>
    </xdr:to>
    <xdr:cxnSp macro="">
      <xdr:nvCxnSpPr>
        <xdr:cNvPr id="187" name="直線コネクタ 186"/>
        <xdr:cNvCxnSpPr/>
      </xdr:nvCxnSpPr>
      <xdr:spPr>
        <a:xfrm>
          <a:off x="4114800" y="15425082"/>
          <a:ext cx="8382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63580</xdr:rowOff>
    </xdr:from>
    <xdr:ext cx="762000" cy="259045"/>
    <xdr:sp macro="" textlink="">
      <xdr:nvSpPr>
        <xdr:cNvPr id="188" name="人件費・物件費等の状況平均値テキスト"/>
        <xdr:cNvSpPr txBox="1"/>
      </xdr:nvSpPr>
      <xdr:spPr>
        <a:xfrm>
          <a:off x="5041900" y="14808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47053</xdr:rowOff>
    </xdr:from>
    <xdr:to>
      <xdr:col>23</xdr:col>
      <xdr:colOff>184150</xdr:colOff>
      <xdr:row>87</xdr:row>
      <xdr:rowOff>148653</xdr:rowOff>
    </xdr:to>
    <xdr:sp macro="" textlink="">
      <xdr:nvSpPr>
        <xdr:cNvPr id="189" name="フローチャート: 判断 188"/>
        <xdr:cNvSpPr/>
      </xdr:nvSpPr>
      <xdr:spPr>
        <a:xfrm>
          <a:off x="4902200" y="149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14013</xdr:rowOff>
    </xdr:from>
    <xdr:to>
      <xdr:col>19</xdr:col>
      <xdr:colOff>133350</xdr:colOff>
      <xdr:row>89</xdr:row>
      <xdr:rowOff>166032</xdr:rowOff>
    </xdr:to>
    <xdr:cxnSp macro="">
      <xdr:nvCxnSpPr>
        <xdr:cNvPr id="190" name="直線コネクタ 189"/>
        <xdr:cNvCxnSpPr/>
      </xdr:nvCxnSpPr>
      <xdr:spPr>
        <a:xfrm>
          <a:off x="3225800" y="1527306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48743</xdr:rowOff>
    </xdr:from>
    <xdr:to>
      <xdr:col>19</xdr:col>
      <xdr:colOff>184150</xdr:colOff>
      <xdr:row>87</xdr:row>
      <xdr:rowOff>150343</xdr:rowOff>
    </xdr:to>
    <xdr:sp macro="" textlink="">
      <xdr:nvSpPr>
        <xdr:cNvPr id="191" name="フローチャート: 判断 190"/>
        <xdr:cNvSpPr/>
      </xdr:nvSpPr>
      <xdr:spPr>
        <a:xfrm>
          <a:off x="4064000" y="1496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160520</xdr:rowOff>
    </xdr:from>
    <xdr:ext cx="736600" cy="259045"/>
    <xdr:sp macro="" textlink="">
      <xdr:nvSpPr>
        <xdr:cNvPr id="192" name="テキスト ボックス 191"/>
        <xdr:cNvSpPr txBox="1"/>
      </xdr:nvSpPr>
      <xdr:spPr>
        <a:xfrm>
          <a:off x="3733800" y="1473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115438</xdr:rowOff>
    </xdr:from>
    <xdr:to>
      <xdr:col>15</xdr:col>
      <xdr:colOff>82550</xdr:colOff>
      <xdr:row>89</xdr:row>
      <xdr:rowOff>14013</xdr:rowOff>
    </xdr:to>
    <xdr:cxnSp macro="">
      <xdr:nvCxnSpPr>
        <xdr:cNvPr id="193" name="直線コネクタ 192"/>
        <xdr:cNvCxnSpPr/>
      </xdr:nvCxnSpPr>
      <xdr:spPr>
        <a:xfrm>
          <a:off x="2336800" y="15203038"/>
          <a:ext cx="889000" cy="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96117</xdr:rowOff>
    </xdr:from>
    <xdr:to>
      <xdr:col>15</xdr:col>
      <xdr:colOff>133350</xdr:colOff>
      <xdr:row>87</xdr:row>
      <xdr:rowOff>26267</xdr:rowOff>
    </xdr:to>
    <xdr:sp macro="" textlink="">
      <xdr:nvSpPr>
        <xdr:cNvPr id="194" name="フローチャート: 判断 193"/>
        <xdr:cNvSpPr/>
      </xdr:nvSpPr>
      <xdr:spPr>
        <a:xfrm>
          <a:off x="3175000" y="148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36444</xdr:rowOff>
    </xdr:from>
    <xdr:ext cx="762000" cy="259045"/>
    <xdr:sp macro="" textlink="">
      <xdr:nvSpPr>
        <xdr:cNvPr id="195" name="テキスト ボックス 194"/>
        <xdr:cNvSpPr txBox="1"/>
      </xdr:nvSpPr>
      <xdr:spPr>
        <a:xfrm>
          <a:off x="2844800" y="1460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53279</xdr:rowOff>
    </xdr:from>
    <xdr:to>
      <xdr:col>11</xdr:col>
      <xdr:colOff>31750</xdr:colOff>
      <xdr:row>88</xdr:row>
      <xdr:rowOff>115438</xdr:rowOff>
    </xdr:to>
    <xdr:cxnSp macro="">
      <xdr:nvCxnSpPr>
        <xdr:cNvPr id="196" name="直線コネクタ 195"/>
        <xdr:cNvCxnSpPr/>
      </xdr:nvCxnSpPr>
      <xdr:spPr>
        <a:xfrm>
          <a:off x="1447800" y="15140879"/>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84173</xdr:rowOff>
    </xdr:from>
    <xdr:to>
      <xdr:col>11</xdr:col>
      <xdr:colOff>82550</xdr:colOff>
      <xdr:row>83</xdr:row>
      <xdr:rowOff>14323</xdr:rowOff>
    </xdr:to>
    <xdr:sp macro="" textlink="">
      <xdr:nvSpPr>
        <xdr:cNvPr id="197" name="フローチャート: 判断 196"/>
        <xdr:cNvSpPr/>
      </xdr:nvSpPr>
      <xdr:spPr>
        <a:xfrm>
          <a:off x="2286000" y="141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24500</xdr:rowOff>
    </xdr:from>
    <xdr:ext cx="762000" cy="259045"/>
    <xdr:sp macro="" textlink="">
      <xdr:nvSpPr>
        <xdr:cNvPr id="198" name="テキスト ボックス 197"/>
        <xdr:cNvSpPr txBox="1"/>
      </xdr:nvSpPr>
      <xdr:spPr>
        <a:xfrm>
          <a:off x="1955800" y="139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164232</xdr:rowOff>
    </xdr:from>
    <xdr:to>
      <xdr:col>7</xdr:col>
      <xdr:colOff>31750</xdr:colOff>
      <xdr:row>80</xdr:row>
      <xdr:rowOff>94382</xdr:rowOff>
    </xdr:to>
    <xdr:sp macro="" textlink="">
      <xdr:nvSpPr>
        <xdr:cNvPr id="199" name="フローチャート: 判断 198"/>
        <xdr:cNvSpPr/>
      </xdr:nvSpPr>
      <xdr:spPr>
        <a:xfrm>
          <a:off x="1397000" y="137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104559</xdr:rowOff>
    </xdr:from>
    <xdr:ext cx="762000" cy="259045"/>
    <xdr:sp macro="" textlink="">
      <xdr:nvSpPr>
        <xdr:cNvPr id="200" name="テキスト ボックス 199"/>
        <xdr:cNvSpPr txBox="1"/>
      </xdr:nvSpPr>
      <xdr:spPr>
        <a:xfrm>
          <a:off x="1066800" y="134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122664</xdr:rowOff>
    </xdr:from>
    <xdr:to>
      <xdr:col>23</xdr:col>
      <xdr:colOff>184150</xdr:colOff>
      <xdr:row>90</xdr:row>
      <xdr:rowOff>52814</xdr:rowOff>
    </xdr:to>
    <xdr:sp macro="" textlink="">
      <xdr:nvSpPr>
        <xdr:cNvPr id="206" name="楕円 205"/>
        <xdr:cNvSpPr/>
      </xdr:nvSpPr>
      <xdr:spPr>
        <a:xfrm>
          <a:off x="4902200" y="153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18541</xdr:rowOff>
    </xdr:from>
    <xdr:ext cx="762000" cy="259045"/>
    <xdr:sp macro="" textlink="">
      <xdr:nvSpPr>
        <xdr:cNvPr id="207" name="人件費・物件費等の状況該当値テキスト"/>
        <xdr:cNvSpPr txBox="1"/>
      </xdr:nvSpPr>
      <xdr:spPr>
        <a:xfrm>
          <a:off x="5041900" y="1527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115232</xdr:rowOff>
    </xdr:from>
    <xdr:to>
      <xdr:col>19</xdr:col>
      <xdr:colOff>184150</xdr:colOff>
      <xdr:row>90</xdr:row>
      <xdr:rowOff>45382</xdr:rowOff>
    </xdr:to>
    <xdr:sp macro="" textlink="">
      <xdr:nvSpPr>
        <xdr:cNvPr id="208" name="楕円 207"/>
        <xdr:cNvSpPr/>
      </xdr:nvSpPr>
      <xdr:spPr>
        <a:xfrm>
          <a:off x="4064000" y="153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30159</xdr:rowOff>
    </xdr:from>
    <xdr:ext cx="736600" cy="259045"/>
    <xdr:sp macro="" textlink="">
      <xdr:nvSpPr>
        <xdr:cNvPr id="209" name="テキスト ボックス 208"/>
        <xdr:cNvSpPr txBox="1"/>
      </xdr:nvSpPr>
      <xdr:spPr>
        <a:xfrm>
          <a:off x="3733800" y="154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134663</xdr:rowOff>
    </xdr:from>
    <xdr:to>
      <xdr:col>15</xdr:col>
      <xdr:colOff>133350</xdr:colOff>
      <xdr:row>89</xdr:row>
      <xdr:rowOff>64813</xdr:rowOff>
    </xdr:to>
    <xdr:sp macro="" textlink="">
      <xdr:nvSpPr>
        <xdr:cNvPr id="210" name="楕円 209"/>
        <xdr:cNvSpPr/>
      </xdr:nvSpPr>
      <xdr:spPr>
        <a:xfrm>
          <a:off x="3175000" y="152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49590</xdr:rowOff>
    </xdr:from>
    <xdr:ext cx="762000" cy="259045"/>
    <xdr:sp macro="" textlink="">
      <xdr:nvSpPr>
        <xdr:cNvPr id="211" name="テキスト ボックス 210"/>
        <xdr:cNvSpPr txBox="1"/>
      </xdr:nvSpPr>
      <xdr:spPr>
        <a:xfrm>
          <a:off x="2844800" y="153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64638</xdr:rowOff>
    </xdr:from>
    <xdr:to>
      <xdr:col>11</xdr:col>
      <xdr:colOff>82550</xdr:colOff>
      <xdr:row>88</xdr:row>
      <xdr:rowOff>166238</xdr:rowOff>
    </xdr:to>
    <xdr:sp macro="" textlink="">
      <xdr:nvSpPr>
        <xdr:cNvPr id="212" name="楕円 211"/>
        <xdr:cNvSpPr/>
      </xdr:nvSpPr>
      <xdr:spPr>
        <a:xfrm>
          <a:off x="2286000" y="15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151015</xdr:rowOff>
    </xdr:from>
    <xdr:ext cx="762000" cy="259045"/>
    <xdr:sp macro="" textlink="">
      <xdr:nvSpPr>
        <xdr:cNvPr id="213" name="テキスト ボックス 212"/>
        <xdr:cNvSpPr txBox="1"/>
      </xdr:nvSpPr>
      <xdr:spPr>
        <a:xfrm>
          <a:off x="1955800" y="1523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2479</xdr:rowOff>
    </xdr:from>
    <xdr:to>
      <xdr:col>7</xdr:col>
      <xdr:colOff>31750</xdr:colOff>
      <xdr:row>88</xdr:row>
      <xdr:rowOff>104079</xdr:rowOff>
    </xdr:to>
    <xdr:sp macro="" textlink="">
      <xdr:nvSpPr>
        <xdr:cNvPr id="214" name="楕円 213"/>
        <xdr:cNvSpPr/>
      </xdr:nvSpPr>
      <xdr:spPr>
        <a:xfrm>
          <a:off x="1397000" y="150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88856</xdr:rowOff>
    </xdr:from>
    <xdr:ext cx="762000" cy="259045"/>
    <xdr:sp macro="" textlink="">
      <xdr:nvSpPr>
        <xdr:cNvPr id="215" name="テキスト ボックス 214"/>
        <xdr:cNvSpPr txBox="1"/>
      </xdr:nvSpPr>
      <xdr:spPr>
        <a:xfrm>
          <a:off x="1066800" y="15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年度からの地域給の導入や諸手当の見直しをはじめとした様々な取組の結果、指数は全国で８番目に低い水準となっています。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年度から実施していますが、平成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年度の減額率は、特別職：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42" name="直線コネクタ 241"/>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3"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4" name="直線コネクタ 243"/>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6" name="直線コネクタ 24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40216</xdr:rowOff>
    </xdr:to>
    <xdr:cxnSp macro="">
      <xdr:nvCxnSpPr>
        <xdr:cNvPr id="247" name="直線コネクタ 246"/>
        <xdr:cNvCxnSpPr/>
      </xdr:nvCxnSpPr>
      <xdr:spPr>
        <a:xfrm>
          <a:off x="16179800" y="150473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48"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49" name="フローチャート: 判断 24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131234</xdr:rowOff>
    </xdr:to>
    <xdr:cxnSp macro="">
      <xdr:nvCxnSpPr>
        <xdr:cNvPr id="250" name="直線コネクタ 249"/>
        <xdr:cNvCxnSpPr/>
      </xdr:nvCxnSpPr>
      <xdr:spPr>
        <a:xfrm>
          <a:off x="15290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1" name="フローチャート: 判断 250"/>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52" name="テキスト ボックス 251"/>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53" name="直線コネクタ 252"/>
        <xdr:cNvCxnSpPr/>
      </xdr:nvCxnSpPr>
      <xdr:spPr>
        <a:xfrm flipV="1">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4" name="フローチャート: 判断 253"/>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55" name="テキスト ボックス 254"/>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91016</xdr:rowOff>
    </xdr:to>
    <xdr:cxnSp macro="">
      <xdr:nvCxnSpPr>
        <xdr:cNvPr id="256" name="直線コネクタ 255"/>
        <xdr:cNvCxnSpPr/>
      </xdr:nvCxnSpPr>
      <xdr:spPr>
        <a:xfrm>
          <a:off x="13512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80434</xdr:rowOff>
    </xdr:from>
    <xdr:to>
      <xdr:col>68</xdr:col>
      <xdr:colOff>203200</xdr:colOff>
      <xdr:row>88</xdr:row>
      <xdr:rowOff>10584</xdr:rowOff>
    </xdr:to>
    <xdr:sp macro="" textlink="">
      <xdr:nvSpPr>
        <xdr:cNvPr id="257" name="フローチャート: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58" name="テキスト ボックス 257"/>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59" name="フローチャート: 判断 258"/>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0" name="テキスト ボックス 259"/>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66" name="楕円 265"/>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67"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68" name="楕円 26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69" name="テキスト ボックス 26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0" name="楕円 26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1" name="テキスト ボックス 27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2" name="楕円 27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73" name="テキスト ボックス 272"/>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4" name="楕円 27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5" name="テキスト ボックス 27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国が定めている教員や警察官をはじめとした職員数及び人件費・物件費等の内部管理経費が多くならざるを得ない状況にあり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また、国民スポーツ大会について、必要な人員を別枠で管理し、開催年（令和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年）に向け計画的な職員採用等を進めます。</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69291</xdr:rowOff>
    </xdr:from>
    <xdr:to>
      <xdr:col>81</xdr:col>
      <xdr:colOff>44450</xdr:colOff>
      <xdr:row>66</xdr:row>
      <xdr:rowOff>12613</xdr:rowOff>
    </xdr:to>
    <xdr:cxnSp macro="">
      <xdr:nvCxnSpPr>
        <xdr:cNvPr id="303" name="直線コネクタ 302"/>
        <xdr:cNvCxnSpPr/>
      </xdr:nvCxnSpPr>
      <xdr:spPr>
        <a:xfrm flipV="1">
          <a:off x="17018000" y="11042091"/>
          <a:ext cx="0" cy="286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156140</xdr:rowOff>
    </xdr:from>
    <xdr:ext cx="762000" cy="259045"/>
    <xdr:sp macro="" textlink="">
      <xdr:nvSpPr>
        <xdr:cNvPr id="304" name="定員管理の状況最小値テキスト"/>
        <xdr:cNvSpPr txBox="1"/>
      </xdr:nvSpPr>
      <xdr:spPr>
        <a:xfrm>
          <a:off x="17106900" y="1130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12613</xdr:rowOff>
    </xdr:from>
    <xdr:to>
      <xdr:col>81</xdr:col>
      <xdr:colOff>133350</xdr:colOff>
      <xdr:row>66</xdr:row>
      <xdr:rowOff>12613</xdr:rowOff>
    </xdr:to>
    <xdr:cxnSp macro="">
      <xdr:nvCxnSpPr>
        <xdr:cNvPr id="305" name="直線コネクタ 304"/>
        <xdr:cNvCxnSpPr/>
      </xdr:nvCxnSpPr>
      <xdr:spPr>
        <a:xfrm>
          <a:off x="16929100" y="113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155668</xdr:rowOff>
    </xdr:from>
    <xdr:ext cx="762000" cy="259045"/>
    <xdr:sp macro="" textlink="">
      <xdr:nvSpPr>
        <xdr:cNvPr id="306" name="定員管理の状況最大値テキスト"/>
        <xdr:cNvSpPr txBox="1"/>
      </xdr:nvSpPr>
      <xdr:spPr>
        <a:xfrm>
          <a:off x="17106900" y="10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69291</xdr:rowOff>
    </xdr:from>
    <xdr:to>
      <xdr:col>81</xdr:col>
      <xdr:colOff>133350</xdr:colOff>
      <xdr:row>64</xdr:row>
      <xdr:rowOff>69291</xdr:rowOff>
    </xdr:to>
    <xdr:cxnSp macro="">
      <xdr:nvCxnSpPr>
        <xdr:cNvPr id="307" name="直線コネクタ 306"/>
        <xdr:cNvCxnSpPr/>
      </xdr:nvCxnSpPr>
      <xdr:spPr>
        <a:xfrm>
          <a:off x="16929100" y="1104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126795</xdr:rowOff>
    </xdr:from>
    <xdr:to>
      <xdr:col>81</xdr:col>
      <xdr:colOff>44450</xdr:colOff>
      <xdr:row>66</xdr:row>
      <xdr:rowOff>12613</xdr:rowOff>
    </xdr:to>
    <xdr:cxnSp macro="">
      <xdr:nvCxnSpPr>
        <xdr:cNvPr id="308" name="直線コネクタ 307"/>
        <xdr:cNvCxnSpPr/>
      </xdr:nvCxnSpPr>
      <xdr:spPr>
        <a:xfrm>
          <a:off x="16179800" y="11271045"/>
          <a:ext cx="838200" cy="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1310</xdr:rowOff>
    </xdr:from>
    <xdr:ext cx="762000" cy="259045"/>
    <xdr:sp macro="" textlink="">
      <xdr:nvSpPr>
        <xdr:cNvPr id="309" name="定員管理の状況平均値テキスト"/>
        <xdr:cNvSpPr txBox="1"/>
      </xdr:nvSpPr>
      <xdr:spPr>
        <a:xfrm>
          <a:off x="17106900" y="1097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156233</xdr:rowOff>
    </xdr:from>
    <xdr:to>
      <xdr:col>81</xdr:col>
      <xdr:colOff>95250</xdr:colOff>
      <xdr:row>65</xdr:row>
      <xdr:rowOff>86383</xdr:rowOff>
    </xdr:to>
    <xdr:sp macro="" textlink="">
      <xdr:nvSpPr>
        <xdr:cNvPr id="310" name="フローチャート: 判断 309"/>
        <xdr:cNvSpPr/>
      </xdr:nvSpPr>
      <xdr:spPr>
        <a:xfrm>
          <a:off x="16967200" y="111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113040</xdr:rowOff>
    </xdr:from>
    <xdr:to>
      <xdr:col>77</xdr:col>
      <xdr:colOff>44450</xdr:colOff>
      <xdr:row>65</xdr:row>
      <xdr:rowOff>126795</xdr:rowOff>
    </xdr:to>
    <xdr:cxnSp macro="">
      <xdr:nvCxnSpPr>
        <xdr:cNvPr id="311" name="直線コネクタ 310"/>
        <xdr:cNvCxnSpPr/>
      </xdr:nvCxnSpPr>
      <xdr:spPr>
        <a:xfrm>
          <a:off x="15290800" y="11257290"/>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95024</xdr:rowOff>
    </xdr:from>
    <xdr:to>
      <xdr:col>77</xdr:col>
      <xdr:colOff>95250</xdr:colOff>
      <xdr:row>65</xdr:row>
      <xdr:rowOff>25174</xdr:rowOff>
    </xdr:to>
    <xdr:sp macro="" textlink="">
      <xdr:nvSpPr>
        <xdr:cNvPr id="312" name="フローチャート: 判断 311"/>
        <xdr:cNvSpPr/>
      </xdr:nvSpPr>
      <xdr:spPr>
        <a:xfrm>
          <a:off x="16129000" y="1106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35351</xdr:rowOff>
    </xdr:from>
    <xdr:ext cx="736600" cy="259045"/>
    <xdr:sp macro="" textlink="">
      <xdr:nvSpPr>
        <xdr:cNvPr id="313" name="テキスト ボックス 312"/>
        <xdr:cNvSpPr txBox="1"/>
      </xdr:nvSpPr>
      <xdr:spPr>
        <a:xfrm>
          <a:off x="15798800" y="1083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75237</xdr:rowOff>
    </xdr:from>
    <xdr:to>
      <xdr:col>72</xdr:col>
      <xdr:colOff>203200</xdr:colOff>
      <xdr:row>65</xdr:row>
      <xdr:rowOff>113040</xdr:rowOff>
    </xdr:to>
    <xdr:cxnSp macro="">
      <xdr:nvCxnSpPr>
        <xdr:cNvPr id="314" name="直線コネクタ 313"/>
        <xdr:cNvCxnSpPr/>
      </xdr:nvCxnSpPr>
      <xdr:spPr>
        <a:xfrm>
          <a:off x="14401800" y="1121948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68360</xdr:rowOff>
    </xdr:from>
    <xdr:to>
      <xdr:col>73</xdr:col>
      <xdr:colOff>44450</xdr:colOff>
      <xdr:row>64</xdr:row>
      <xdr:rowOff>169960</xdr:rowOff>
    </xdr:to>
    <xdr:sp macro="" textlink="">
      <xdr:nvSpPr>
        <xdr:cNvPr id="315" name="フローチャート: 判断 314"/>
        <xdr:cNvSpPr/>
      </xdr:nvSpPr>
      <xdr:spPr>
        <a:xfrm>
          <a:off x="15240000" y="110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8687</xdr:rowOff>
    </xdr:from>
    <xdr:ext cx="762000" cy="259045"/>
    <xdr:sp macro="" textlink="">
      <xdr:nvSpPr>
        <xdr:cNvPr id="316" name="テキスト ボックス 315"/>
        <xdr:cNvSpPr txBox="1"/>
      </xdr:nvSpPr>
      <xdr:spPr>
        <a:xfrm>
          <a:off x="14909800" y="108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45195</xdr:rowOff>
    </xdr:from>
    <xdr:to>
      <xdr:col>68</xdr:col>
      <xdr:colOff>152400</xdr:colOff>
      <xdr:row>65</xdr:row>
      <xdr:rowOff>75237</xdr:rowOff>
    </xdr:to>
    <xdr:cxnSp macro="">
      <xdr:nvCxnSpPr>
        <xdr:cNvPr id="317" name="直線コネクタ 316"/>
        <xdr:cNvCxnSpPr/>
      </xdr:nvCxnSpPr>
      <xdr:spPr>
        <a:xfrm>
          <a:off x="13512800" y="11189445"/>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48914</xdr:rowOff>
    </xdr:from>
    <xdr:to>
      <xdr:col>68</xdr:col>
      <xdr:colOff>203200</xdr:colOff>
      <xdr:row>61</xdr:row>
      <xdr:rowOff>150514</xdr:rowOff>
    </xdr:to>
    <xdr:sp macro="" textlink="">
      <xdr:nvSpPr>
        <xdr:cNvPr id="318" name="フローチャート: 判断 317"/>
        <xdr:cNvSpPr/>
      </xdr:nvSpPr>
      <xdr:spPr>
        <a:xfrm>
          <a:off x="14351000" y="1050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160691</xdr:rowOff>
    </xdr:from>
    <xdr:ext cx="762000" cy="259045"/>
    <xdr:sp macro="" textlink="">
      <xdr:nvSpPr>
        <xdr:cNvPr id="319" name="テキスト ボックス 318"/>
        <xdr:cNvSpPr txBox="1"/>
      </xdr:nvSpPr>
      <xdr:spPr>
        <a:xfrm>
          <a:off x="14020800" y="102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96664</xdr:rowOff>
    </xdr:from>
    <xdr:to>
      <xdr:col>64</xdr:col>
      <xdr:colOff>152400</xdr:colOff>
      <xdr:row>60</xdr:row>
      <xdr:rowOff>26814</xdr:rowOff>
    </xdr:to>
    <xdr:sp macro="" textlink="">
      <xdr:nvSpPr>
        <xdr:cNvPr id="320" name="フローチャート: 判断 319"/>
        <xdr:cNvSpPr/>
      </xdr:nvSpPr>
      <xdr:spPr>
        <a:xfrm>
          <a:off x="13462000" y="102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36991</xdr:rowOff>
    </xdr:from>
    <xdr:ext cx="762000" cy="259045"/>
    <xdr:sp macro="" textlink="">
      <xdr:nvSpPr>
        <xdr:cNvPr id="321" name="テキスト ボックス 320"/>
        <xdr:cNvSpPr txBox="1"/>
      </xdr:nvSpPr>
      <xdr:spPr>
        <a:xfrm>
          <a:off x="13131800" y="99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133263</xdr:rowOff>
    </xdr:from>
    <xdr:to>
      <xdr:col>81</xdr:col>
      <xdr:colOff>95250</xdr:colOff>
      <xdr:row>66</xdr:row>
      <xdr:rowOff>63413</xdr:rowOff>
    </xdr:to>
    <xdr:sp macro="" textlink="">
      <xdr:nvSpPr>
        <xdr:cNvPr id="327" name="楕円 326"/>
        <xdr:cNvSpPr/>
      </xdr:nvSpPr>
      <xdr:spPr>
        <a:xfrm>
          <a:off x="16967200" y="112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29140</xdr:rowOff>
    </xdr:from>
    <xdr:ext cx="762000" cy="259045"/>
    <xdr:sp macro="" textlink="">
      <xdr:nvSpPr>
        <xdr:cNvPr id="328" name="定員管理の状況該当値テキスト"/>
        <xdr:cNvSpPr txBox="1"/>
      </xdr:nvSpPr>
      <xdr:spPr>
        <a:xfrm>
          <a:off x="17106900" y="111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75995</xdr:rowOff>
    </xdr:from>
    <xdr:to>
      <xdr:col>77</xdr:col>
      <xdr:colOff>95250</xdr:colOff>
      <xdr:row>66</xdr:row>
      <xdr:rowOff>6145</xdr:rowOff>
    </xdr:to>
    <xdr:sp macro="" textlink="">
      <xdr:nvSpPr>
        <xdr:cNvPr id="329" name="楕円 328"/>
        <xdr:cNvSpPr/>
      </xdr:nvSpPr>
      <xdr:spPr>
        <a:xfrm>
          <a:off x="16129000" y="112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162372</xdr:rowOff>
    </xdr:from>
    <xdr:ext cx="736600" cy="259045"/>
    <xdr:sp macro="" textlink="">
      <xdr:nvSpPr>
        <xdr:cNvPr id="330" name="テキスト ボックス 329"/>
        <xdr:cNvSpPr txBox="1"/>
      </xdr:nvSpPr>
      <xdr:spPr>
        <a:xfrm>
          <a:off x="15798800" y="1130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62240</xdr:rowOff>
    </xdr:from>
    <xdr:to>
      <xdr:col>73</xdr:col>
      <xdr:colOff>44450</xdr:colOff>
      <xdr:row>65</xdr:row>
      <xdr:rowOff>163840</xdr:rowOff>
    </xdr:to>
    <xdr:sp macro="" textlink="">
      <xdr:nvSpPr>
        <xdr:cNvPr id="331" name="楕円 330"/>
        <xdr:cNvSpPr/>
      </xdr:nvSpPr>
      <xdr:spPr>
        <a:xfrm>
          <a:off x="15240000" y="11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148617</xdr:rowOff>
    </xdr:from>
    <xdr:ext cx="762000" cy="259045"/>
    <xdr:sp macro="" textlink="">
      <xdr:nvSpPr>
        <xdr:cNvPr id="332" name="テキスト ボックス 331"/>
        <xdr:cNvSpPr txBox="1"/>
      </xdr:nvSpPr>
      <xdr:spPr>
        <a:xfrm>
          <a:off x="14909800" y="11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24437</xdr:rowOff>
    </xdr:from>
    <xdr:to>
      <xdr:col>68</xdr:col>
      <xdr:colOff>203200</xdr:colOff>
      <xdr:row>65</xdr:row>
      <xdr:rowOff>126037</xdr:rowOff>
    </xdr:to>
    <xdr:sp macro="" textlink="">
      <xdr:nvSpPr>
        <xdr:cNvPr id="333" name="楕円 332"/>
        <xdr:cNvSpPr/>
      </xdr:nvSpPr>
      <xdr:spPr>
        <a:xfrm>
          <a:off x="14351000" y="111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110814</xdr:rowOff>
    </xdr:from>
    <xdr:ext cx="762000" cy="259045"/>
    <xdr:sp macro="" textlink="">
      <xdr:nvSpPr>
        <xdr:cNvPr id="334" name="テキスト ボックス 333"/>
        <xdr:cNvSpPr txBox="1"/>
      </xdr:nvSpPr>
      <xdr:spPr>
        <a:xfrm>
          <a:off x="14020800" y="112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165845</xdr:rowOff>
    </xdr:from>
    <xdr:to>
      <xdr:col>64</xdr:col>
      <xdr:colOff>152400</xdr:colOff>
      <xdr:row>65</xdr:row>
      <xdr:rowOff>95995</xdr:rowOff>
    </xdr:to>
    <xdr:sp macro="" textlink="">
      <xdr:nvSpPr>
        <xdr:cNvPr id="335" name="楕円 334"/>
        <xdr:cNvSpPr/>
      </xdr:nvSpPr>
      <xdr:spPr>
        <a:xfrm>
          <a:off x="13462000" y="11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80772</xdr:rowOff>
    </xdr:from>
    <xdr:ext cx="762000" cy="259045"/>
    <xdr:sp macro="" textlink="">
      <xdr:nvSpPr>
        <xdr:cNvPr id="336" name="テキスト ボックス 335"/>
        <xdr:cNvSpPr txBox="1"/>
      </xdr:nvSpPr>
      <xdr:spPr>
        <a:xfrm>
          <a:off x="13131800" y="112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過去に道路整備などの社会資本の整備を推進してきた結果、生活・社会基盤の整備水準は相当程度向上してきたものの、その財源である県債残高や公債費負担が財政運営に重くのしかかっています。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このような状況において、財政健全化のため県債の新規発行の抑制や執行節減により生じた財源を活用した繰上償還（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 276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億円程度）を進めてきた結果、近年は減少傾向となっており、類似団体平均を下回っています。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155575</xdr:rowOff>
    </xdr:to>
    <xdr:cxnSp macro="">
      <xdr:nvCxnSpPr>
        <xdr:cNvPr id="364" name="直線コネクタ 363"/>
        <xdr:cNvCxnSpPr/>
      </xdr:nvCxnSpPr>
      <xdr:spPr>
        <a:xfrm flipV="1">
          <a:off x="17018000" y="62007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6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66" name="直線コネクタ 36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67"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68" name="直線コネクタ 367"/>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48683</xdr:rowOff>
    </xdr:to>
    <xdr:cxnSp macro="">
      <xdr:nvCxnSpPr>
        <xdr:cNvPr id="369" name="直線コネクタ 368"/>
        <xdr:cNvCxnSpPr/>
      </xdr:nvCxnSpPr>
      <xdr:spPr>
        <a:xfrm flipV="1">
          <a:off x="16179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1" name="フローチャート: 判断 37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48683</xdr:rowOff>
    </xdr:from>
    <xdr:to>
      <xdr:col>77</xdr:col>
      <xdr:colOff>44450</xdr:colOff>
      <xdr:row>37</xdr:row>
      <xdr:rowOff>158750</xdr:rowOff>
    </xdr:to>
    <xdr:cxnSp macro="">
      <xdr:nvCxnSpPr>
        <xdr:cNvPr id="372" name="直線コネクタ 371"/>
        <xdr:cNvCxnSpPr/>
      </xdr:nvCxnSpPr>
      <xdr:spPr>
        <a:xfrm flipV="1">
          <a:off x="15290800" y="622088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147108</xdr:rowOff>
    </xdr:from>
    <xdr:to>
      <xdr:col>77</xdr:col>
      <xdr:colOff>95250</xdr:colOff>
      <xdr:row>40</xdr:row>
      <xdr:rowOff>77258</xdr:rowOff>
    </xdr:to>
    <xdr:sp macro="" textlink="">
      <xdr:nvSpPr>
        <xdr:cNvPr id="373" name="フローチャート: 判断 372"/>
        <xdr:cNvSpPr/>
      </xdr:nvSpPr>
      <xdr:spPr>
        <a:xfrm>
          <a:off x="16129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62035</xdr:rowOff>
    </xdr:from>
    <xdr:ext cx="736600" cy="259045"/>
    <xdr:sp macro="" textlink="">
      <xdr:nvSpPr>
        <xdr:cNvPr id="374" name="テキスト ボックス 373"/>
        <xdr:cNvSpPr txBox="1"/>
      </xdr:nvSpPr>
      <xdr:spPr>
        <a:xfrm>
          <a:off x="15798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41</xdr:row>
      <xdr:rowOff>56092</xdr:rowOff>
    </xdr:to>
    <xdr:cxnSp macro="">
      <xdr:nvCxnSpPr>
        <xdr:cNvPr id="375" name="直線コネクタ 374"/>
        <xdr:cNvCxnSpPr/>
      </xdr:nvCxnSpPr>
      <xdr:spPr>
        <a:xfrm flipV="1">
          <a:off x="14401800" y="6502400"/>
          <a:ext cx="8890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76" name="フローチャート: 判断 375"/>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377" name="テキスト ボックス 376"/>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56092</xdr:rowOff>
    </xdr:from>
    <xdr:to>
      <xdr:col>68</xdr:col>
      <xdr:colOff>152400</xdr:colOff>
      <xdr:row>43</xdr:row>
      <xdr:rowOff>135467</xdr:rowOff>
    </xdr:to>
    <xdr:cxnSp macro="">
      <xdr:nvCxnSpPr>
        <xdr:cNvPr id="378" name="直線コネクタ 377"/>
        <xdr:cNvCxnSpPr/>
      </xdr:nvCxnSpPr>
      <xdr:spPr>
        <a:xfrm flipV="1">
          <a:off x="13512800" y="708554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135467</xdr:rowOff>
    </xdr:from>
    <xdr:to>
      <xdr:col>68</xdr:col>
      <xdr:colOff>203200</xdr:colOff>
      <xdr:row>43</xdr:row>
      <xdr:rowOff>65617</xdr:rowOff>
    </xdr:to>
    <xdr:sp macro="" textlink="">
      <xdr:nvSpPr>
        <xdr:cNvPr id="379" name="フローチャート: 判断 378"/>
        <xdr:cNvSpPr/>
      </xdr:nvSpPr>
      <xdr:spPr>
        <a:xfrm>
          <a:off x="14351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380" name="テキスト ボックス 379"/>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381" name="フローチャート: 判断 380"/>
        <xdr:cNvSpPr/>
      </xdr:nvSpPr>
      <xdr:spPr>
        <a:xfrm>
          <a:off x="13462000" y="767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382" name="テキスト ボックス 381"/>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149225</xdr:rowOff>
    </xdr:from>
    <xdr:to>
      <xdr:col>81</xdr:col>
      <xdr:colOff>95250</xdr:colOff>
      <xdr:row>36</xdr:row>
      <xdr:rowOff>79375</xdr:rowOff>
    </xdr:to>
    <xdr:sp macro="" textlink="">
      <xdr:nvSpPr>
        <xdr:cNvPr id="388" name="楕円 387"/>
        <xdr:cNvSpPr/>
      </xdr:nvSpPr>
      <xdr:spPr>
        <a:xfrm>
          <a:off x="16967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70502</xdr:rowOff>
    </xdr:from>
    <xdr:ext cx="762000" cy="259045"/>
    <xdr:sp macro="" textlink="">
      <xdr:nvSpPr>
        <xdr:cNvPr id="389" name="公債費負担の状況該当値テキスト"/>
        <xdr:cNvSpPr txBox="1"/>
      </xdr:nvSpPr>
      <xdr:spPr>
        <a:xfrm>
          <a:off x="17106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169333</xdr:rowOff>
    </xdr:from>
    <xdr:to>
      <xdr:col>77</xdr:col>
      <xdr:colOff>95250</xdr:colOff>
      <xdr:row>36</xdr:row>
      <xdr:rowOff>99483</xdr:rowOff>
    </xdr:to>
    <xdr:sp macro="" textlink="">
      <xdr:nvSpPr>
        <xdr:cNvPr id="390" name="楕円 389"/>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109660</xdr:rowOff>
    </xdr:from>
    <xdr:ext cx="736600" cy="259045"/>
    <xdr:sp macro="" textlink="">
      <xdr:nvSpPr>
        <xdr:cNvPr id="391" name="テキスト ボックス 390"/>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392" name="楕円 391"/>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93" name="テキスト ボックス 392"/>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394" name="楕円 393"/>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5" name="テキスト ボックス 394"/>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396" name="楕円 39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24994</xdr:rowOff>
    </xdr:from>
    <xdr:ext cx="762000" cy="259045"/>
    <xdr:sp macro="" textlink="">
      <xdr:nvSpPr>
        <xdr:cNvPr id="397" name="テキスト ボックス 396"/>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は、県債の新規発行の抑制や繰上償還に努めたことにより減少する一方で、将来負担額から控除する充当可能基金額や基準財政需要額算入見込額が減少したこと、また、標準財政規模が減少したことにより、比率は上昇しています。</a:t>
          </a:r>
        </a:p>
        <a:p>
          <a:r>
            <a:rPr kumimoji="1" lang="ja-JP" altLang="en-US" sz="1300">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43434</xdr:rowOff>
    </xdr:from>
    <xdr:to>
      <xdr:col>81</xdr:col>
      <xdr:colOff>44450</xdr:colOff>
      <xdr:row>22</xdr:row>
      <xdr:rowOff>107696</xdr:rowOff>
    </xdr:to>
    <xdr:cxnSp macro="">
      <xdr:nvCxnSpPr>
        <xdr:cNvPr id="423" name="直線コネクタ 422"/>
        <xdr:cNvCxnSpPr/>
      </xdr:nvCxnSpPr>
      <xdr:spPr>
        <a:xfrm flipV="1">
          <a:off x="17018000" y="2615184"/>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79773</xdr:rowOff>
    </xdr:from>
    <xdr:ext cx="762000" cy="259045"/>
    <xdr:sp macro="" textlink="">
      <xdr:nvSpPr>
        <xdr:cNvPr id="424" name="将来負担の状況最小値テキスト"/>
        <xdr:cNvSpPr txBox="1"/>
      </xdr:nvSpPr>
      <xdr:spPr>
        <a:xfrm>
          <a:off x="17106900" y="385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107696</xdr:rowOff>
    </xdr:from>
    <xdr:to>
      <xdr:col>81</xdr:col>
      <xdr:colOff>133350</xdr:colOff>
      <xdr:row>22</xdr:row>
      <xdr:rowOff>107696</xdr:rowOff>
    </xdr:to>
    <xdr:cxnSp macro="">
      <xdr:nvCxnSpPr>
        <xdr:cNvPr id="425" name="直線コネクタ 424"/>
        <xdr:cNvCxnSpPr/>
      </xdr:nvCxnSpPr>
      <xdr:spPr>
        <a:xfrm>
          <a:off x="16929100" y="387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129811</xdr:rowOff>
    </xdr:from>
    <xdr:ext cx="762000" cy="259045"/>
    <xdr:sp macro="" textlink="">
      <xdr:nvSpPr>
        <xdr:cNvPr id="426" name="将来負担の状況最大値テキスト"/>
        <xdr:cNvSpPr txBox="1"/>
      </xdr:nvSpPr>
      <xdr:spPr>
        <a:xfrm>
          <a:off x="17106900" y="235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43434</xdr:rowOff>
    </xdr:from>
    <xdr:to>
      <xdr:col>81</xdr:col>
      <xdr:colOff>133350</xdr:colOff>
      <xdr:row>15</xdr:row>
      <xdr:rowOff>43434</xdr:rowOff>
    </xdr:to>
    <xdr:cxnSp macro="">
      <xdr:nvCxnSpPr>
        <xdr:cNvPr id="427" name="直線コネクタ 426"/>
        <xdr:cNvCxnSpPr/>
      </xdr:nvCxnSpPr>
      <xdr:spPr>
        <a:xfrm>
          <a:off x="16929100" y="261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98044</xdr:rowOff>
    </xdr:from>
    <xdr:to>
      <xdr:col>81</xdr:col>
      <xdr:colOff>44450</xdr:colOff>
      <xdr:row>22</xdr:row>
      <xdr:rowOff>107696</xdr:rowOff>
    </xdr:to>
    <xdr:cxnSp macro="">
      <xdr:nvCxnSpPr>
        <xdr:cNvPr id="428" name="直線コネクタ 427"/>
        <xdr:cNvCxnSpPr/>
      </xdr:nvCxnSpPr>
      <xdr:spPr>
        <a:xfrm>
          <a:off x="16179800" y="38699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44721</xdr:rowOff>
    </xdr:from>
    <xdr:ext cx="762000" cy="259045"/>
    <xdr:sp macro="" textlink="">
      <xdr:nvSpPr>
        <xdr:cNvPr id="429" name="将来負担の状況平均値テキスト"/>
        <xdr:cNvSpPr txBox="1"/>
      </xdr:nvSpPr>
      <xdr:spPr>
        <a:xfrm>
          <a:off x="17106900" y="3302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28194</xdr:rowOff>
    </xdr:from>
    <xdr:to>
      <xdr:col>81</xdr:col>
      <xdr:colOff>95250</xdr:colOff>
      <xdr:row>20</xdr:row>
      <xdr:rowOff>129794</xdr:rowOff>
    </xdr:to>
    <xdr:sp macro="" textlink="">
      <xdr:nvSpPr>
        <xdr:cNvPr id="430" name="フローチャート: 判断 429"/>
        <xdr:cNvSpPr/>
      </xdr:nvSpPr>
      <xdr:spPr>
        <a:xfrm>
          <a:off x="16967200" y="34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163322</xdr:rowOff>
    </xdr:from>
    <xdr:to>
      <xdr:col>77</xdr:col>
      <xdr:colOff>44450</xdr:colOff>
      <xdr:row>22</xdr:row>
      <xdr:rowOff>98044</xdr:rowOff>
    </xdr:to>
    <xdr:cxnSp macro="">
      <xdr:nvCxnSpPr>
        <xdr:cNvPr id="431" name="直線コネクタ 430"/>
        <xdr:cNvCxnSpPr/>
      </xdr:nvCxnSpPr>
      <xdr:spPr>
        <a:xfrm>
          <a:off x="15290800" y="37637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86233</xdr:rowOff>
    </xdr:from>
    <xdr:to>
      <xdr:col>77</xdr:col>
      <xdr:colOff>95250</xdr:colOff>
      <xdr:row>20</xdr:row>
      <xdr:rowOff>16383</xdr:rowOff>
    </xdr:to>
    <xdr:sp macro="" textlink="">
      <xdr:nvSpPr>
        <xdr:cNvPr id="432" name="フローチャート: 判断 431"/>
        <xdr:cNvSpPr/>
      </xdr:nvSpPr>
      <xdr:spPr>
        <a:xfrm>
          <a:off x="16129000" y="33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26560</xdr:rowOff>
    </xdr:from>
    <xdr:ext cx="736600" cy="259045"/>
    <xdr:sp macro="" textlink="">
      <xdr:nvSpPr>
        <xdr:cNvPr id="433" name="テキスト ボックス 432"/>
        <xdr:cNvSpPr txBox="1"/>
      </xdr:nvSpPr>
      <xdr:spPr>
        <a:xfrm>
          <a:off x="15798800" y="311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28194</xdr:rowOff>
    </xdr:from>
    <xdr:to>
      <xdr:col>72</xdr:col>
      <xdr:colOff>203200</xdr:colOff>
      <xdr:row>21</xdr:row>
      <xdr:rowOff>163322</xdr:rowOff>
    </xdr:to>
    <xdr:cxnSp macro="">
      <xdr:nvCxnSpPr>
        <xdr:cNvPr id="434" name="直線コネクタ 433"/>
        <xdr:cNvCxnSpPr/>
      </xdr:nvCxnSpPr>
      <xdr:spPr>
        <a:xfrm>
          <a:off x="14401800" y="36286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35" name="フローチャート: 判断 434"/>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36" name="テキスト ボックス 435"/>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28194</xdr:rowOff>
    </xdr:from>
    <xdr:to>
      <xdr:col>68</xdr:col>
      <xdr:colOff>152400</xdr:colOff>
      <xdr:row>22</xdr:row>
      <xdr:rowOff>61849</xdr:rowOff>
    </xdr:to>
    <xdr:cxnSp macro="">
      <xdr:nvCxnSpPr>
        <xdr:cNvPr id="437" name="直線コネクタ 436"/>
        <xdr:cNvCxnSpPr/>
      </xdr:nvCxnSpPr>
      <xdr:spPr>
        <a:xfrm flipV="1">
          <a:off x="13512800" y="3628644"/>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98044</xdr:rowOff>
    </xdr:from>
    <xdr:to>
      <xdr:col>68</xdr:col>
      <xdr:colOff>203200</xdr:colOff>
      <xdr:row>22</xdr:row>
      <xdr:rowOff>28194</xdr:rowOff>
    </xdr:to>
    <xdr:sp macro="" textlink="">
      <xdr:nvSpPr>
        <xdr:cNvPr id="438" name="フローチャート: 判断 437"/>
        <xdr:cNvSpPr/>
      </xdr:nvSpPr>
      <xdr:spPr>
        <a:xfrm>
          <a:off x="14351000" y="369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12971</xdr:rowOff>
    </xdr:from>
    <xdr:ext cx="762000" cy="259045"/>
    <xdr:sp macro="" textlink="">
      <xdr:nvSpPr>
        <xdr:cNvPr id="439" name="テキスト ボックス 438"/>
        <xdr:cNvSpPr txBox="1"/>
      </xdr:nvSpPr>
      <xdr:spPr>
        <a:xfrm>
          <a:off x="14020800" y="378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83947</xdr:rowOff>
    </xdr:from>
    <xdr:to>
      <xdr:col>64</xdr:col>
      <xdr:colOff>152400</xdr:colOff>
      <xdr:row>19</xdr:row>
      <xdr:rowOff>14097</xdr:rowOff>
    </xdr:to>
    <xdr:sp macro="" textlink="">
      <xdr:nvSpPr>
        <xdr:cNvPr id="440" name="フローチャート: 判断 439"/>
        <xdr:cNvSpPr/>
      </xdr:nvSpPr>
      <xdr:spPr>
        <a:xfrm>
          <a:off x="13462000" y="317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24274</xdr:rowOff>
    </xdr:from>
    <xdr:ext cx="762000" cy="259045"/>
    <xdr:sp macro="" textlink="">
      <xdr:nvSpPr>
        <xdr:cNvPr id="441" name="テキスト ボックス 440"/>
        <xdr:cNvSpPr txBox="1"/>
      </xdr:nvSpPr>
      <xdr:spPr>
        <a:xfrm>
          <a:off x="13131800" y="293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56896</xdr:rowOff>
    </xdr:from>
    <xdr:to>
      <xdr:col>81</xdr:col>
      <xdr:colOff>95250</xdr:colOff>
      <xdr:row>22</xdr:row>
      <xdr:rowOff>158496</xdr:rowOff>
    </xdr:to>
    <xdr:sp macro="" textlink="">
      <xdr:nvSpPr>
        <xdr:cNvPr id="447" name="楕円 446"/>
        <xdr:cNvSpPr/>
      </xdr:nvSpPr>
      <xdr:spPr>
        <a:xfrm>
          <a:off x="16967200" y="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124223</xdr:rowOff>
    </xdr:from>
    <xdr:ext cx="762000" cy="259045"/>
    <xdr:sp macro="" textlink="">
      <xdr:nvSpPr>
        <xdr:cNvPr id="448" name="将来負担の状況該当値テキスト"/>
        <xdr:cNvSpPr txBox="1"/>
      </xdr:nvSpPr>
      <xdr:spPr>
        <a:xfrm>
          <a:off x="17106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47244</xdr:rowOff>
    </xdr:from>
    <xdr:to>
      <xdr:col>77</xdr:col>
      <xdr:colOff>95250</xdr:colOff>
      <xdr:row>22</xdr:row>
      <xdr:rowOff>148844</xdr:rowOff>
    </xdr:to>
    <xdr:sp macro="" textlink="">
      <xdr:nvSpPr>
        <xdr:cNvPr id="449" name="楕円 448"/>
        <xdr:cNvSpPr/>
      </xdr:nvSpPr>
      <xdr:spPr>
        <a:xfrm>
          <a:off x="161290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133621</xdr:rowOff>
    </xdr:from>
    <xdr:ext cx="736600" cy="259045"/>
    <xdr:sp macro="" textlink="">
      <xdr:nvSpPr>
        <xdr:cNvPr id="450" name="テキスト ボックス 449"/>
        <xdr:cNvSpPr txBox="1"/>
      </xdr:nvSpPr>
      <xdr:spPr>
        <a:xfrm>
          <a:off x="15798800" y="390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112522</xdr:rowOff>
    </xdr:from>
    <xdr:to>
      <xdr:col>73</xdr:col>
      <xdr:colOff>44450</xdr:colOff>
      <xdr:row>22</xdr:row>
      <xdr:rowOff>42672</xdr:rowOff>
    </xdr:to>
    <xdr:sp macro="" textlink="">
      <xdr:nvSpPr>
        <xdr:cNvPr id="451" name="楕円 450"/>
        <xdr:cNvSpPr/>
      </xdr:nvSpPr>
      <xdr:spPr>
        <a:xfrm>
          <a:off x="15240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27449</xdr:rowOff>
    </xdr:from>
    <xdr:ext cx="762000" cy="259045"/>
    <xdr:sp macro="" textlink="">
      <xdr:nvSpPr>
        <xdr:cNvPr id="452" name="テキスト ボックス 451"/>
        <xdr:cNvSpPr txBox="1"/>
      </xdr:nvSpPr>
      <xdr:spPr>
        <a:xfrm>
          <a:off x="14909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148844</xdr:rowOff>
    </xdr:from>
    <xdr:to>
      <xdr:col>68</xdr:col>
      <xdr:colOff>203200</xdr:colOff>
      <xdr:row>21</xdr:row>
      <xdr:rowOff>78994</xdr:rowOff>
    </xdr:to>
    <xdr:sp macro="" textlink="">
      <xdr:nvSpPr>
        <xdr:cNvPr id="453" name="楕円 452"/>
        <xdr:cNvSpPr/>
      </xdr:nvSpPr>
      <xdr:spPr>
        <a:xfrm>
          <a:off x="14351000" y="3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89171</xdr:rowOff>
    </xdr:from>
    <xdr:ext cx="762000" cy="259045"/>
    <xdr:sp macro="" textlink="">
      <xdr:nvSpPr>
        <xdr:cNvPr id="454" name="テキスト ボックス 453"/>
        <xdr:cNvSpPr txBox="1"/>
      </xdr:nvSpPr>
      <xdr:spPr>
        <a:xfrm>
          <a:off x="14020800" y="33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11049</xdr:rowOff>
    </xdr:from>
    <xdr:to>
      <xdr:col>64</xdr:col>
      <xdr:colOff>152400</xdr:colOff>
      <xdr:row>22</xdr:row>
      <xdr:rowOff>112649</xdr:rowOff>
    </xdr:to>
    <xdr:sp macro="" textlink="">
      <xdr:nvSpPr>
        <xdr:cNvPr id="455" name="楕円 454"/>
        <xdr:cNvSpPr/>
      </xdr:nvSpPr>
      <xdr:spPr>
        <a:xfrm>
          <a:off x="13462000" y="3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97426</xdr:rowOff>
    </xdr:from>
    <xdr:ext cx="762000" cy="259045"/>
    <xdr:sp macro="" textlink="">
      <xdr:nvSpPr>
        <xdr:cNvPr id="456" name="テキスト ボックス 455"/>
        <xdr:cNvSpPr txBox="1"/>
      </xdr:nvSpPr>
      <xdr:spPr>
        <a:xfrm>
          <a:off x="13131800" y="38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39</xdr:row>
      <xdr:rowOff>92710</xdr:rowOff>
    </xdr:to>
    <xdr:cxnSp macro="">
      <xdr:nvCxnSpPr>
        <xdr:cNvPr id="58" name="直線コネクタ 57"/>
        <xdr:cNvCxnSpPr/>
      </xdr:nvCxnSpPr>
      <xdr:spPr>
        <a:xfrm flipV="1">
          <a:off x="4826000" y="604774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64787</xdr:rowOff>
    </xdr:from>
    <xdr:ext cx="762000" cy="259045"/>
    <xdr:sp macro="" textlink="">
      <xdr:nvSpPr>
        <xdr:cNvPr id="59"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92710</xdr:rowOff>
    </xdr:from>
    <xdr:to>
      <xdr:col>24</xdr:col>
      <xdr:colOff>114300</xdr:colOff>
      <xdr:row>39</xdr:row>
      <xdr:rowOff>92710</xdr:rowOff>
    </xdr:to>
    <xdr:cxnSp macro="">
      <xdr:nvCxnSpPr>
        <xdr:cNvPr id="60" name="直線コネクタ 59"/>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92710</xdr:rowOff>
    </xdr:to>
    <xdr:cxnSp macro="">
      <xdr:nvCxnSpPr>
        <xdr:cNvPr id="63" name="直線コネクタ 62"/>
        <xdr:cNvCxnSpPr/>
      </xdr:nvCxnSpPr>
      <xdr:spPr>
        <a:xfrm>
          <a:off x="3987800" y="6642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4"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5" name="フローチャート: 判断 64"/>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127000</xdr:rowOff>
    </xdr:to>
    <xdr:cxnSp macro="">
      <xdr:nvCxnSpPr>
        <xdr:cNvPr id="66" name="直線コネクタ 65"/>
        <xdr:cNvCxnSpPr/>
      </xdr:nvCxnSpPr>
      <xdr:spPr>
        <a:xfrm>
          <a:off x="3098800" y="63220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8" name="テキスト ボックス 6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36</xdr:row>
      <xdr:rowOff>149860</xdr:rowOff>
    </xdr:to>
    <xdr:cxnSp macro="">
      <xdr:nvCxnSpPr>
        <xdr:cNvPr id="69" name="直線コネクタ 68"/>
        <xdr:cNvCxnSpPr/>
      </xdr:nvCxnSpPr>
      <xdr:spPr>
        <a:xfrm>
          <a:off x="2209800" y="59105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0" name="フローチャート: 判断 69"/>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71" name="テキスト ボックス 70"/>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127000</xdr:rowOff>
    </xdr:to>
    <xdr:cxnSp macro="">
      <xdr:nvCxnSpPr>
        <xdr:cNvPr id="72" name="直線コネクタ 71"/>
        <xdr:cNvCxnSpPr/>
      </xdr:nvCxnSpPr>
      <xdr:spPr>
        <a:xfrm flipV="1">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41910</xdr:rowOff>
    </xdr:from>
    <xdr:to>
      <xdr:col>11</xdr:col>
      <xdr:colOff>60325</xdr:colOff>
      <xdr:row>35</xdr:row>
      <xdr:rowOff>143510</xdr:rowOff>
    </xdr:to>
    <xdr:sp macro="" textlink="">
      <xdr:nvSpPr>
        <xdr:cNvPr id="73" name="フローチャート: 判断 72"/>
        <xdr:cNvSpPr/>
      </xdr:nvSpPr>
      <xdr:spPr>
        <a:xfrm>
          <a:off x="2159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74" name="テキスト ボックス 73"/>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75" name="フローチャート: 判断 74"/>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76" name="テキスト ボックス 75"/>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2" name="楕円 81"/>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121937</xdr:rowOff>
    </xdr:from>
    <xdr:ext cx="762000" cy="259045"/>
    <xdr:sp macro="" textlink="">
      <xdr:nvSpPr>
        <xdr:cNvPr id="83" name="人件費該当値テキスト"/>
        <xdr:cNvSpPr txBox="1"/>
      </xdr:nvSpPr>
      <xdr:spPr>
        <a:xfrm>
          <a:off x="4914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4" name="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5" name="テキスト ボックス 84"/>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6" name="楕円 85"/>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7" name="テキスト ボックス 86"/>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8" name="楕円 87"/>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89" name="テキスト ボックス 88"/>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0" name="楕円 89"/>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1" name="テキスト ボックス 90"/>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公の施設の管理運営に当たり、平成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69850</xdr:rowOff>
    </xdr:to>
    <xdr:cxnSp macro="">
      <xdr:nvCxnSpPr>
        <xdr:cNvPr id="117" name="直線コネクタ 116"/>
        <xdr:cNvCxnSpPr/>
      </xdr:nvCxnSpPr>
      <xdr:spPr>
        <a:xfrm flipV="1">
          <a:off x="16510000" y="2527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2" name="直線コネクタ 121"/>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24" name="フローチャート: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50800</xdr:rowOff>
    </xdr:to>
    <xdr:cxnSp macro="">
      <xdr:nvCxnSpPr>
        <xdr:cNvPr id="125" name="直線コネクタ 124"/>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152400</xdr:rowOff>
    </xdr:from>
    <xdr:to>
      <xdr:col>78</xdr:col>
      <xdr:colOff>120650</xdr:colOff>
      <xdr:row>19</xdr:row>
      <xdr:rowOff>82550</xdr:rowOff>
    </xdr:to>
    <xdr:sp macro="" textlink="">
      <xdr:nvSpPr>
        <xdr:cNvPr id="126" name="フローチャート: 判断 125"/>
        <xdr:cNvSpPr/>
      </xdr:nvSpPr>
      <xdr:spPr>
        <a:xfrm>
          <a:off x="15621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27" name="テキスト ボックス 12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50800</xdr:rowOff>
    </xdr:to>
    <xdr:cxnSp macro="">
      <xdr:nvCxnSpPr>
        <xdr:cNvPr id="128" name="直線コネクタ 127"/>
        <xdr:cNvCxnSpPr/>
      </xdr:nvCxnSpPr>
      <xdr:spPr>
        <a:xfrm>
          <a:off x="13893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57150</xdr:rowOff>
    </xdr:from>
    <xdr:to>
      <xdr:col>74</xdr:col>
      <xdr:colOff>31750</xdr:colOff>
      <xdr:row>19</xdr:row>
      <xdr:rowOff>158750</xdr:rowOff>
    </xdr:to>
    <xdr:sp macro="" textlink="">
      <xdr:nvSpPr>
        <xdr:cNvPr id="129" name="フローチャート: 判断 128"/>
        <xdr:cNvSpPr/>
      </xdr:nvSpPr>
      <xdr:spPr>
        <a:xfrm>
          <a:off x="14732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30" name="テキスト ボックス 12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50800</xdr:rowOff>
    </xdr:to>
    <xdr:cxnSp macro="">
      <xdr:nvCxnSpPr>
        <xdr:cNvPr id="131" name="直線コネクタ 130"/>
        <xdr:cNvCxnSpPr/>
      </xdr:nvCxnSpPr>
      <xdr:spPr>
        <a:xfrm flipV="1">
          <a:off x="13004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2" name="フローチャート: 判断 131"/>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3" name="テキスト ボックス 13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4" name="フローチャート: 判断 133"/>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5" name="テキスト ボックス 13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2"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3" name="楕円 142"/>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4" name="テキスト ボックス 143"/>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47" name="楕円 146"/>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48" name="テキスト ボックス 147"/>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49" name="楕円 148"/>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0" name="テキスト ボックス 149"/>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4" name="直線コネクタ 173"/>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6" name="直線コネクタ 17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7"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8" name="直線コネクタ 177"/>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149860</xdr:rowOff>
    </xdr:from>
    <xdr:to>
      <xdr:col>24</xdr:col>
      <xdr:colOff>25400</xdr:colOff>
      <xdr:row>61</xdr:row>
      <xdr:rowOff>69850</xdr:rowOff>
    </xdr:to>
    <xdr:cxnSp macro="">
      <xdr:nvCxnSpPr>
        <xdr:cNvPr id="179" name="直線コネクタ 178"/>
        <xdr:cNvCxnSpPr/>
      </xdr:nvCxnSpPr>
      <xdr:spPr>
        <a:xfrm>
          <a:off x="3987800" y="1043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161307</xdr:rowOff>
    </xdr:from>
    <xdr:ext cx="762000" cy="259045"/>
    <xdr:sp macro="" textlink="">
      <xdr:nvSpPr>
        <xdr:cNvPr id="180"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1" name="フローチャート: 判断 180"/>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149860</xdr:rowOff>
    </xdr:to>
    <xdr:cxnSp macro="">
      <xdr:nvCxnSpPr>
        <xdr:cNvPr id="182" name="直線コネクタ 181"/>
        <xdr:cNvCxnSpPr/>
      </xdr:nvCxnSpPr>
      <xdr:spPr>
        <a:xfrm>
          <a:off x="3098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3" name="フローチャート: 判断 182"/>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4" name="テキスト ボックス 183"/>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60</xdr:row>
      <xdr:rowOff>58420</xdr:rowOff>
    </xdr:to>
    <xdr:cxnSp macro="">
      <xdr:nvCxnSpPr>
        <xdr:cNvPr id="185" name="直線コネクタ 184"/>
        <xdr:cNvCxnSpPr/>
      </xdr:nvCxnSpPr>
      <xdr:spPr>
        <a:xfrm>
          <a:off x="2209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46990</xdr:rowOff>
    </xdr:to>
    <xdr:cxnSp macro="">
      <xdr:nvCxnSpPr>
        <xdr:cNvPr id="188" name="直線コネクタ 187"/>
        <xdr:cNvCxnSpPr/>
      </xdr:nvCxnSpPr>
      <xdr:spPr>
        <a:xfrm>
          <a:off x="1320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89" name="フローチャート: 判断 188"/>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0" name="テキスト ボックス 189"/>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198" name="楕円 197"/>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199"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99060</xdr:rowOff>
    </xdr:from>
    <xdr:to>
      <xdr:col>20</xdr:col>
      <xdr:colOff>38100</xdr:colOff>
      <xdr:row>61</xdr:row>
      <xdr:rowOff>29210</xdr:rowOff>
    </xdr:to>
    <xdr:sp macro="" textlink="">
      <xdr:nvSpPr>
        <xdr:cNvPr id="200" name="楕円 199"/>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13987</xdr:rowOff>
    </xdr:from>
    <xdr:ext cx="736600" cy="259045"/>
    <xdr:sp macro="" textlink="">
      <xdr:nvSpPr>
        <xdr:cNvPr id="201" name="テキスト ボックス 200"/>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2" name="楕円 201"/>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03" name="テキスト ボックス 202"/>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4" name="楕円 203"/>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05" name="テキスト ボックス 204"/>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6" name="楕円 205"/>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7" name="テキスト ボックス 206"/>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その他のうち主な歳出経費は維持補修費です。島根県では、公共施設のうち約半数が築後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104140</xdr:rowOff>
    </xdr:from>
    <xdr:to>
      <xdr:col>82</xdr:col>
      <xdr:colOff>107950</xdr:colOff>
      <xdr:row>60</xdr:row>
      <xdr:rowOff>12700</xdr:rowOff>
    </xdr:to>
    <xdr:cxnSp macro="">
      <xdr:nvCxnSpPr>
        <xdr:cNvPr id="231" name="直線コネクタ 230"/>
        <xdr:cNvCxnSpPr/>
      </xdr:nvCxnSpPr>
      <xdr:spPr>
        <a:xfrm flipV="1">
          <a:off x="16510000" y="970534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2"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3" name="直線コネクタ 232"/>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19067</xdr:rowOff>
    </xdr:from>
    <xdr:ext cx="762000" cy="259045"/>
    <xdr:sp macro="" textlink="">
      <xdr:nvSpPr>
        <xdr:cNvPr id="234" name="その他最大値テキスト"/>
        <xdr:cNvSpPr txBox="1"/>
      </xdr:nvSpPr>
      <xdr:spPr>
        <a:xfrm>
          <a:off x="16598900" y="94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104140</xdr:rowOff>
    </xdr:from>
    <xdr:to>
      <xdr:col>82</xdr:col>
      <xdr:colOff>196850</xdr:colOff>
      <xdr:row>56</xdr:row>
      <xdr:rowOff>104140</xdr:rowOff>
    </xdr:to>
    <xdr:cxnSp macro="">
      <xdr:nvCxnSpPr>
        <xdr:cNvPr id="235" name="直線コネクタ 234"/>
        <xdr:cNvCxnSpPr/>
      </xdr:nvCxnSpPr>
      <xdr:spPr>
        <a:xfrm>
          <a:off x="16421100" y="970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59</xdr:row>
      <xdr:rowOff>46990</xdr:rowOff>
    </xdr:to>
    <xdr:cxnSp macro="">
      <xdr:nvCxnSpPr>
        <xdr:cNvPr id="236" name="直線コネクタ 235"/>
        <xdr:cNvCxnSpPr/>
      </xdr:nvCxnSpPr>
      <xdr:spPr>
        <a:xfrm>
          <a:off x="15671800" y="97053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7" name="その他平均値テキスト"/>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38" name="フローチャート: 判断 237"/>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104140</xdr:rowOff>
    </xdr:to>
    <xdr:cxnSp macro="">
      <xdr:nvCxnSpPr>
        <xdr:cNvPr id="239" name="直線コネクタ 238"/>
        <xdr:cNvCxnSpPr/>
      </xdr:nvCxnSpPr>
      <xdr:spPr>
        <a:xfrm>
          <a:off x="14782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0" name="フローチャート: 判断 239"/>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1" name="テキスト ボックス 24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12700</xdr:rowOff>
    </xdr:to>
    <xdr:cxnSp macro="">
      <xdr:nvCxnSpPr>
        <xdr:cNvPr id="242" name="直線コネクタ 241"/>
        <xdr:cNvCxnSpPr/>
      </xdr:nvCxnSpPr>
      <xdr:spPr>
        <a:xfrm>
          <a:off x="13893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156210</xdr:rowOff>
    </xdr:from>
    <xdr:to>
      <xdr:col>74</xdr:col>
      <xdr:colOff>31750</xdr:colOff>
      <xdr:row>54</xdr:row>
      <xdr:rowOff>86360</xdr:rowOff>
    </xdr:to>
    <xdr:sp macro="" textlink="">
      <xdr:nvSpPr>
        <xdr:cNvPr id="243" name="フローチャート: 判断 242"/>
        <xdr:cNvSpPr/>
      </xdr:nvSpPr>
      <xdr:spPr>
        <a:xfrm>
          <a:off x="14732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44" name="テキスト ボックス 243"/>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46990</xdr:rowOff>
    </xdr:to>
    <xdr:cxnSp macro="">
      <xdr:nvCxnSpPr>
        <xdr:cNvPr id="245" name="直線コネクタ 244"/>
        <xdr:cNvCxnSpPr/>
      </xdr:nvCxnSpPr>
      <xdr:spPr>
        <a:xfrm>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19050</xdr:rowOff>
    </xdr:from>
    <xdr:to>
      <xdr:col>69</xdr:col>
      <xdr:colOff>142875</xdr:colOff>
      <xdr:row>53</xdr:row>
      <xdr:rowOff>120650</xdr:rowOff>
    </xdr:to>
    <xdr:sp macro="" textlink="">
      <xdr:nvSpPr>
        <xdr:cNvPr id="246" name="フローチャート: 判断 245"/>
        <xdr:cNvSpPr/>
      </xdr:nvSpPr>
      <xdr:spPr>
        <a:xfrm>
          <a:off x="13843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47" name="テキスト ボックス 24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48" name="フローチャート: 判断 247"/>
        <xdr:cNvSpPr/>
      </xdr:nvSpPr>
      <xdr:spPr>
        <a:xfrm>
          <a:off x="129540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49" name="テキスト ボックス 24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5" name="楕円 254"/>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56"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57" name="楕円 25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59" name="楕円 25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0" name="テキスト ボックス 259"/>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1" name="楕円 260"/>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2" name="テキスト ボックス 261"/>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3" name="楕円 262"/>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36847</xdr:rowOff>
    </xdr:from>
    <xdr:ext cx="762000" cy="259045"/>
    <xdr:sp macro="" textlink="">
      <xdr:nvSpPr>
        <xdr:cNvPr id="264" name="テキスト ボックス 263"/>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保育所等運営支援事業費など社会保障関係経費の増による補助費の増加により平成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146050</xdr:rowOff>
    </xdr:from>
    <xdr:to>
      <xdr:col>82</xdr:col>
      <xdr:colOff>107950</xdr:colOff>
      <xdr:row>41</xdr:row>
      <xdr:rowOff>88900</xdr:rowOff>
    </xdr:to>
    <xdr:cxnSp macro="">
      <xdr:nvCxnSpPr>
        <xdr:cNvPr id="290" name="直線コネクタ 289"/>
        <xdr:cNvCxnSpPr/>
      </xdr:nvCxnSpPr>
      <xdr:spPr>
        <a:xfrm flipV="1">
          <a:off x="16510000" y="56324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291"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292" name="直線コネクタ 291"/>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60977</xdr:rowOff>
    </xdr:from>
    <xdr:ext cx="762000" cy="259045"/>
    <xdr:sp macro="" textlink="">
      <xdr:nvSpPr>
        <xdr:cNvPr id="293" name="補助費等最大値テキスト"/>
        <xdr:cNvSpPr txBox="1"/>
      </xdr:nvSpPr>
      <xdr:spPr>
        <a:xfrm>
          <a:off x="16598900" y="537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146050</xdr:rowOff>
    </xdr:from>
    <xdr:to>
      <xdr:col>82</xdr:col>
      <xdr:colOff>196850</xdr:colOff>
      <xdr:row>32</xdr:row>
      <xdr:rowOff>146050</xdr:rowOff>
    </xdr:to>
    <xdr:cxnSp macro="">
      <xdr:nvCxnSpPr>
        <xdr:cNvPr id="294" name="直線コネクタ 293"/>
        <xdr:cNvCxnSpPr/>
      </xdr:nvCxnSpPr>
      <xdr:spPr>
        <a:xfrm>
          <a:off x="16421100" y="563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146050</xdr:rowOff>
    </xdr:from>
    <xdr:to>
      <xdr:col>82</xdr:col>
      <xdr:colOff>107950</xdr:colOff>
      <xdr:row>33</xdr:row>
      <xdr:rowOff>146050</xdr:rowOff>
    </xdr:to>
    <xdr:cxnSp macro="">
      <xdr:nvCxnSpPr>
        <xdr:cNvPr id="295" name="直線コネクタ 294"/>
        <xdr:cNvCxnSpPr/>
      </xdr:nvCxnSpPr>
      <xdr:spPr>
        <a:xfrm flipV="1">
          <a:off x="15671800" y="5632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297" name="フローチャート: 判断 29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33</xdr:row>
      <xdr:rowOff>146050</xdr:rowOff>
    </xdr:to>
    <xdr:cxnSp macro="">
      <xdr:nvCxnSpPr>
        <xdr:cNvPr id="298" name="直線コネクタ 297"/>
        <xdr:cNvCxnSpPr/>
      </xdr:nvCxnSpPr>
      <xdr:spPr>
        <a:xfrm>
          <a:off x="14782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0</xdr:rowOff>
    </xdr:from>
    <xdr:to>
      <xdr:col>78</xdr:col>
      <xdr:colOff>120650</xdr:colOff>
      <xdr:row>38</xdr:row>
      <xdr:rowOff>101600</xdr:rowOff>
    </xdr:to>
    <xdr:sp macro="" textlink="">
      <xdr:nvSpPr>
        <xdr:cNvPr id="299" name="フローチャート: 判断 298"/>
        <xdr:cNvSpPr/>
      </xdr:nvSpPr>
      <xdr:spPr>
        <a:xfrm>
          <a:off x="15621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00" name="テキスト ボックス 29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127000</xdr:rowOff>
    </xdr:to>
    <xdr:cxnSp macro="">
      <xdr:nvCxnSpPr>
        <xdr:cNvPr id="301" name="直線コネクタ 300"/>
        <xdr:cNvCxnSpPr/>
      </xdr:nvCxnSpPr>
      <xdr:spPr>
        <a:xfrm>
          <a:off x="13893800" y="565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0</xdr:rowOff>
    </xdr:from>
    <xdr:to>
      <xdr:col>74</xdr:col>
      <xdr:colOff>31750</xdr:colOff>
      <xdr:row>38</xdr:row>
      <xdr:rowOff>101600</xdr:rowOff>
    </xdr:to>
    <xdr:sp macro="" textlink="">
      <xdr:nvSpPr>
        <xdr:cNvPr id="302" name="フローチャート: 判断 301"/>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03" name="テキスト ボックス 302"/>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127000</xdr:rowOff>
    </xdr:from>
    <xdr:to>
      <xdr:col>69</xdr:col>
      <xdr:colOff>92075</xdr:colOff>
      <xdr:row>32</xdr:row>
      <xdr:rowOff>165100</xdr:rowOff>
    </xdr:to>
    <xdr:cxnSp macro="">
      <xdr:nvCxnSpPr>
        <xdr:cNvPr id="304" name="直線コネクタ 303"/>
        <xdr:cNvCxnSpPr/>
      </xdr:nvCxnSpPr>
      <xdr:spPr>
        <a:xfrm>
          <a:off x="13004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5" name="フローチャート: 判断 304"/>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06" name="テキスト ボックス 305"/>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07" name="フローチャート: 判断 30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08" name="テキスト ボックス 30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95250</xdr:rowOff>
    </xdr:from>
    <xdr:to>
      <xdr:col>82</xdr:col>
      <xdr:colOff>158750</xdr:colOff>
      <xdr:row>33</xdr:row>
      <xdr:rowOff>25400</xdr:rowOff>
    </xdr:to>
    <xdr:sp macro="" textlink="">
      <xdr:nvSpPr>
        <xdr:cNvPr id="314" name="楕円 313"/>
        <xdr:cNvSpPr/>
      </xdr:nvSpPr>
      <xdr:spPr>
        <a:xfrm>
          <a:off x="164592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3827</xdr:rowOff>
    </xdr:from>
    <xdr:ext cx="762000" cy="259045"/>
    <xdr:sp macro="" textlink="">
      <xdr:nvSpPr>
        <xdr:cNvPr id="315" name="補助費等該当値テキスト"/>
        <xdr:cNvSpPr txBox="1"/>
      </xdr:nvSpPr>
      <xdr:spPr>
        <a:xfrm>
          <a:off x="16598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16" name="楕円 315"/>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17" name="テキスト ボックス 316"/>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76200</xdr:rowOff>
    </xdr:from>
    <xdr:to>
      <xdr:col>74</xdr:col>
      <xdr:colOff>31750</xdr:colOff>
      <xdr:row>34</xdr:row>
      <xdr:rowOff>6350</xdr:rowOff>
    </xdr:to>
    <xdr:sp macro="" textlink="">
      <xdr:nvSpPr>
        <xdr:cNvPr id="318" name="楕円 317"/>
        <xdr:cNvSpPr/>
      </xdr:nvSpPr>
      <xdr:spPr>
        <a:xfrm>
          <a:off x="14732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16527</xdr:rowOff>
    </xdr:from>
    <xdr:ext cx="762000" cy="259045"/>
    <xdr:sp macro="" textlink="">
      <xdr:nvSpPr>
        <xdr:cNvPr id="319" name="テキスト ボックス 318"/>
        <xdr:cNvSpPr txBox="1"/>
      </xdr:nvSpPr>
      <xdr:spPr>
        <a:xfrm>
          <a:off x="14401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20" name="楕円 319"/>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21" name="テキスト ボックス 320"/>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22" name="楕円 321"/>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23" name="テキスト ボックス 322"/>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6" name="直線コネクタ 33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7" name="テキスト ボックス 336"/>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8" name="直線コネクタ 33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9" name="テキスト ボックス 338"/>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0" name="直線コネクタ 33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1" name="テキスト ボックス 340"/>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2" name="直線コネクタ 34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3" name="テキスト ボックス 342"/>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4" name="直線コネクタ 34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5" name="テキスト ボックス 34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75</xdr:row>
      <xdr:rowOff>115570</xdr:rowOff>
    </xdr:to>
    <xdr:cxnSp macro="">
      <xdr:nvCxnSpPr>
        <xdr:cNvPr id="347" name="直線コネクタ 346"/>
        <xdr:cNvCxnSpPr/>
      </xdr:nvCxnSpPr>
      <xdr:spPr>
        <a:xfrm flipV="1">
          <a:off x="4826000" y="1251712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87647</xdr:rowOff>
    </xdr:from>
    <xdr:ext cx="762000" cy="259045"/>
    <xdr:sp macro="" textlink="">
      <xdr:nvSpPr>
        <xdr:cNvPr id="348" name="公債費最小値テキスト"/>
        <xdr:cNvSpPr txBox="1"/>
      </xdr:nvSpPr>
      <xdr:spPr>
        <a:xfrm>
          <a:off x="4914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115570</xdr:rowOff>
    </xdr:from>
    <xdr:to>
      <xdr:col>24</xdr:col>
      <xdr:colOff>114300</xdr:colOff>
      <xdr:row>75</xdr:row>
      <xdr:rowOff>115570</xdr:rowOff>
    </xdr:to>
    <xdr:cxnSp macro="">
      <xdr:nvCxnSpPr>
        <xdr:cNvPr id="349" name="直線コネクタ 348"/>
        <xdr:cNvCxnSpPr/>
      </xdr:nvCxnSpPr>
      <xdr:spPr>
        <a:xfrm>
          <a:off x="4737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1" name="直線コネクタ 35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76</xdr:row>
      <xdr:rowOff>81280</xdr:rowOff>
    </xdr:to>
    <xdr:cxnSp macro="">
      <xdr:nvCxnSpPr>
        <xdr:cNvPr id="352" name="直線コネクタ 351"/>
        <xdr:cNvCxnSpPr/>
      </xdr:nvCxnSpPr>
      <xdr:spPr>
        <a:xfrm flipV="1">
          <a:off x="3987800" y="128143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24147</xdr:rowOff>
    </xdr:from>
    <xdr:ext cx="762000" cy="259045"/>
    <xdr:sp macro="" textlink="">
      <xdr:nvSpPr>
        <xdr:cNvPr id="353" name="公債費平均値テキスト"/>
        <xdr:cNvSpPr txBox="1"/>
      </xdr:nvSpPr>
      <xdr:spPr>
        <a:xfrm>
          <a:off x="4914900" y="1253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54" name="フローチャート: 判断 353"/>
        <xdr:cNvSpPr/>
      </xdr:nvSpPr>
      <xdr:spPr>
        <a:xfrm>
          <a:off x="47752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76</xdr:row>
      <xdr:rowOff>81280</xdr:rowOff>
    </xdr:to>
    <xdr:cxnSp macro="">
      <xdr:nvCxnSpPr>
        <xdr:cNvPr id="355" name="直線コネクタ 354"/>
        <xdr:cNvCxnSpPr/>
      </xdr:nvCxnSpPr>
      <xdr:spPr>
        <a:xfrm>
          <a:off x="3098800" y="125171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41910</xdr:rowOff>
    </xdr:from>
    <xdr:to>
      <xdr:col>20</xdr:col>
      <xdr:colOff>38100</xdr:colOff>
      <xdr:row>75</xdr:row>
      <xdr:rowOff>143510</xdr:rowOff>
    </xdr:to>
    <xdr:sp macro="" textlink="">
      <xdr:nvSpPr>
        <xdr:cNvPr id="356" name="フローチャート: 判断 355"/>
        <xdr:cNvSpPr/>
      </xdr:nvSpPr>
      <xdr:spPr>
        <a:xfrm>
          <a:off x="3937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57" name="テキスト ボックス 356"/>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1270</xdr:rowOff>
    </xdr:from>
    <xdr:to>
      <xdr:col>15</xdr:col>
      <xdr:colOff>98425</xdr:colOff>
      <xdr:row>73</xdr:row>
      <xdr:rowOff>161290</xdr:rowOff>
    </xdr:to>
    <xdr:cxnSp macro="">
      <xdr:nvCxnSpPr>
        <xdr:cNvPr id="358" name="直線コネクタ 357"/>
        <xdr:cNvCxnSpPr/>
      </xdr:nvCxnSpPr>
      <xdr:spPr>
        <a:xfrm flipV="1">
          <a:off x="2209800" y="12517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73</xdr:row>
      <xdr:rowOff>156210</xdr:rowOff>
    </xdr:from>
    <xdr:to>
      <xdr:col>15</xdr:col>
      <xdr:colOff>149225</xdr:colOff>
      <xdr:row>74</xdr:row>
      <xdr:rowOff>86360</xdr:rowOff>
    </xdr:to>
    <xdr:sp macro="" textlink="">
      <xdr:nvSpPr>
        <xdr:cNvPr id="359" name="フローチャート: 判断 358"/>
        <xdr:cNvSpPr/>
      </xdr:nvSpPr>
      <xdr:spPr>
        <a:xfrm>
          <a:off x="3048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71137</xdr:rowOff>
    </xdr:from>
    <xdr:ext cx="762000" cy="259045"/>
    <xdr:sp macro="" textlink="">
      <xdr:nvSpPr>
        <xdr:cNvPr id="360" name="テキスト ボックス 359"/>
        <xdr:cNvSpPr txBox="1"/>
      </xdr:nvSpPr>
      <xdr:spPr>
        <a:xfrm>
          <a:off x="27178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161290</xdr:rowOff>
    </xdr:from>
    <xdr:to>
      <xdr:col>11</xdr:col>
      <xdr:colOff>9525</xdr:colOff>
      <xdr:row>80</xdr:row>
      <xdr:rowOff>58420</xdr:rowOff>
    </xdr:to>
    <xdr:cxnSp macro="">
      <xdr:nvCxnSpPr>
        <xdr:cNvPr id="361" name="直線コネクタ 360"/>
        <xdr:cNvCxnSpPr/>
      </xdr:nvCxnSpPr>
      <xdr:spPr>
        <a:xfrm flipV="1">
          <a:off x="1320800" y="1267714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19050</xdr:rowOff>
    </xdr:from>
    <xdr:to>
      <xdr:col>11</xdr:col>
      <xdr:colOff>60325</xdr:colOff>
      <xdr:row>75</xdr:row>
      <xdr:rowOff>120650</xdr:rowOff>
    </xdr:to>
    <xdr:sp macro="" textlink="">
      <xdr:nvSpPr>
        <xdr:cNvPr id="362" name="フローチャート: 判断 361"/>
        <xdr:cNvSpPr/>
      </xdr:nvSpPr>
      <xdr:spPr>
        <a:xfrm>
          <a:off x="2159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63" name="テキスト ボックス 362"/>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64" name="フローチャート: 判断 363"/>
        <xdr:cNvSpPr/>
      </xdr:nvSpPr>
      <xdr:spPr>
        <a:xfrm>
          <a:off x="1270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65" name="テキスト ボックス 364"/>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6" name="テキスト ボックス 36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7" name="テキスト ボックス 36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8" name="テキスト ボックス 36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9" name="テキスト ボックス 36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0" name="テキスト ボックス 36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1" name="楕円 370"/>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48277</xdr:rowOff>
    </xdr:from>
    <xdr:ext cx="762000" cy="259045"/>
    <xdr:sp macro="" textlink="">
      <xdr:nvSpPr>
        <xdr:cNvPr id="372" name="公債費該当値テキスト"/>
        <xdr:cNvSpPr txBox="1"/>
      </xdr:nvSpPr>
      <xdr:spPr>
        <a:xfrm>
          <a:off x="4914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3" name="楕円 372"/>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74" name="テキスト ボックス 373"/>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121920</xdr:rowOff>
    </xdr:from>
    <xdr:to>
      <xdr:col>15</xdr:col>
      <xdr:colOff>149225</xdr:colOff>
      <xdr:row>73</xdr:row>
      <xdr:rowOff>52070</xdr:rowOff>
    </xdr:to>
    <xdr:sp macro="" textlink="">
      <xdr:nvSpPr>
        <xdr:cNvPr id="375" name="楕円 374"/>
        <xdr:cNvSpPr/>
      </xdr:nvSpPr>
      <xdr:spPr>
        <a:xfrm>
          <a:off x="3048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76" name="テキスト ボックス 375"/>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77" name="楕円 376"/>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78" name="テキスト ボックス 377"/>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79" name="楕円 378"/>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80" name="テキスト ボックス 379"/>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1" name="正方形/長方形 38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2" name="正方形/長方形 38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3" name="正方形/長方形 38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4" name="正方形/長方形 38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5" name="正方形/長方形 38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6" name="正方形/長方形 38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7" name="正方形/長方形 38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8" name="正方形/長方形 38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9" name="テキスト ボックス 38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今後も、令和元年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0" name="テキスト ボックス 38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1" name="直線コネクタ 39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2" name="テキスト ボックス 39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3" name="直線コネクタ 39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4" name="テキスト ボックス 39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5" name="直線コネクタ 39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6" name="テキスト ボックス 39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7" name="直線コネクタ 39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8" name="テキスト ボックス 39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9" name="直線コネクタ 39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0" name="テキスト ボックス 39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1" name="直線コネクタ 40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2" name="テキスト ボックス 40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3" name="直線コネクタ 40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4" name="テキスト ボックス 40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57150</xdr:rowOff>
    </xdr:from>
    <xdr:to>
      <xdr:col>82</xdr:col>
      <xdr:colOff>107950</xdr:colOff>
      <xdr:row>81</xdr:row>
      <xdr:rowOff>44450</xdr:rowOff>
    </xdr:to>
    <xdr:cxnSp macro="">
      <xdr:nvCxnSpPr>
        <xdr:cNvPr id="406" name="直線コネクタ 405"/>
        <xdr:cNvCxnSpPr/>
      </xdr:nvCxnSpPr>
      <xdr:spPr>
        <a:xfrm flipV="1">
          <a:off x="16510000" y="129159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16527</xdr:rowOff>
    </xdr:from>
    <xdr:ext cx="762000" cy="259045"/>
    <xdr:sp macro="" textlink="">
      <xdr:nvSpPr>
        <xdr:cNvPr id="407" name="公債費以外最小値テキスト"/>
        <xdr:cNvSpPr txBox="1"/>
      </xdr:nvSpPr>
      <xdr:spPr>
        <a:xfrm>
          <a:off x="16598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44450</xdr:rowOff>
    </xdr:from>
    <xdr:to>
      <xdr:col>82</xdr:col>
      <xdr:colOff>196850</xdr:colOff>
      <xdr:row>81</xdr:row>
      <xdr:rowOff>44450</xdr:rowOff>
    </xdr:to>
    <xdr:cxnSp macro="">
      <xdr:nvCxnSpPr>
        <xdr:cNvPr id="408" name="直線コネクタ 407"/>
        <xdr:cNvCxnSpPr/>
      </xdr:nvCxnSpPr>
      <xdr:spPr>
        <a:xfrm>
          <a:off x="16421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143527</xdr:rowOff>
    </xdr:from>
    <xdr:ext cx="762000" cy="259045"/>
    <xdr:sp macro="" textlink="">
      <xdr:nvSpPr>
        <xdr:cNvPr id="409" name="公債費以外最大値テキスト"/>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57150</xdr:rowOff>
    </xdr:from>
    <xdr:to>
      <xdr:col>82</xdr:col>
      <xdr:colOff>196850</xdr:colOff>
      <xdr:row>75</xdr:row>
      <xdr:rowOff>57150</xdr:rowOff>
    </xdr:to>
    <xdr:cxnSp macro="">
      <xdr:nvCxnSpPr>
        <xdr:cNvPr id="410" name="直線コネクタ 409"/>
        <xdr:cNvCxnSpPr/>
      </xdr:nvCxnSpPr>
      <xdr:spPr>
        <a:xfrm>
          <a:off x="16421100" y="129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69850</xdr:rowOff>
    </xdr:to>
    <xdr:cxnSp macro="">
      <xdr:nvCxnSpPr>
        <xdr:cNvPr id="411" name="直線コネクタ 410"/>
        <xdr:cNvCxnSpPr/>
      </xdr:nvCxnSpPr>
      <xdr:spPr>
        <a:xfrm>
          <a:off x="15671800" y="1285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12" name="公債費以外平均値テキスト"/>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13" name="フローチャート: 判断 412"/>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25400</xdr:rowOff>
    </xdr:from>
    <xdr:to>
      <xdr:col>78</xdr:col>
      <xdr:colOff>69850</xdr:colOff>
      <xdr:row>74</xdr:row>
      <xdr:rowOff>165100</xdr:rowOff>
    </xdr:to>
    <xdr:cxnSp macro="">
      <xdr:nvCxnSpPr>
        <xdr:cNvPr id="414" name="直線コネクタ 413"/>
        <xdr:cNvCxnSpPr/>
      </xdr:nvCxnSpPr>
      <xdr:spPr>
        <a:xfrm>
          <a:off x="14782800" y="1271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31750</xdr:rowOff>
    </xdr:from>
    <xdr:to>
      <xdr:col>78</xdr:col>
      <xdr:colOff>120650</xdr:colOff>
      <xdr:row>77</xdr:row>
      <xdr:rowOff>133350</xdr:rowOff>
    </xdr:to>
    <xdr:sp macro="" textlink="">
      <xdr:nvSpPr>
        <xdr:cNvPr id="415" name="フローチャート: 判断 414"/>
        <xdr:cNvSpPr/>
      </xdr:nvSpPr>
      <xdr:spPr>
        <a:xfrm>
          <a:off x="15621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118127</xdr:rowOff>
    </xdr:from>
    <xdr:ext cx="736600" cy="259045"/>
    <xdr:sp macro="" textlink="">
      <xdr:nvSpPr>
        <xdr:cNvPr id="416" name="テキスト ボックス 415"/>
        <xdr:cNvSpPr txBox="1"/>
      </xdr:nvSpPr>
      <xdr:spPr>
        <a:xfrm>
          <a:off x="15290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88900</xdr:rowOff>
    </xdr:from>
    <xdr:to>
      <xdr:col>73</xdr:col>
      <xdr:colOff>180975</xdr:colOff>
      <xdr:row>74</xdr:row>
      <xdr:rowOff>25400</xdr:rowOff>
    </xdr:to>
    <xdr:cxnSp macro="">
      <xdr:nvCxnSpPr>
        <xdr:cNvPr id="417" name="直線コネクタ 416"/>
        <xdr:cNvCxnSpPr/>
      </xdr:nvCxnSpPr>
      <xdr:spPr>
        <a:xfrm>
          <a:off x="13893800" y="12433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101600</xdr:rowOff>
    </xdr:from>
    <xdr:to>
      <xdr:col>74</xdr:col>
      <xdr:colOff>31750</xdr:colOff>
      <xdr:row>77</xdr:row>
      <xdr:rowOff>31750</xdr:rowOff>
    </xdr:to>
    <xdr:sp macro="" textlink="">
      <xdr:nvSpPr>
        <xdr:cNvPr id="418" name="フローチャート: 判断 417"/>
        <xdr:cNvSpPr/>
      </xdr:nvSpPr>
      <xdr:spPr>
        <a:xfrm>
          <a:off x="14732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19" name="テキスト ボックス 418"/>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76200</xdr:rowOff>
    </xdr:from>
    <xdr:to>
      <xdr:col>69</xdr:col>
      <xdr:colOff>92075</xdr:colOff>
      <xdr:row>72</xdr:row>
      <xdr:rowOff>88900</xdr:rowOff>
    </xdr:to>
    <xdr:cxnSp macro="">
      <xdr:nvCxnSpPr>
        <xdr:cNvPr id="420" name="直線コネクタ 419"/>
        <xdr:cNvCxnSpPr/>
      </xdr:nvCxnSpPr>
      <xdr:spPr>
        <a:xfrm>
          <a:off x="13004800" y="1242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21" name="フローチャート: 判断 420"/>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67327</xdr:rowOff>
    </xdr:from>
    <xdr:ext cx="762000" cy="259045"/>
    <xdr:sp macro="" textlink="">
      <xdr:nvSpPr>
        <xdr:cNvPr id="422" name="テキスト ボックス 421"/>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88900</xdr:rowOff>
    </xdr:from>
    <xdr:to>
      <xdr:col>65</xdr:col>
      <xdr:colOff>53975</xdr:colOff>
      <xdr:row>77</xdr:row>
      <xdr:rowOff>19050</xdr:rowOff>
    </xdr:to>
    <xdr:sp macro="" textlink="">
      <xdr:nvSpPr>
        <xdr:cNvPr id="423" name="フローチャート: 判断 422"/>
        <xdr:cNvSpPr/>
      </xdr:nvSpPr>
      <xdr:spPr>
        <a:xfrm>
          <a:off x="12954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3827</xdr:rowOff>
    </xdr:from>
    <xdr:ext cx="762000" cy="259045"/>
    <xdr:sp macro="" textlink="">
      <xdr:nvSpPr>
        <xdr:cNvPr id="424" name="テキスト ボックス 423"/>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5" name="テキスト ボックス 42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6" name="テキスト ボックス 42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7" name="テキスト ボックス 42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8" name="テキスト ボックス 42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9" name="テキスト ボックス 42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0" name="楕円 429"/>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99077</xdr:rowOff>
    </xdr:from>
    <xdr:ext cx="762000" cy="259045"/>
    <xdr:sp macro="" textlink="">
      <xdr:nvSpPr>
        <xdr:cNvPr id="431"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32" name="楕円 431"/>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33" name="テキスト ボックス 432"/>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146050</xdr:rowOff>
    </xdr:from>
    <xdr:to>
      <xdr:col>74</xdr:col>
      <xdr:colOff>31750</xdr:colOff>
      <xdr:row>74</xdr:row>
      <xdr:rowOff>76200</xdr:rowOff>
    </xdr:to>
    <xdr:sp macro="" textlink="">
      <xdr:nvSpPr>
        <xdr:cNvPr id="434" name="楕円 433"/>
        <xdr:cNvSpPr/>
      </xdr:nvSpPr>
      <xdr:spPr>
        <a:xfrm>
          <a:off x="14732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86377</xdr:rowOff>
    </xdr:from>
    <xdr:ext cx="762000" cy="259045"/>
    <xdr:sp macro="" textlink="">
      <xdr:nvSpPr>
        <xdr:cNvPr id="435" name="テキスト ボックス 434"/>
        <xdr:cNvSpPr txBox="1"/>
      </xdr:nvSpPr>
      <xdr:spPr>
        <a:xfrm>
          <a:off x="14401800" y="1243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38100</xdr:rowOff>
    </xdr:from>
    <xdr:to>
      <xdr:col>69</xdr:col>
      <xdr:colOff>142875</xdr:colOff>
      <xdr:row>72</xdr:row>
      <xdr:rowOff>139700</xdr:rowOff>
    </xdr:to>
    <xdr:sp macro="" textlink="">
      <xdr:nvSpPr>
        <xdr:cNvPr id="436" name="楕円 435"/>
        <xdr:cNvSpPr/>
      </xdr:nvSpPr>
      <xdr:spPr>
        <a:xfrm>
          <a:off x="13843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149877</xdr:rowOff>
    </xdr:from>
    <xdr:ext cx="762000" cy="259045"/>
    <xdr:sp macro="" textlink="">
      <xdr:nvSpPr>
        <xdr:cNvPr id="437" name="テキスト ボックス 436"/>
        <xdr:cNvSpPr txBox="1"/>
      </xdr:nvSpPr>
      <xdr:spPr>
        <a:xfrm>
          <a:off x="13512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25400</xdr:rowOff>
    </xdr:from>
    <xdr:to>
      <xdr:col>65</xdr:col>
      <xdr:colOff>53975</xdr:colOff>
      <xdr:row>72</xdr:row>
      <xdr:rowOff>127000</xdr:rowOff>
    </xdr:to>
    <xdr:sp macro="" textlink="">
      <xdr:nvSpPr>
        <xdr:cNvPr id="438" name="楕円 437"/>
        <xdr:cNvSpPr/>
      </xdr:nvSpPr>
      <xdr:spPr>
        <a:xfrm>
          <a:off x="12954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137177</xdr:rowOff>
    </xdr:from>
    <xdr:ext cx="762000" cy="259045"/>
    <xdr:sp macro="" textlink="">
      <xdr:nvSpPr>
        <xdr:cNvPr id="439" name="テキスト ボックス 438"/>
        <xdr:cNvSpPr txBox="1"/>
      </xdr:nvSpPr>
      <xdr:spPr>
        <a:xfrm>
          <a:off x="12623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9957</xdr:rowOff>
    </xdr:from>
    <xdr:to>
      <xdr:col>29</xdr:col>
      <xdr:colOff>127000</xdr:colOff>
      <xdr:row>16</xdr:row>
      <xdr:rowOff>13043</xdr:rowOff>
    </xdr:to>
    <xdr:cxnSp macro="">
      <xdr:nvCxnSpPr>
        <xdr:cNvPr id="45" name="直線コネクタ 44"/>
        <xdr:cNvCxnSpPr/>
      </xdr:nvCxnSpPr>
      <xdr:spPr bwMode="auto">
        <a:xfrm flipV="1">
          <a:off x="5651500" y="2286432"/>
          <a:ext cx="0" cy="5174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156570</xdr:rowOff>
    </xdr:from>
    <xdr:ext cx="762000" cy="259045"/>
    <xdr:sp macro="" textlink="">
      <xdr:nvSpPr>
        <xdr:cNvPr id="46" name="人口1人当たり決算額の推移最小値テキスト130"/>
        <xdr:cNvSpPr txBox="1"/>
      </xdr:nvSpPr>
      <xdr:spPr>
        <a:xfrm>
          <a:off x="5740400" y="27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13043</xdr:rowOff>
    </xdr:from>
    <xdr:to>
      <xdr:col>30</xdr:col>
      <xdr:colOff>25400</xdr:colOff>
      <xdr:row>16</xdr:row>
      <xdr:rowOff>13043</xdr:rowOff>
    </xdr:to>
    <xdr:cxnSp macro="">
      <xdr:nvCxnSpPr>
        <xdr:cNvPr id="47" name="直線コネクタ 46"/>
        <xdr:cNvCxnSpPr/>
      </xdr:nvCxnSpPr>
      <xdr:spPr bwMode="auto">
        <a:xfrm>
          <a:off x="5562600" y="28038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96334</xdr:rowOff>
    </xdr:from>
    <xdr:ext cx="762000" cy="259045"/>
    <xdr:sp macro="" textlink="">
      <xdr:nvSpPr>
        <xdr:cNvPr id="48" name="人口1人当たり決算額の推移最大値テキスト130"/>
        <xdr:cNvSpPr txBox="1"/>
      </xdr:nvSpPr>
      <xdr:spPr>
        <a:xfrm>
          <a:off x="5740400" y="202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9957</xdr:rowOff>
    </xdr:from>
    <xdr:to>
      <xdr:col>30</xdr:col>
      <xdr:colOff>25400</xdr:colOff>
      <xdr:row>13</xdr:row>
      <xdr:rowOff>9957</xdr:rowOff>
    </xdr:to>
    <xdr:cxnSp macro="">
      <xdr:nvCxnSpPr>
        <xdr:cNvPr id="49" name="直線コネクタ 48"/>
        <xdr:cNvCxnSpPr/>
      </xdr:nvCxnSpPr>
      <xdr:spPr bwMode="auto">
        <a:xfrm>
          <a:off x="5562600" y="228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9957</xdr:rowOff>
    </xdr:from>
    <xdr:to>
      <xdr:col>29</xdr:col>
      <xdr:colOff>127000</xdr:colOff>
      <xdr:row>13</xdr:row>
      <xdr:rowOff>57620</xdr:rowOff>
    </xdr:to>
    <xdr:cxnSp macro="">
      <xdr:nvCxnSpPr>
        <xdr:cNvPr id="50" name="直線コネクタ 49"/>
        <xdr:cNvCxnSpPr/>
      </xdr:nvCxnSpPr>
      <xdr:spPr bwMode="auto">
        <a:xfrm flipV="1">
          <a:off x="5003800" y="2286432"/>
          <a:ext cx="6477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96054</xdr:rowOff>
    </xdr:from>
    <xdr:ext cx="762000" cy="259045"/>
    <xdr:sp macro="" textlink="">
      <xdr:nvSpPr>
        <xdr:cNvPr id="51" name="人口1人当たり決算額の推移平均値テキスト130"/>
        <xdr:cNvSpPr txBox="1"/>
      </xdr:nvSpPr>
      <xdr:spPr>
        <a:xfrm>
          <a:off x="5740400" y="2543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123977</xdr:rowOff>
    </xdr:from>
    <xdr:to>
      <xdr:col>29</xdr:col>
      <xdr:colOff>177800</xdr:colOff>
      <xdr:row>15</xdr:row>
      <xdr:rowOff>54127</xdr:rowOff>
    </xdr:to>
    <xdr:sp macro="" textlink="">
      <xdr:nvSpPr>
        <xdr:cNvPr id="52" name="フローチャート: 判断 51"/>
        <xdr:cNvSpPr/>
      </xdr:nvSpPr>
      <xdr:spPr bwMode="auto">
        <a:xfrm>
          <a:off x="5600700" y="257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57620</xdr:rowOff>
    </xdr:from>
    <xdr:to>
      <xdr:col>26</xdr:col>
      <xdr:colOff>50800</xdr:colOff>
      <xdr:row>13</xdr:row>
      <xdr:rowOff>146164</xdr:rowOff>
    </xdr:to>
    <xdr:cxnSp macro="">
      <xdr:nvCxnSpPr>
        <xdr:cNvPr id="53" name="直線コネクタ 52"/>
        <xdr:cNvCxnSpPr/>
      </xdr:nvCxnSpPr>
      <xdr:spPr bwMode="auto">
        <a:xfrm flipV="1">
          <a:off x="4305300" y="2334095"/>
          <a:ext cx="698500" cy="8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152819</xdr:rowOff>
    </xdr:from>
    <xdr:to>
      <xdr:col>26</xdr:col>
      <xdr:colOff>101600</xdr:colOff>
      <xdr:row>15</xdr:row>
      <xdr:rowOff>82969</xdr:rowOff>
    </xdr:to>
    <xdr:sp macro="" textlink="">
      <xdr:nvSpPr>
        <xdr:cNvPr id="54" name="フローチャート: 判断 53"/>
        <xdr:cNvSpPr/>
      </xdr:nvSpPr>
      <xdr:spPr bwMode="auto">
        <a:xfrm>
          <a:off x="4953000" y="260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67746</xdr:rowOff>
    </xdr:from>
    <xdr:ext cx="736600" cy="259045"/>
    <xdr:sp macro="" textlink="">
      <xdr:nvSpPr>
        <xdr:cNvPr id="55" name="テキスト ボックス 54"/>
        <xdr:cNvSpPr txBox="1"/>
      </xdr:nvSpPr>
      <xdr:spPr>
        <a:xfrm>
          <a:off x="4622800" y="2687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146164</xdr:rowOff>
    </xdr:from>
    <xdr:to>
      <xdr:col>22</xdr:col>
      <xdr:colOff>114300</xdr:colOff>
      <xdr:row>13</xdr:row>
      <xdr:rowOff>155308</xdr:rowOff>
    </xdr:to>
    <xdr:cxnSp macro="">
      <xdr:nvCxnSpPr>
        <xdr:cNvPr id="56" name="直線コネクタ 55"/>
        <xdr:cNvCxnSpPr/>
      </xdr:nvCxnSpPr>
      <xdr:spPr bwMode="auto">
        <a:xfrm flipV="1">
          <a:off x="3606800" y="242263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42977</xdr:rowOff>
    </xdr:from>
    <xdr:to>
      <xdr:col>22</xdr:col>
      <xdr:colOff>165100</xdr:colOff>
      <xdr:row>15</xdr:row>
      <xdr:rowOff>144577</xdr:rowOff>
    </xdr:to>
    <xdr:sp macro="" textlink="">
      <xdr:nvSpPr>
        <xdr:cNvPr id="57" name="フローチャート: 判断 56"/>
        <xdr:cNvSpPr/>
      </xdr:nvSpPr>
      <xdr:spPr bwMode="auto">
        <a:xfrm>
          <a:off x="4254500" y="2662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129354</xdr:rowOff>
    </xdr:from>
    <xdr:ext cx="762000" cy="259045"/>
    <xdr:sp macro="" textlink="">
      <xdr:nvSpPr>
        <xdr:cNvPr id="58" name="テキスト ボックス 57"/>
        <xdr:cNvSpPr txBox="1"/>
      </xdr:nvSpPr>
      <xdr:spPr>
        <a:xfrm>
          <a:off x="3924300" y="2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155308</xdr:rowOff>
    </xdr:from>
    <xdr:to>
      <xdr:col>18</xdr:col>
      <xdr:colOff>177800</xdr:colOff>
      <xdr:row>14</xdr:row>
      <xdr:rowOff>3175</xdr:rowOff>
    </xdr:to>
    <xdr:cxnSp macro="">
      <xdr:nvCxnSpPr>
        <xdr:cNvPr id="59" name="直線コネクタ 58"/>
        <xdr:cNvCxnSpPr/>
      </xdr:nvCxnSpPr>
      <xdr:spPr bwMode="auto">
        <a:xfrm flipV="1">
          <a:off x="2908300" y="243178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58179</xdr:rowOff>
    </xdr:from>
    <xdr:to>
      <xdr:col>19</xdr:col>
      <xdr:colOff>38100</xdr:colOff>
      <xdr:row>17</xdr:row>
      <xdr:rowOff>159779</xdr:rowOff>
    </xdr:to>
    <xdr:sp macro="" textlink="">
      <xdr:nvSpPr>
        <xdr:cNvPr id="60" name="フローチャート: 判断 59"/>
        <xdr:cNvSpPr/>
      </xdr:nvSpPr>
      <xdr:spPr bwMode="auto">
        <a:xfrm>
          <a:off x="3556000" y="302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144556</xdr:rowOff>
    </xdr:from>
    <xdr:ext cx="762000" cy="259045"/>
    <xdr:sp macro="" textlink="">
      <xdr:nvSpPr>
        <xdr:cNvPr id="61" name="テキスト ボックス 60"/>
        <xdr:cNvSpPr txBox="1"/>
      </xdr:nvSpPr>
      <xdr:spPr>
        <a:xfrm>
          <a:off x="3225800" y="31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111328</xdr:rowOff>
    </xdr:from>
    <xdr:to>
      <xdr:col>15</xdr:col>
      <xdr:colOff>101600</xdr:colOff>
      <xdr:row>19</xdr:row>
      <xdr:rowOff>41478</xdr:rowOff>
    </xdr:to>
    <xdr:sp macro="" textlink="">
      <xdr:nvSpPr>
        <xdr:cNvPr id="62" name="フローチャート: 判断 61"/>
        <xdr:cNvSpPr/>
      </xdr:nvSpPr>
      <xdr:spPr bwMode="auto">
        <a:xfrm>
          <a:off x="2857500" y="3245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26255</xdr:rowOff>
    </xdr:from>
    <xdr:ext cx="762000" cy="259045"/>
    <xdr:sp macro="" textlink="">
      <xdr:nvSpPr>
        <xdr:cNvPr id="63" name="テキスト ボックス 62"/>
        <xdr:cNvSpPr txBox="1"/>
      </xdr:nvSpPr>
      <xdr:spPr>
        <a:xfrm>
          <a:off x="2527300" y="333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130607</xdr:rowOff>
    </xdr:from>
    <xdr:to>
      <xdr:col>29</xdr:col>
      <xdr:colOff>177800</xdr:colOff>
      <xdr:row>13</xdr:row>
      <xdr:rowOff>60757</xdr:rowOff>
    </xdr:to>
    <xdr:sp macro="" textlink="">
      <xdr:nvSpPr>
        <xdr:cNvPr id="69" name="楕円 68"/>
        <xdr:cNvSpPr/>
      </xdr:nvSpPr>
      <xdr:spPr bwMode="auto">
        <a:xfrm>
          <a:off x="5600700" y="223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39184</xdr:rowOff>
    </xdr:from>
    <xdr:ext cx="762000" cy="259045"/>
    <xdr:sp macro="" textlink="">
      <xdr:nvSpPr>
        <xdr:cNvPr id="70" name="人口1人当たり決算額の推移該当値テキスト130"/>
        <xdr:cNvSpPr txBox="1"/>
      </xdr:nvSpPr>
      <xdr:spPr>
        <a:xfrm>
          <a:off x="5740400" y="21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6820</xdr:rowOff>
    </xdr:from>
    <xdr:to>
      <xdr:col>26</xdr:col>
      <xdr:colOff>101600</xdr:colOff>
      <xdr:row>13</xdr:row>
      <xdr:rowOff>108420</xdr:rowOff>
    </xdr:to>
    <xdr:sp macro="" textlink="">
      <xdr:nvSpPr>
        <xdr:cNvPr id="71" name="楕円 70"/>
        <xdr:cNvSpPr/>
      </xdr:nvSpPr>
      <xdr:spPr bwMode="auto">
        <a:xfrm>
          <a:off x="4953000" y="228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118597</xdr:rowOff>
    </xdr:from>
    <xdr:ext cx="736600" cy="259045"/>
    <xdr:sp macro="" textlink="">
      <xdr:nvSpPr>
        <xdr:cNvPr id="72" name="テキスト ボックス 71"/>
        <xdr:cNvSpPr txBox="1"/>
      </xdr:nvSpPr>
      <xdr:spPr>
        <a:xfrm>
          <a:off x="4622800" y="2052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95364</xdr:rowOff>
    </xdr:from>
    <xdr:to>
      <xdr:col>22</xdr:col>
      <xdr:colOff>165100</xdr:colOff>
      <xdr:row>14</xdr:row>
      <xdr:rowOff>25514</xdr:rowOff>
    </xdr:to>
    <xdr:sp macro="" textlink="">
      <xdr:nvSpPr>
        <xdr:cNvPr id="73" name="楕円 72"/>
        <xdr:cNvSpPr/>
      </xdr:nvSpPr>
      <xdr:spPr bwMode="auto">
        <a:xfrm>
          <a:off x="4254500" y="237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35691</xdr:rowOff>
    </xdr:from>
    <xdr:ext cx="762000" cy="259045"/>
    <xdr:sp macro="" textlink="">
      <xdr:nvSpPr>
        <xdr:cNvPr id="74" name="テキスト ボックス 73"/>
        <xdr:cNvSpPr txBox="1"/>
      </xdr:nvSpPr>
      <xdr:spPr>
        <a:xfrm>
          <a:off x="3924300" y="214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104508</xdr:rowOff>
    </xdr:from>
    <xdr:to>
      <xdr:col>19</xdr:col>
      <xdr:colOff>38100</xdr:colOff>
      <xdr:row>14</xdr:row>
      <xdr:rowOff>34658</xdr:rowOff>
    </xdr:to>
    <xdr:sp macro="" textlink="">
      <xdr:nvSpPr>
        <xdr:cNvPr id="75" name="楕円 74"/>
        <xdr:cNvSpPr/>
      </xdr:nvSpPr>
      <xdr:spPr bwMode="auto">
        <a:xfrm>
          <a:off x="3556000" y="238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44835</xdr:rowOff>
    </xdr:from>
    <xdr:ext cx="762000" cy="259045"/>
    <xdr:sp macro="" textlink="">
      <xdr:nvSpPr>
        <xdr:cNvPr id="76" name="テキスト ボックス 75"/>
        <xdr:cNvSpPr txBox="1"/>
      </xdr:nvSpPr>
      <xdr:spPr>
        <a:xfrm>
          <a:off x="3225800" y="214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123825</xdr:rowOff>
    </xdr:from>
    <xdr:to>
      <xdr:col>15</xdr:col>
      <xdr:colOff>101600</xdr:colOff>
      <xdr:row>14</xdr:row>
      <xdr:rowOff>53975</xdr:rowOff>
    </xdr:to>
    <xdr:sp macro="" textlink="">
      <xdr:nvSpPr>
        <xdr:cNvPr id="77" name="楕円 76"/>
        <xdr:cNvSpPr/>
      </xdr:nvSpPr>
      <xdr:spPr bwMode="auto">
        <a:xfrm>
          <a:off x="2857500" y="240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64152</xdr:rowOff>
    </xdr:from>
    <xdr:ext cx="762000" cy="259045"/>
    <xdr:sp macro="" textlink="">
      <xdr:nvSpPr>
        <xdr:cNvPr id="78" name="テキスト ボックス 77"/>
        <xdr:cNvSpPr txBox="1"/>
      </xdr:nvSpPr>
      <xdr:spPr>
        <a:xfrm>
          <a:off x="25273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341381</xdr:rowOff>
    </xdr:from>
    <xdr:to>
      <xdr:col>29</xdr:col>
      <xdr:colOff>127000</xdr:colOff>
      <xdr:row>36</xdr:row>
      <xdr:rowOff>96368</xdr:rowOff>
    </xdr:to>
    <xdr:cxnSp macro="">
      <xdr:nvCxnSpPr>
        <xdr:cNvPr id="106" name="直線コネクタ 105"/>
        <xdr:cNvCxnSpPr/>
      </xdr:nvCxnSpPr>
      <xdr:spPr bwMode="auto">
        <a:xfrm flipV="1">
          <a:off x="5651500" y="6265931"/>
          <a:ext cx="0" cy="7836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68445</xdr:rowOff>
    </xdr:from>
    <xdr:ext cx="762000" cy="259045"/>
    <xdr:sp macro="" textlink="">
      <xdr:nvSpPr>
        <xdr:cNvPr id="107" name="人口1人当たり決算額の推移最小値テキスト445"/>
        <xdr:cNvSpPr txBox="1"/>
      </xdr:nvSpPr>
      <xdr:spPr>
        <a:xfrm>
          <a:off x="5740400" y="70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96368</xdr:rowOff>
    </xdr:from>
    <xdr:to>
      <xdr:col>30</xdr:col>
      <xdr:colOff>25400</xdr:colOff>
      <xdr:row>36</xdr:row>
      <xdr:rowOff>96368</xdr:rowOff>
    </xdr:to>
    <xdr:cxnSp macro="">
      <xdr:nvCxnSpPr>
        <xdr:cNvPr id="108" name="直線コネクタ 107"/>
        <xdr:cNvCxnSpPr/>
      </xdr:nvCxnSpPr>
      <xdr:spPr bwMode="auto">
        <a:xfrm>
          <a:off x="5562600" y="70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84858</xdr:rowOff>
    </xdr:from>
    <xdr:ext cx="762000" cy="259045"/>
    <xdr:sp macro="" textlink="">
      <xdr:nvSpPr>
        <xdr:cNvPr id="109" name="人口1人当たり決算額の推移最大値テキスト445"/>
        <xdr:cNvSpPr txBox="1"/>
      </xdr:nvSpPr>
      <xdr:spPr>
        <a:xfrm>
          <a:off x="5740400" y="600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341381</xdr:rowOff>
    </xdr:from>
    <xdr:to>
      <xdr:col>30</xdr:col>
      <xdr:colOff>25400</xdr:colOff>
      <xdr:row>33</xdr:row>
      <xdr:rowOff>341381</xdr:rowOff>
    </xdr:to>
    <xdr:cxnSp macro="">
      <xdr:nvCxnSpPr>
        <xdr:cNvPr id="110" name="直線コネクタ 109"/>
        <xdr:cNvCxnSpPr/>
      </xdr:nvCxnSpPr>
      <xdr:spPr bwMode="auto">
        <a:xfrm>
          <a:off x="5562600" y="6265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246878</xdr:rowOff>
    </xdr:from>
    <xdr:to>
      <xdr:col>29</xdr:col>
      <xdr:colOff>127000</xdr:colOff>
      <xdr:row>36</xdr:row>
      <xdr:rowOff>96368</xdr:rowOff>
    </xdr:to>
    <xdr:cxnSp macro="">
      <xdr:nvCxnSpPr>
        <xdr:cNvPr id="111" name="直線コネクタ 110"/>
        <xdr:cNvCxnSpPr/>
      </xdr:nvCxnSpPr>
      <xdr:spPr bwMode="auto">
        <a:xfrm>
          <a:off x="5003800" y="6857228"/>
          <a:ext cx="647700" cy="19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135978</xdr:rowOff>
    </xdr:from>
    <xdr:ext cx="762000" cy="259045"/>
    <xdr:sp macro="" textlink="">
      <xdr:nvSpPr>
        <xdr:cNvPr id="112" name="人口1人当たり決算額の推移平均値テキスト445"/>
        <xdr:cNvSpPr txBox="1"/>
      </xdr:nvSpPr>
      <xdr:spPr>
        <a:xfrm>
          <a:off x="5740400" y="6403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290901</xdr:rowOff>
    </xdr:from>
    <xdr:to>
      <xdr:col>29</xdr:col>
      <xdr:colOff>177800</xdr:colOff>
      <xdr:row>35</xdr:row>
      <xdr:rowOff>49601</xdr:rowOff>
    </xdr:to>
    <xdr:sp macro="" textlink="">
      <xdr:nvSpPr>
        <xdr:cNvPr id="113" name="フローチャート: 判断 112"/>
        <xdr:cNvSpPr/>
      </xdr:nvSpPr>
      <xdr:spPr bwMode="auto">
        <a:xfrm>
          <a:off x="5600700" y="6558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246878</xdr:rowOff>
    </xdr:from>
    <xdr:to>
      <xdr:col>26</xdr:col>
      <xdr:colOff>50800</xdr:colOff>
      <xdr:row>37</xdr:row>
      <xdr:rowOff>153243</xdr:rowOff>
    </xdr:to>
    <xdr:cxnSp macro="">
      <xdr:nvCxnSpPr>
        <xdr:cNvPr id="114" name="直線コネクタ 113"/>
        <xdr:cNvCxnSpPr/>
      </xdr:nvCxnSpPr>
      <xdr:spPr bwMode="auto">
        <a:xfrm flipV="1">
          <a:off x="4305300" y="6857228"/>
          <a:ext cx="698500" cy="4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187802</xdr:rowOff>
    </xdr:from>
    <xdr:to>
      <xdr:col>26</xdr:col>
      <xdr:colOff>101600</xdr:colOff>
      <xdr:row>34</xdr:row>
      <xdr:rowOff>289402</xdr:rowOff>
    </xdr:to>
    <xdr:sp macro="" textlink="">
      <xdr:nvSpPr>
        <xdr:cNvPr id="115" name="フローチャート: 判断 114"/>
        <xdr:cNvSpPr/>
      </xdr:nvSpPr>
      <xdr:spPr bwMode="auto">
        <a:xfrm>
          <a:off x="4953000" y="6455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299579</xdr:rowOff>
    </xdr:from>
    <xdr:ext cx="736600" cy="259045"/>
    <xdr:sp macro="" textlink="">
      <xdr:nvSpPr>
        <xdr:cNvPr id="116" name="テキスト ボックス 115"/>
        <xdr:cNvSpPr txBox="1"/>
      </xdr:nvSpPr>
      <xdr:spPr>
        <a:xfrm>
          <a:off x="4622800" y="622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60934</xdr:rowOff>
    </xdr:from>
    <xdr:to>
      <xdr:col>22</xdr:col>
      <xdr:colOff>114300</xdr:colOff>
      <xdr:row>37</xdr:row>
      <xdr:rowOff>153243</xdr:rowOff>
    </xdr:to>
    <xdr:cxnSp macro="">
      <xdr:nvCxnSpPr>
        <xdr:cNvPr id="117" name="直線コネクタ 116"/>
        <xdr:cNvCxnSpPr/>
      </xdr:nvCxnSpPr>
      <xdr:spPr bwMode="auto">
        <a:xfrm>
          <a:off x="3606800" y="7014184"/>
          <a:ext cx="698500" cy="26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37658</xdr:rowOff>
    </xdr:from>
    <xdr:to>
      <xdr:col>22</xdr:col>
      <xdr:colOff>165100</xdr:colOff>
      <xdr:row>35</xdr:row>
      <xdr:rowOff>139258</xdr:rowOff>
    </xdr:to>
    <xdr:sp macro="" textlink="">
      <xdr:nvSpPr>
        <xdr:cNvPr id="118" name="フローチャート: 判断 117"/>
        <xdr:cNvSpPr/>
      </xdr:nvSpPr>
      <xdr:spPr bwMode="auto">
        <a:xfrm>
          <a:off x="4254500" y="6648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149435</xdr:rowOff>
    </xdr:from>
    <xdr:ext cx="762000" cy="259045"/>
    <xdr:sp macro="" textlink="">
      <xdr:nvSpPr>
        <xdr:cNvPr id="119" name="テキスト ボックス 118"/>
        <xdr:cNvSpPr txBox="1"/>
      </xdr:nvSpPr>
      <xdr:spPr>
        <a:xfrm>
          <a:off x="3924300" y="641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336900</xdr:rowOff>
    </xdr:from>
    <xdr:to>
      <xdr:col>18</xdr:col>
      <xdr:colOff>177800</xdr:colOff>
      <xdr:row>36</xdr:row>
      <xdr:rowOff>60934</xdr:rowOff>
    </xdr:to>
    <xdr:cxnSp macro="">
      <xdr:nvCxnSpPr>
        <xdr:cNvPr id="120" name="直線コネクタ 119"/>
        <xdr:cNvCxnSpPr/>
      </xdr:nvCxnSpPr>
      <xdr:spPr bwMode="auto">
        <a:xfrm>
          <a:off x="2908300" y="6261450"/>
          <a:ext cx="698500" cy="75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210388</xdr:rowOff>
    </xdr:from>
    <xdr:to>
      <xdr:col>19</xdr:col>
      <xdr:colOff>38100</xdr:colOff>
      <xdr:row>34</xdr:row>
      <xdr:rowOff>311989</xdr:rowOff>
    </xdr:to>
    <xdr:sp macro="" textlink="">
      <xdr:nvSpPr>
        <xdr:cNvPr id="121" name="フローチャート: 判断 120"/>
        <xdr:cNvSpPr/>
      </xdr:nvSpPr>
      <xdr:spPr bwMode="auto">
        <a:xfrm>
          <a:off x="3556000" y="647783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322165</xdr:rowOff>
    </xdr:from>
    <xdr:ext cx="762000" cy="259045"/>
    <xdr:sp macro="" textlink="">
      <xdr:nvSpPr>
        <xdr:cNvPr id="122" name="テキスト ボックス 121"/>
        <xdr:cNvSpPr txBox="1"/>
      </xdr:nvSpPr>
      <xdr:spPr>
        <a:xfrm>
          <a:off x="3225800" y="6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106924</xdr:rowOff>
    </xdr:from>
    <xdr:to>
      <xdr:col>15</xdr:col>
      <xdr:colOff>101600</xdr:colOff>
      <xdr:row>34</xdr:row>
      <xdr:rowOff>208524</xdr:rowOff>
    </xdr:to>
    <xdr:sp macro="" textlink="">
      <xdr:nvSpPr>
        <xdr:cNvPr id="123" name="フローチャート: 判断 122"/>
        <xdr:cNvSpPr/>
      </xdr:nvSpPr>
      <xdr:spPr bwMode="auto">
        <a:xfrm>
          <a:off x="28575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193301</xdr:rowOff>
    </xdr:from>
    <xdr:ext cx="762000" cy="259045"/>
    <xdr:sp macro="" textlink="">
      <xdr:nvSpPr>
        <xdr:cNvPr id="124" name="テキスト ボックス 123"/>
        <xdr:cNvSpPr txBox="1"/>
      </xdr:nvSpPr>
      <xdr:spPr>
        <a:xfrm>
          <a:off x="2527300" y="646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45568</xdr:rowOff>
    </xdr:from>
    <xdr:to>
      <xdr:col>29</xdr:col>
      <xdr:colOff>177800</xdr:colOff>
      <xdr:row>36</xdr:row>
      <xdr:rowOff>147168</xdr:rowOff>
    </xdr:to>
    <xdr:sp macro="" textlink="">
      <xdr:nvSpPr>
        <xdr:cNvPr id="130" name="楕円 129"/>
        <xdr:cNvSpPr/>
      </xdr:nvSpPr>
      <xdr:spPr bwMode="auto">
        <a:xfrm>
          <a:off x="56007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297045</xdr:rowOff>
    </xdr:from>
    <xdr:ext cx="762000" cy="259045"/>
    <xdr:sp macro="" textlink="">
      <xdr:nvSpPr>
        <xdr:cNvPr id="131" name="人口1人当たり決算額の推移該当値テキスト445"/>
        <xdr:cNvSpPr txBox="1"/>
      </xdr:nvSpPr>
      <xdr:spPr>
        <a:xfrm>
          <a:off x="5740400" y="69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196078</xdr:rowOff>
    </xdr:from>
    <xdr:to>
      <xdr:col>26</xdr:col>
      <xdr:colOff>101600</xdr:colOff>
      <xdr:row>35</xdr:row>
      <xdr:rowOff>297678</xdr:rowOff>
    </xdr:to>
    <xdr:sp macro="" textlink="">
      <xdr:nvSpPr>
        <xdr:cNvPr id="132" name="楕円 131"/>
        <xdr:cNvSpPr/>
      </xdr:nvSpPr>
      <xdr:spPr bwMode="auto">
        <a:xfrm>
          <a:off x="4953000" y="680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282455</xdr:rowOff>
    </xdr:from>
    <xdr:ext cx="736600" cy="259045"/>
    <xdr:sp macro="" textlink="">
      <xdr:nvSpPr>
        <xdr:cNvPr id="133" name="テキスト ボックス 132"/>
        <xdr:cNvSpPr txBox="1"/>
      </xdr:nvSpPr>
      <xdr:spPr>
        <a:xfrm>
          <a:off x="4622800" y="689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102443</xdr:rowOff>
    </xdr:from>
    <xdr:to>
      <xdr:col>22</xdr:col>
      <xdr:colOff>165100</xdr:colOff>
      <xdr:row>37</xdr:row>
      <xdr:rowOff>204043</xdr:rowOff>
    </xdr:to>
    <xdr:sp macro="" textlink="">
      <xdr:nvSpPr>
        <xdr:cNvPr id="134" name="楕円 133"/>
        <xdr:cNvSpPr/>
      </xdr:nvSpPr>
      <xdr:spPr bwMode="auto">
        <a:xfrm>
          <a:off x="4254500" y="722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188820</xdr:rowOff>
    </xdr:from>
    <xdr:ext cx="762000" cy="259045"/>
    <xdr:sp macro="" textlink="">
      <xdr:nvSpPr>
        <xdr:cNvPr id="135" name="テキスト ボックス 134"/>
        <xdr:cNvSpPr txBox="1"/>
      </xdr:nvSpPr>
      <xdr:spPr>
        <a:xfrm>
          <a:off x="3924300" y="731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10134</xdr:rowOff>
    </xdr:from>
    <xdr:to>
      <xdr:col>19</xdr:col>
      <xdr:colOff>38100</xdr:colOff>
      <xdr:row>36</xdr:row>
      <xdr:rowOff>111734</xdr:rowOff>
    </xdr:to>
    <xdr:sp macro="" textlink="">
      <xdr:nvSpPr>
        <xdr:cNvPr id="136" name="楕円 135"/>
        <xdr:cNvSpPr/>
      </xdr:nvSpPr>
      <xdr:spPr bwMode="auto">
        <a:xfrm>
          <a:off x="35560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96511</xdr:rowOff>
    </xdr:from>
    <xdr:ext cx="762000" cy="259045"/>
    <xdr:sp macro="" textlink="">
      <xdr:nvSpPr>
        <xdr:cNvPr id="137" name="テキスト ボックス 136"/>
        <xdr:cNvSpPr txBox="1"/>
      </xdr:nvSpPr>
      <xdr:spPr>
        <a:xfrm>
          <a:off x="3225800" y="704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286100</xdr:rowOff>
    </xdr:from>
    <xdr:to>
      <xdr:col>15</xdr:col>
      <xdr:colOff>101600</xdr:colOff>
      <xdr:row>34</xdr:row>
      <xdr:rowOff>44800</xdr:rowOff>
    </xdr:to>
    <xdr:sp macro="" textlink="">
      <xdr:nvSpPr>
        <xdr:cNvPr id="138" name="楕円 137"/>
        <xdr:cNvSpPr/>
      </xdr:nvSpPr>
      <xdr:spPr bwMode="auto">
        <a:xfrm>
          <a:off x="2857500" y="621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54977</xdr:rowOff>
    </xdr:from>
    <xdr:ext cx="762000" cy="259045"/>
    <xdr:sp macro="" textlink="">
      <xdr:nvSpPr>
        <xdr:cNvPr id="139" name="テキスト ボックス 138"/>
        <xdr:cNvSpPr txBox="1"/>
      </xdr:nvSpPr>
      <xdr:spPr>
        <a:xfrm>
          <a:off x="2527300" y="59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9627</xdr:rowOff>
    </xdr:from>
    <xdr:to>
      <xdr:col>24</xdr:col>
      <xdr:colOff>62865</xdr:colOff>
      <xdr:row>34</xdr:row>
      <xdr:rowOff>100198</xdr:rowOff>
    </xdr:to>
    <xdr:cxnSp macro="">
      <xdr:nvCxnSpPr>
        <xdr:cNvPr id="54" name="直線コネクタ 53"/>
        <xdr:cNvCxnSpPr/>
      </xdr:nvCxnSpPr>
      <xdr:spPr>
        <a:xfrm flipV="1">
          <a:off x="4633595" y="5153127"/>
          <a:ext cx="1270" cy="77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104025</xdr:rowOff>
    </xdr:from>
    <xdr:ext cx="599010" cy="259045"/>
    <xdr:sp macro="" textlink="">
      <xdr:nvSpPr>
        <xdr:cNvPr id="55" name="人件費最小値テキスト"/>
        <xdr:cNvSpPr txBox="1"/>
      </xdr:nvSpPr>
      <xdr:spPr>
        <a:xfrm>
          <a:off x="4686300" y="593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100198</xdr:rowOff>
    </xdr:from>
    <xdr:to>
      <xdr:col>24</xdr:col>
      <xdr:colOff>152400</xdr:colOff>
      <xdr:row>34</xdr:row>
      <xdr:rowOff>100198</xdr:rowOff>
    </xdr:to>
    <xdr:cxnSp macro="">
      <xdr:nvCxnSpPr>
        <xdr:cNvPr id="56" name="直線コネクタ 55"/>
        <xdr:cNvCxnSpPr/>
      </xdr:nvCxnSpPr>
      <xdr:spPr>
        <a:xfrm>
          <a:off x="4546600" y="592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127754</xdr:rowOff>
    </xdr:from>
    <xdr:ext cx="599010" cy="259045"/>
    <xdr:sp macro="" textlink="">
      <xdr:nvSpPr>
        <xdr:cNvPr id="57" name="人件費最大値テキスト"/>
        <xdr:cNvSpPr txBox="1"/>
      </xdr:nvSpPr>
      <xdr:spPr>
        <a:xfrm>
          <a:off x="4686300" y="49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9627</xdr:rowOff>
    </xdr:from>
    <xdr:to>
      <xdr:col>24</xdr:col>
      <xdr:colOff>152400</xdr:colOff>
      <xdr:row>30</xdr:row>
      <xdr:rowOff>9627</xdr:rowOff>
    </xdr:to>
    <xdr:cxnSp macro="">
      <xdr:nvCxnSpPr>
        <xdr:cNvPr id="58" name="直線コネクタ 57"/>
        <xdr:cNvCxnSpPr/>
      </xdr:nvCxnSpPr>
      <xdr:spPr>
        <a:xfrm>
          <a:off x="4546600" y="515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9627</xdr:rowOff>
    </xdr:from>
    <xdr:to>
      <xdr:col>24</xdr:col>
      <xdr:colOff>63500</xdr:colOff>
      <xdr:row>30</xdr:row>
      <xdr:rowOff>61336</xdr:rowOff>
    </xdr:to>
    <xdr:cxnSp macro="">
      <xdr:nvCxnSpPr>
        <xdr:cNvPr id="59" name="直線コネクタ 58"/>
        <xdr:cNvCxnSpPr/>
      </xdr:nvCxnSpPr>
      <xdr:spPr>
        <a:xfrm flipV="1">
          <a:off x="3797300" y="5153127"/>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37563</xdr:rowOff>
    </xdr:from>
    <xdr:ext cx="599010" cy="259045"/>
    <xdr:sp macro="" textlink="">
      <xdr:nvSpPr>
        <xdr:cNvPr id="60" name="人件費平均値テキスト"/>
        <xdr:cNvSpPr txBox="1"/>
      </xdr:nvSpPr>
      <xdr:spPr>
        <a:xfrm>
          <a:off x="4686300" y="5523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59136</xdr:rowOff>
    </xdr:from>
    <xdr:to>
      <xdr:col>24</xdr:col>
      <xdr:colOff>114300</xdr:colOff>
      <xdr:row>32</xdr:row>
      <xdr:rowOff>160736</xdr:rowOff>
    </xdr:to>
    <xdr:sp macro="" textlink="">
      <xdr:nvSpPr>
        <xdr:cNvPr id="61" name="フローチャート: 判断 60"/>
        <xdr:cNvSpPr/>
      </xdr:nvSpPr>
      <xdr:spPr>
        <a:xfrm>
          <a:off x="4584700" y="55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61336</xdr:rowOff>
    </xdr:from>
    <xdr:to>
      <xdr:col>19</xdr:col>
      <xdr:colOff>177800</xdr:colOff>
      <xdr:row>31</xdr:row>
      <xdr:rowOff>22977</xdr:rowOff>
    </xdr:to>
    <xdr:cxnSp macro="">
      <xdr:nvCxnSpPr>
        <xdr:cNvPr id="62" name="直線コネクタ 61"/>
        <xdr:cNvCxnSpPr/>
      </xdr:nvCxnSpPr>
      <xdr:spPr>
        <a:xfrm flipV="1">
          <a:off x="2908300" y="52048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78110</xdr:rowOff>
    </xdr:from>
    <xdr:to>
      <xdr:col>20</xdr:col>
      <xdr:colOff>38100</xdr:colOff>
      <xdr:row>33</xdr:row>
      <xdr:rowOff>8260</xdr:rowOff>
    </xdr:to>
    <xdr:sp macro="" textlink="">
      <xdr:nvSpPr>
        <xdr:cNvPr id="63" name="フローチャート: 判断 62"/>
        <xdr:cNvSpPr/>
      </xdr:nvSpPr>
      <xdr:spPr>
        <a:xfrm>
          <a:off x="3746500" y="556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170837</xdr:rowOff>
    </xdr:from>
    <xdr:ext cx="599010" cy="259045"/>
    <xdr:sp macro="" textlink="">
      <xdr:nvSpPr>
        <xdr:cNvPr id="64" name="テキスト ボックス 63"/>
        <xdr:cNvSpPr txBox="1"/>
      </xdr:nvSpPr>
      <xdr:spPr>
        <a:xfrm>
          <a:off x="3485095" y="565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22977</xdr:rowOff>
    </xdr:from>
    <xdr:to>
      <xdr:col>15</xdr:col>
      <xdr:colOff>50800</xdr:colOff>
      <xdr:row>31</xdr:row>
      <xdr:rowOff>55484</xdr:rowOff>
    </xdr:to>
    <xdr:cxnSp macro="">
      <xdr:nvCxnSpPr>
        <xdr:cNvPr id="65" name="直線コネクタ 64"/>
        <xdr:cNvCxnSpPr/>
      </xdr:nvCxnSpPr>
      <xdr:spPr>
        <a:xfrm flipV="1">
          <a:off x="2019300" y="5337927"/>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141706</xdr:rowOff>
    </xdr:from>
    <xdr:to>
      <xdr:col>15</xdr:col>
      <xdr:colOff>101600</xdr:colOff>
      <xdr:row>33</xdr:row>
      <xdr:rowOff>71856</xdr:rowOff>
    </xdr:to>
    <xdr:sp macro="" textlink="">
      <xdr:nvSpPr>
        <xdr:cNvPr id="66" name="フローチャート: 判断 65"/>
        <xdr:cNvSpPr/>
      </xdr:nvSpPr>
      <xdr:spPr>
        <a:xfrm>
          <a:off x="2857500" y="56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62983</xdr:rowOff>
    </xdr:from>
    <xdr:ext cx="599010" cy="259045"/>
    <xdr:sp macro="" textlink="">
      <xdr:nvSpPr>
        <xdr:cNvPr id="67" name="テキスト ボックス 66"/>
        <xdr:cNvSpPr txBox="1"/>
      </xdr:nvSpPr>
      <xdr:spPr>
        <a:xfrm>
          <a:off x="2608795" y="57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55484</xdr:rowOff>
    </xdr:from>
    <xdr:to>
      <xdr:col>10</xdr:col>
      <xdr:colOff>114300</xdr:colOff>
      <xdr:row>31</xdr:row>
      <xdr:rowOff>85887</xdr:rowOff>
    </xdr:to>
    <xdr:cxnSp macro="">
      <xdr:nvCxnSpPr>
        <xdr:cNvPr id="68" name="直線コネクタ 67"/>
        <xdr:cNvCxnSpPr/>
      </xdr:nvCxnSpPr>
      <xdr:spPr>
        <a:xfrm flipV="1">
          <a:off x="1130300" y="5370434"/>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110525</xdr:rowOff>
    </xdr:from>
    <xdr:to>
      <xdr:col>10</xdr:col>
      <xdr:colOff>165100</xdr:colOff>
      <xdr:row>36</xdr:row>
      <xdr:rowOff>40675</xdr:rowOff>
    </xdr:to>
    <xdr:sp macro="" textlink="">
      <xdr:nvSpPr>
        <xdr:cNvPr id="69" name="フローチャート: 判断 68"/>
        <xdr:cNvSpPr/>
      </xdr:nvSpPr>
      <xdr:spPr>
        <a:xfrm>
          <a:off x="1968500" y="61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31802</xdr:rowOff>
    </xdr:from>
    <xdr:ext cx="599010" cy="259045"/>
    <xdr:sp macro="" textlink="">
      <xdr:nvSpPr>
        <xdr:cNvPr id="70" name="テキスト ボックス 69"/>
        <xdr:cNvSpPr txBox="1"/>
      </xdr:nvSpPr>
      <xdr:spPr>
        <a:xfrm>
          <a:off x="1719795" y="62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104125</xdr:rowOff>
    </xdr:from>
    <xdr:to>
      <xdr:col>6</xdr:col>
      <xdr:colOff>38100</xdr:colOff>
      <xdr:row>38</xdr:row>
      <xdr:rowOff>34275</xdr:rowOff>
    </xdr:to>
    <xdr:sp macro="" textlink="">
      <xdr:nvSpPr>
        <xdr:cNvPr id="71" name="フローチャート: 判断 70"/>
        <xdr:cNvSpPr/>
      </xdr:nvSpPr>
      <xdr:spPr>
        <a:xfrm>
          <a:off x="1079500" y="64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25402</xdr:rowOff>
    </xdr:from>
    <xdr:ext cx="599010" cy="259045"/>
    <xdr:sp macro="" textlink="">
      <xdr:nvSpPr>
        <xdr:cNvPr id="72" name="テキスト ボックス 71"/>
        <xdr:cNvSpPr txBox="1"/>
      </xdr:nvSpPr>
      <xdr:spPr>
        <a:xfrm>
          <a:off x="830795" y="654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130277</xdr:rowOff>
    </xdr:from>
    <xdr:to>
      <xdr:col>24</xdr:col>
      <xdr:colOff>114300</xdr:colOff>
      <xdr:row>30</xdr:row>
      <xdr:rowOff>60427</xdr:rowOff>
    </xdr:to>
    <xdr:sp macro="" textlink="">
      <xdr:nvSpPr>
        <xdr:cNvPr id="78" name="楕円 77"/>
        <xdr:cNvSpPr/>
      </xdr:nvSpPr>
      <xdr:spPr>
        <a:xfrm>
          <a:off x="4584700" y="51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83304</xdr:rowOff>
    </xdr:from>
    <xdr:ext cx="599010" cy="259045"/>
    <xdr:sp macro="" textlink="">
      <xdr:nvSpPr>
        <xdr:cNvPr id="79" name="人件費該当値テキスト"/>
        <xdr:cNvSpPr txBox="1"/>
      </xdr:nvSpPr>
      <xdr:spPr>
        <a:xfrm>
          <a:off x="4686300" y="50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10536</xdr:rowOff>
    </xdr:from>
    <xdr:to>
      <xdr:col>20</xdr:col>
      <xdr:colOff>38100</xdr:colOff>
      <xdr:row>30</xdr:row>
      <xdr:rowOff>112136</xdr:rowOff>
    </xdr:to>
    <xdr:sp macro="" textlink="">
      <xdr:nvSpPr>
        <xdr:cNvPr id="80" name="楕円 79"/>
        <xdr:cNvSpPr/>
      </xdr:nvSpPr>
      <xdr:spPr>
        <a:xfrm>
          <a:off x="3746500" y="51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28</xdr:row>
      <xdr:rowOff>128663</xdr:rowOff>
    </xdr:from>
    <xdr:ext cx="599010" cy="259045"/>
    <xdr:sp macro="" textlink="">
      <xdr:nvSpPr>
        <xdr:cNvPr id="81" name="テキスト ボックス 80"/>
        <xdr:cNvSpPr txBox="1"/>
      </xdr:nvSpPr>
      <xdr:spPr>
        <a:xfrm>
          <a:off x="3485095" y="49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143627</xdr:rowOff>
    </xdr:from>
    <xdr:to>
      <xdr:col>15</xdr:col>
      <xdr:colOff>101600</xdr:colOff>
      <xdr:row>31</xdr:row>
      <xdr:rowOff>73777</xdr:rowOff>
    </xdr:to>
    <xdr:sp macro="" textlink="">
      <xdr:nvSpPr>
        <xdr:cNvPr id="82" name="楕円 81"/>
        <xdr:cNvSpPr/>
      </xdr:nvSpPr>
      <xdr:spPr>
        <a:xfrm>
          <a:off x="2857500" y="52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90304</xdr:rowOff>
    </xdr:from>
    <xdr:ext cx="599010" cy="259045"/>
    <xdr:sp macro="" textlink="">
      <xdr:nvSpPr>
        <xdr:cNvPr id="83" name="テキスト ボックス 82"/>
        <xdr:cNvSpPr txBox="1"/>
      </xdr:nvSpPr>
      <xdr:spPr>
        <a:xfrm>
          <a:off x="2608795" y="506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4684</xdr:rowOff>
    </xdr:from>
    <xdr:to>
      <xdr:col>10</xdr:col>
      <xdr:colOff>165100</xdr:colOff>
      <xdr:row>31</xdr:row>
      <xdr:rowOff>106284</xdr:rowOff>
    </xdr:to>
    <xdr:sp macro="" textlink="">
      <xdr:nvSpPr>
        <xdr:cNvPr id="84" name="楕円 83"/>
        <xdr:cNvSpPr/>
      </xdr:nvSpPr>
      <xdr:spPr>
        <a:xfrm>
          <a:off x="1968500" y="53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122811</xdr:rowOff>
    </xdr:from>
    <xdr:ext cx="599010" cy="259045"/>
    <xdr:sp macro="" textlink="">
      <xdr:nvSpPr>
        <xdr:cNvPr id="85" name="テキスト ボックス 84"/>
        <xdr:cNvSpPr txBox="1"/>
      </xdr:nvSpPr>
      <xdr:spPr>
        <a:xfrm>
          <a:off x="1719795" y="509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35087</xdr:rowOff>
    </xdr:from>
    <xdr:to>
      <xdr:col>6</xdr:col>
      <xdr:colOff>38100</xdr:colOff>
      <xdr:row>31</xdr:row>
      <xdr:rowOff>136687</xdr:rowOff>
    </xdr:to>
    <xdr:sp macro="" textlink="">
      <xdr:nvSpPr>
        <xdr:cNvPr id="86" name="楕円 85"/>
        <xdr:cNvSpPr/>
      </xdr:nvSpPr>
      <xdr:spPr>
        <a:xfrm>
          <a:off x="1079500" y="53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153214</xdr:rowOff>
    </xdr:from>
    <xdr:ext cx="599010" cy="259045"/>
    <xdr:sp macro="" textlink="">
      <xdr:nvSpPr>
        <xdr:cNvPr id="87" name="テキスト ボックス 86"/>
        <xdr:cNvSpPr txBox="1"/>
      </xdr:nvSpPr>
      <xdr:spPr>
        <a:xfrm>
          <a:off x="830795" y="512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70957</xdr:rowOff>
    </xdr:from>
    <xdr:to>
      <xdr:col>24</xdr:col>
      <xdr:colOff>62865</xdr:colOff>
      <xdr:row>58</xdr:row>
      <xdr:rowOff>18215</xdr:rowOff>
    </xdr:to>
    <xdr:cxnSp macro="">
      <xdr:nvCxnSpPr>
        <xdr:cNvPr id="112" name="直線コネクタ 111"/>
        <xdr:cNvCxnSpPr/>
      </xdr:nvCxnSpPr>
      <xdr:spPr>
        <a:xfrm flipV="1">
          <a:off x="4633595" y="8643457"/>
          <a:ext cx="1270" cy="1318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22042</xdr:rowOff>
    </xdr:from>
    <xdr:ext cx="534377" cy="259045"/>
    <xdr:sp macro="" textlink="">
      <xdr:nvSpPr>
        <xdr:cNvPr id="113" name="物件費最小値テキスト"/>
        <xdr:cNvSpPr txBox="1"/>
      </xdr:nvSpPr>
      <xdr:spPr>
        <a:xfrm>
          <a:off x="4686300" y="99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18215</xdr:rowOff>
    </xdr:from>
    <xdr:to>
      <xdr:col>24</xdr:col>
      <xdr:colOff>152400</xdr:colOff>
      <xdr:row>58</xdr:row>
      <xdr:rowOff>18215</xdr:rowOff>
    </xdr:to>
    <xdr:cxnSp macro="">
      <xdr:nvCxnSpPr>
        <xdr:cNvPr id="114" name="直線コネクタ 113"/>
        <xdr:cNvCxnSpPr/>
      </xdr:nvCxnSpPr>
      <xdr:spPr>
        <a:xfrm>
          <a:off x="4546600" y="996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17634</xdr:rowOff>
    </xdr:from>
    <xdr:ext cx="534377" cy="259045"/>
    <xdr:sp macro="" textlink="">
      <xdr:nvSpPr>
        <xdr:cNvPr id="115" name="物件費最大値テキスト"/>
        <xdr:cNvSpPr txBox="1"/>
      </xdr:nvSpPr>
      <xdr:spPr>
        <a:xfrm>
          <a:off x="4686300" y="84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70957</xdr:rowOff>
    </xdr:from>
    <xdr:to>
      <xdr:col>24</xdr:col>
      <xdr:colOff>152400</xdr:colOff>
      <xdr:row>50</xdr:row>
      <xdr:rowOff>70957</xdr:rowOff>
    </xdr:to>
    <xdr:cxnSp macro="">
      <xdr:nvCxnSpPr>
        <xdr:cNvPr id="116" name="直線コネクタ 115"/>
        <xdr:cNvCxnSpPr/>
      </xdr:nvCxnSpPr>
      <xdr:spPr>
        <a:xfrm>
          <a:off x="4546600" y="864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18215</xdr:rowOff>
    </xdr:from>
    <xdr:to>
      <xdr:col>24</xdr:col>
      <xdr:colOff>63500</xdr:colOff>
      <xdr:row>58</xdr:row>
      <xdr:rowOff>100838</xdr:rowOff>
    </xdr:to>
    <xdr:cxnSp macro="">
      <xdr:nvCxnSpPr>
        <xdr:cNvPr id="117" name="直線コネクタ 116"/>
        <xdr:cNvCxnSpPr/>
      </xdr:nvCxnSpPr>
      <xdr:spPr>
        <a:xfrm flipV="1">
          <a:off x="3797300" y="996231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162559</xdr:rowOff>
    </xdr:from>
    <xdr:ext cx="534377" cy="259045"/>
    <xdr:sp macro="" textlink="">
      <xdr:nvSpPr>
        <xdr:cNvPr id="118" name="物件費平均値テキスト"/>
        <xdr:cNvSpPr txBox="1"/>
      </xdr:nvSpPr>
      <xdr:spPr>
        <a:xfrm>
          <a:off x="4686300" y="924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139682</xdr:rowOff>
    </xdr:from>
    <xdr:to>
      <xdr:col>24</xdr:col>
      <xdr:colOff>114300</xdr:colOff>
      <xdr:row>55</xdr:row>
      <xdr:rowOff>69832</xdr:rowOff>
    </xdr:to>
    <xdr:sp macro="" textlink="">
      <xdr:nvSpPr>
        <xdr:cNvPr id="119" name="フローチャート: 判断 118"/>
        <xdr:cNvSpPr/>
      </xdr:nvSpPr>
      <xdr:spPr>
        <a:xfrm>
          <a:off x="4584700" y="939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100838</xdr:rowOff>
    </xdr:from>
    <xdr:to>
      <xdr:col>19</xdr:col>
      <xdr:colOff>177800</xdr:colOff>
      <xdr:row>58</xdr:row>
      <xdr:rowOff>123861</xdr:rowOff>
    </xdr:to>
    <xdr:cxnSp macro="">
      <xdr:nvCxnSpPr>
        <xdr:cNvPr id="120" name="直線コネクタ 119"/>
        <xdr:cNvCxnSpPr/>
      </xdr:nvCxnSpPr>
      <xdr:spPr>
        <a:xfrm flipV="1">
          <a:off x="2908300" y="10044938"/>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15911</xdr:rowOff>
    </xdr:from>
    <xdr:to>
      <xdr:col>20</xdr:col>
      <xdr:colOff>38100</xdr:colOff>
      <xdr:row>55</xdr:row>
      <xdr:rowOff>117511</xdr:rowOff>
    </xdr:to>
    <xdr:sp macro="" textlink="">
      <xdr:nvSpPr>
        <xdr:cNvPr id="121" name="フローチャート: 判断 120"/>
        <xdr:cNvSpPr/>
      </xdr:nvSpPr>
      <xdr:spPr>
        <a:xfrm>
          <a:off x="3746500" y="94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134038</xdr:rowOff>
    </xdr:from>
    <xdr:ext cx="534377" cy="259045"/>
    <xdr:sp macro="" textlink="">
      <xdr:nvSpPr>
        <xdr:cNvPr id="122" name="テキスト ボックス 121"/>
        <xdr:cNvSpPr txBox="1"/>
      </xdr:nvSpPr>
      <xdr:spPr>
        <a:xfrm>
          <a:off x="3517411" y="92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123861</xdr:rowOff>
    </xdr:from>
    <xdr:to>
      <xdr:col>15</xdr:col>
      <xdr:colOff>50800</xdr:colOff>
      <xdr:row>59</xdr:row>
      <xdr:rowOff>56587</xdr:rowOff>
    </xdr:to>
    <xdr:cxnSp macro="">
      <xdr:nvCxnSpPr>
        <xdr:cNvPr id="123" name="直線コネクタ 122"/>
        <xdr:cNvCxnSpPr/>
      </xdr:nvCxnSpPr>
      <xdr:spPr>
        <a:xfrm flipV="1">
          <a:off x="2019300" y="10067961"/>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89226</xdr:rowOff>
    </xdr:from>
    <xdr:to>
      <xdr:col>15</xdr:col>
      <xdr:colOff>101600</xdr:colOff>
      <xdr:row>56</xdr:row>
      <xdr:rowOff>19376</xdr:rowOff>
    </xdr:to>
    <xdr:sp macro="" textlink="">
      <xdr:nvSpPr>
        <xdr:cNvPr id="124" name="フローチャート: 判断 123"/>
        <xdr:cNvSpPr/>
      </xdr:nvSpPr>
      <xdr:spPr>
        <a:xfrm>
          <a:off x="2857500" y="9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35903</xdr:rowOff>
    </xdr:from>
    <xdr:ext cx="534377" cy="259045"/>
    <xdr:sp macro="" textlink="">
      <xdr:nvSpPr>
        <xdr:cNvPr id="125" name="テキスト ボックス 124"/>
        <xdr:cNvSpPr txBox="1"/>
      </xdr:nvSpPr>
      <xdr:spPr>
        <a:xfrm>
          <a:off x="2641111" y="9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56587</xdr:rowOff>
    </xdr:from>
    <xdr:to>
      <xdr:col>10</xdr:col>
      <xdr:colOff>114300</xdr:colOff>
      <xdr:row>59</xdr:row>
      <xdr:rowOff>119290</xdr:rowOff>
    </xdr:to>
    <xdr:cxnSp macro="">
      <xdr:nvCxnSpPr>
        <xdr:cNvPr id="126" name="直線コネクタ 125"/>
        <xdr:cNvCxnSpPr/>
      </xdr:nvCxnSpPr>
      <xdr:spPr>
        <a:xfrm flipV="1">
          <a:off x="1130300" y="10172137"/>
          <a:ext cx="8890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54120</xdr:rowOff>
    </xdr:from>
    <xdr:to>
      <xdr:col>10</xdr:col>
      <xdr:colOff>165100</xdr:colOff>
      <xdr:row>58</xdr:row>
      <xdr:rowOff>155720</xdr:rowOff>
    </xdr:to>
    <xdr:sp macro="" textlink="">
      <xdr:nvSpPr>
        <xdr:cNvPr id="127" name="フローチャート: 判断 126"/>
        <xdr:cNvSpPr/>
      </xdr:nvSpPr>
      <xdr:spPr>
        <a:xfrm>
          <a:off x="1968500" y="999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797</xdr:rowOff>
    </xdr:from>
    <xdr:ext cx="534377" cy="259045"/>
    <xdr:sp macro="" textlink="">
      <xdr:nvSpPr>
        <xdr:cNvPr id="128" name="テキスト ボックス 127"/>
        <xdr:cNvSpPr txBox="1"/>
      </xdr:nvSpPr>
      <xdr:spPr>
        <a:xfrm>
          <a:off x="1752111" y="97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24239</xdr:rowOff>
    </xdr:from>
    <xdr:to>
      <xdr:col>6</xdr:col>
      <xdr:colOff>38100</xdr:colOff>
      <xdr:row>59</xdr:row>
      <xdr:rowOff>125839</xdr:rowOff>
    </xdr:to>
    <xdr:sp macro="" textlink="">
      <xdr:nvSpPr>
        <xdr:cNvPr id="129" name="フローチャート: 判断 128"/>
        <xdr:cNvSpPr/>
      </xdr:nvSpPr>
      <xdr:spPr>
        <a:xfrm>
          <a:off x="1079500" y="101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142366</xdr:rowOff>
    </xdr:from>
    <xdr:ext cx="534377" cy="259045"/>
    <xdr:sp macro="" textlink="">
      <xdr:nvSpPr>
        <xdr:cNvPr id="130" name="テキスト ボックス 129"/>
        <xdr:cNvSpPr txBox="1"/>
      </xdr:nvSpPr>
      <xdr:spPr>
        <a:xfrm>
          <a:off x="863111" y="99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138865</xdr:rowOff>
    </xdr:from>
    <xdr:to>
      <xdr:col>24</xdr:col>
      <xdr:colOff>114300</xdr:colOff>
      <xdr:row>58</xdr:row>
      <xdr:rowOff>69015</xdr:rowOff>
    </xdr:to>
    <xdr:sp macro="" textlink="">
      <xdr:nvSpPr>
        <xdr:cNvPr id="136" name="楕円 135"/>
        <xdr:cNvSpPr/>
      </xdr:nvSpPr>
      <xdr:spPr>
        <a:xfrm>
          <a:off x="4584700" y="99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53792</xdr:rowOff>
    </xdr:from>
    <xdr:ext cx="534377" cy="259045"/>
    <xdr:sp macro="" textlink="">
      <xdr:nvSpPr>
        <xdr:cNvPr id="137" name="物件費該当値テキスト"/>
        <xdr:cNvSpPr txBox="1"/>
      </xdr:nvSpPr>
      <xdr:spPr>
        <a:xfrm>
          <a:off x="4686300" y="98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50038</xdr:rowOff>
    </xdr:from>
    <xdr:to>
      <xdr:col>20</xdr:col>
      <xdr:colOff>38100</xdr:colOff>
      <xdr:row>58</xdr:row>
      <xdr:rowOff>151638</xdr:rowOff>
    </xdr:to>
    <xdr:sp macro="" textlink="">
      <xdr:nvSpPr>
        <xdr:cNvPr id="138" name="楕円 137"/>
        <xdr:cNvSpPr/>
      </xdr:nvSpPr>
      <xdr:spPr>
        <a:xfrm>
          <a:off x="37465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142765</xdr:rowOff>
    </xdr:from>
    <xdr:ext cx="534377" cy="259045"/>
    <xdr:sp macro="" textlink="">
      <xdr:nvSpPr>
        <xdr:cNvPr id="139" name="テキスト ボックス 138"/>
        <xdr:cNvSpPr txBox="1"/>
      </xdr:nvSpPr>
      <xdr:spPr>
        <a:xfrm>
          <a:off x="3517411" y="100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73061</xdr:rowOff>
    </xdr:from>
    <xdr:to>
      <xdr:col>15</xdr:col>
      <xdr:colOff>101600</xdr:colOff>
      <xdr:row>59</xdr:row>
      <xdr:rowOff>3211</xdr:rowOff>
    </xdr:to>
    <xdr:sp macro="" textlink="">
      <xdr:nvSpPr>
        <xdr:cNvPr id="140" name="楕円 139"/>
        <xdr:cNvSpPr/>
      </xdr:nvSpPr>
      <xdr:spPr>
        <a:xfrm>
          <a:off x="2857500" y="100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165788</xdr:rowOff>
    </xdr:from>
    <xdr:ext cx="534377" cy="259045"/>
    <xdr:sp macro="" textlink="">
      <xdr:nvSpPr>
        <xdr:cNvPr id="141" name="テキスト ボックス 140"/>
        <xdr:cNvSpPr txBox="1"/>
      </xdr:nvSpPr>
      <xdr:spPr>
        <a:xfrm>
          <a:off x="2641111" y="101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5787</xdr:rowOff>
    </xdr:from>
    <xdr:to>
      <xdr:col>10</xdr:col>
      <xdr:colOff>165100</xdr:colOff>
      <xdr:row>59</xdr:row>
      <xdr:rowOff>107387</xdr:rowOff>
    </xdr:to>
    <xdr:sp macro="" textlink="">
      <xdr:nvSpPr>
        <xdr:cNvPr id="142" name="楕円 141"/>
        <xdr:cNvSpPr/>
      </xdr:nvSpPr>
      <xdr:spPr>
        <a:xfrm>
          <a:off x="1968500" y="101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98514</xdr:rowOff>
    </xdr:from>
    <xdr:ext cx="534377" cy="259045"/>
    <xdr:sp macro="" textlink="">
      <xdr:nvSpPr>
        <xdr:cNvPr id="143" name="テキスト ボックス 142"/>
        <xdr:cNvSpPr txBox="1"/>
      </xdr:nvSpPr>
      <xdr:spPr>
        <a:xfrm>
          <a:off x="1752111" y="102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68490</xdr:rowOff>
    </xdr:from>
    <xdr:to>
      <xdr:col>6</xdr:col>
      <xdr:colOff>38100</xdr:colOff>
      <xdr:row>59</xdr:row>
      <xdr:rowOff>170090</xdr:rowOff>
    </xdr:to>
    <xdr:sp macro="" textlink="">
      <xdr:nvSpPr>
        <xdr:cNvPr id="144" name="楕円 143"/>
        <xdr:cNvSpPr/>
      </xdr:nvSpPr>
      <xdr:spPr>
        <a:xfrm>
          <a:off x="10795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161217</xdr:rowOff>
    </xdr:from>
    <xdr:ext cx="534377" cy="259045"/>
    <xdr:sp macro="" textlink="">
      <xdr:nvSpPr>
        <xdr:cNvPr id="145" name="テキスト ボックス 144"/>
        <xdr:cNvSpPr txBox="1"/>
      </xdr:nvSpPr>
      <xdr:spPr>
        <a:xfrm>
          <a:off x="863111" y="102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8745</xdr:rowOff>
    </xdr:from>
    <xdr:to>
      <xdr:col>24</xdr:col>
      <xdr:colOff>62865</xdr:colOff>
      <xdr:row>77</xdr:row>
      <xdr:rowOff>111125</xdr:rowOff>
    </xdr:to>
    <xdr:cxnSp macro="">
      <xdr:nvCxnSpPr>
        <xdr:cNvPr id="170" name="直線コネクタ 169"/>
        <xdr:cNvCxnSpPr/>
      </xdr:nvCxnSpPr>
      <xdr:spPr>
        <a:xfrm flipV="1">
          <a:off x="4633595" y="12353145"/>
          <a:ext cx="1270" cy="959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114952</xdr:rowOff>
    </xdr:from>
    <xdr:ext cx="469744" cy="259045"/>
    <xdr:sp macro="" textlink="">
      <xdr:nvSpPr>
        <xdr:cNvPr id="171" name="維持補修費最小値テキスト"/>
        <xdr:cNvSpPr txBox="1"/>
      </xdr:nvSpPr>
      <xdr:spPr>
        <a:xfrm>
          <a:off x="4686300"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111125</xdr:rowOff>
    </xdr:from>
    <xdr:to>
      <xdr:col>24</xdr:col>
      <xdr:colOff>152400</xdr:colOff>
      <xdr:row>77</xdr:row>
      <xdr:rowOff>111125</xdr:rowOff>
    </xdr:to>
    <xdr:cxnSp macro="">
      <xdr:nvCxnSpPr>
        <xdr:cNvPr id="172" name="直線コネクタ 171"/>
        <xdr:cNvCxnSpPr/>
      </xdr:nvCxnSpPr>
      <xdr:spPr>
        <a:xfrm>
          <a:off x="4546600" y="133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126872</xdr:rowOff>
    </xdr:from>
    <xdr:ext cx="534377" cy="259045"/>
    <xdr:sp macro="" textlink="">
      <xdr:nvSpPr>
        <xdr:cNvPr id="173" name="維持補修費最大値テキスト"/>
        <xdr:cNvSpPr txBox="1"/>
      </xdr:nvSpPr>
      <xdr:spPr>
        <a:xfrm>
          <a:off x="4686300" y="121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8745</xdr:rowOff>
    </xdr:from>
    <xdr:to>
      <xdr:col>24</xdr:col>
      <xdr:colOff>152400</xdr:colOff>
      <xdr:row>72</xdr:row>
      <xdr:rowOff>8745</xdr:rowOff>
    </xdr:to>
    <xdr:cxnSp macro="">
      <xdr:nvCxnSpPr>
        <xdr:cNvPr id="174" name="直線コネクタ 173"/>
        <xdr:cNvCxnSpPr/>
      </xdr:nvCxnSpPr>
      <xdr:spPr>
        <a:xfrm>
          <a:off x="4546600" y="1235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94960</xdr:rowOff>
    </xdr:from>
    <xdr:to>
      <xdr:col>24</xdr:col>
      <xdr:colOff>63500</xdr:colOff>
      <xdr:row>72</xdr:row>
      <xdr:rowOff>8745</xdr:rowOff>
    </xdr:to>
    <xdr:cxnSp macro="">
      <xdr:nvCxnSpPr>
        <xdr:cNvPr id="175" name="直線コネクタ 174"/>
        <xdr:cNvCxnSpPr/>
      </xdr:nvCxnSpPr>
      <xdr:spPr>
        <a:xfrm>
          <a:off x="3797300" y="12096460"/>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168238</xdr:rowOff>
    </xdr:from>
    <xdr:ext cx="534377" cy="259045"/>
    <xdr:sp macro="" textlink="">
      <xdr:nvSpPr>
        <xdr:cNvPr id="176" name="維持補修費平均値テキスト"/>
        <xdr:cNvSpPr txBox="1"/>
      </xdr:nvSpPr>
      <xdr:spPr>
        <a:xfrm>
          <a:off x="4686300" y="12855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18361</xdr:rowOff>
    </xdr:from>
    <xdr:to>
      <xdr:col>24</xdr:col>
      <xdr:colOff>114300</xdr:colOff>
      <xdr:row>75</xdr:row>
      <xdr:rowOff>119961</xdr:rowOff>
    </xdr:to>
    <xdr:sp macro="" textlink="">
      <xdr:nvSpPr>
        <xdr:cNvPr id="177" name="フローチャート: 判断 176"/>
        <xdr:cNvSpPr/>
      </xdr:nvSpPr>
      <xdr:spPr>
        <a:xfrm>
          <a:off x="45847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94960</xdr:rowOff>
    </xdr:from>
    <xdr:to>
      <xdr:col>19</xdr:col>
      <xdr:colOff>177800</xdr:colOff>
      <xdr:row>71</xdr:row>
      <xdr:rowOff>162234</xdr:rowOff>
    </xdr:to>
    <xdr:cxnSp macro="">
      <xdr:nvCxnSpPr>
        <xdr:cNvPr id="178" name="直線コネクタ 177"/>
        <xdr:cNvCxnSpPr/>
      </xdr:nvCxnSpPr>
      <xdr:spPr>
        <a:xfrm flipV="1">
          <a:off x="2908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19503</xdr:rowOff>
    </xdr:from>
    <xdr:to>
      <xdr:col>20</xdr:col>
      <xdr:colOff>38100</xdr:colOff>
      <xdr:row>74</xdr:row>
      <xdr:rowOff>121103</xdr:rowOff>
    </xdr:to>
    <xdr:sp macro="" textlink="">
      <xdr:nvSpPr>
        <xdr:cNvPr id="179" name="フローチャート: 判断 178"/>
        <xdr:cNvSpPr/>
      </xdr:nvSpPr>
      <xdr:spPr>
        <a:xfrm>
          <a:off x="3746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112230</xdr:rowOff>
    </xdr:from>
    <xdr:ext cx="534377" cy="259045"/>
    <xdr:sp macro="" textlink="">
      <xdr:nvSpPr>
        <xdr:cNvPr id="180" name="テキスト ボックス 179"/>
        <xdr:cNvSpPr txBox="1"/>
      </xdr:nvSpPr>
      <xdr:spPr>
        <a:xfrm>
          <a:off x="35174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162234</xdr:rowOff>
    </xdr:from>
    <xdr:to>
      <xdr:col>15</xdr:col>
      <xdr:colOff>50800</xdr:colOff>
      <xdr:row>72</xdr:row>
      <xdr:rowOff>86632</xdr:rowOff>
    </xdr:to>
    <xdr:cxnSp macro="">
      <xdr:nvCxnSpPr>
        <xdr:cNvPr id="181" name="直線コネクタ 180"/>
        <xdr:cNvCxnSpPr/>
      </xdr:nvCxnSpPr>
      <xdr:spPr>
        <a:xfrm flipV="1">
          <a:off x="2019300" y="12335184"/>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147846</xdr:rowOff>
    </xdr:from>
    <xdr:to>
      <xdr:col>15</xdr:col>
      <xdr:colOff>101600</xdr:colOff>
      <xdr:row>75</xdr:row>
      <xdr:rowOff>77996</xdr:rowOff>
    </xdr:to>
    <xdr:sp macro="" textlink="">
      <xdr:nvSpPr>
        <xdr:cNvPr id="182" name="フローチャート: 判断 181"/>
        <xdr:cNvSpPr/>
      </xdr:nvSpPr>
      <xdr:spPr>
        <a:xfrm>
          <a:off x="2857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69123</xdr:rowOff>
    </xdr:from>
    <xdr:ext cx="534377" cy="259045"/>
    <xdr:sp macro="" textlink="">
      <xdr:nvSpPr>
        <xdr:cNvPr id="183" name="テキスト ボックス 182"/>
        <xdr:cNvSpPr txBox="1"/>
      </xdr:nvSpPr>
      <xdr:spPr>
        <a:xfrm>
          <a:off x="2641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86632</xdr:rowOff>
    </xdr:from>
    <xdr:to>
      <xdr:col>10</xdr:col>
      <xdr:colOff>114300</xdr:colOff>
      <xdr:row>72</xdr:row>
      <xdr:rowOff>136761</xdr:rowOff>
    </xdr:to>
    <xdr:cxnSp macro="">
      <xdr:nvCxnSpPr>
        <xdr:cNvPr id="184" name="直線コネクタ 183"/>
        <xdr:cNvCxnSpPr/>
      </xdr:nvCxnSpPr>
      <xdr:spPr>
        <a:xfrm flipV="1">
          <a:off x="1130300" y="12431032"/>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55590</xdr:rowOff>
    </xdr:from>
    <xdr:to>
      <xdr:col>10</xdr:col>
      <xdr:colOff>165100</xdr:colOff>
      <xdr:row>77</xdr:row>
      <xdr:rowOff>157190</xdr:rowOff>
    </xdr:to>
    <xdr:sp macro="" textlink="">
      <xdr:nvSpPr>
        <xdr:cNvPr id="185" name="フローチャート: 判断 184"/>
        <xdr:cNvSpPr/>
      </xdr:nvSpPr>
      <xdr:spPr>
        <a:xfrm>
          <a:off x="1968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148317</xdr:rowOff>
    </xdr:from>
    <xdr:ext cx="469744" cy="259045"/>
    <xdr:sp macro="" textlink="">
      <xdr:nvSpPr>
        <xdr:cNvPr id="186" name="テキスト ボックス 185"/>
        <xdr:cNvSpPr txBox="1"/>
      </xdr:nvSpPr>
      <xdr:spPr>
        <a:xfrm>
          <a:off x="1784428" y="133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19994</xdr:rowOff>
    </xdr:from>
    <xdr:to>
      <xdr:col>6</xdr:col>
      <xdr:colOff>38100</xdr:colOff>
      <xdr:row>79</xdr:row>
      <xdr:rowOff>121594</xdr:rowOff>
    </xdr:to>
    <xdr:sp macro="" textlink="">
      <xdr:nvSpPr>
        <xdr:cNvPr id="187" name="フローチャート: 判断 186"/>
        <xdr:cNvSpPr/>
      </xdr:nvSpPr>
      <xdr:spPr>
        <a:xfrm>
          <a:off x="1079500" y="135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112721</xdr:rowOff>
    </xdr:from>
    <xdr:ext cx="469744" cy="259045"/>
    <xdr:sp macro="" textlink="">
      <xdr:nvSpPr>
        <xdr:cNvPr id="188" name="テキスト ボックス 187"/>
        <xdr:cNvSpPr txBox="1"/>
      </xdr:nvSpPr>
      <xdr:spPr>
        <a:xfrm>
          <a:off x="895428" y="1365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129395</xdr:rowOff>
    </xdr:from>
    <xdr:to>
      <xdr:col>24</xdr:col>
      <xdr:colOff>114300</xdr:colOff>
      <xdr:row>72</xdr:row>
      <xdr:rowOff>59545</xdr:rowOff>
    </xdr:to>
    <xdr:sp macro="" textlink="">
      <xdr:nvSpPr>
        <xdr:cNvPr id="194" name="楕円 193"/>
        <xdr:cNvSpPr/>
      </xdr:nvSpPr>
      <xdr:spPr>
        <a:xfrm>
          <a:off x="45847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82422</xdr:rowOff>
    </xdr:from>
    <xdr:ext cx="534377" cy="259045"/>
    <xdr:sp macro="" textlink="">
      <xdr:nvSpPr>
        <xdr:cNvPr id="195" name="維持補修費該当値テキスト"/>
        <xdr:cNvSpPr txBox="1"/>
      </xdr:nvSpPr>
      <xdr:spPr>
        <a:xfrm>
          <a:off x="4686300" y="122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44160</xdr:rowOff>
    </xdr:from>
    <xdr:to>
      <xdr:col>20</xdr:col>
      <xdr:colOff>38100</xdr:colOff>
      <xdr:row>70</xdr:row>
      <xdr:rowOff>145760</xdr:rowOff>
    </xdr:to>
    <xdr:sp macro="" textlink="">
      <xdr:nvSpPr>
        <xdr:cNvPr id="196" name="楕円 195"/>
        <xdr:cNvSpPr/>
      </xdr:nvSpPr>
      <xdr:spPr>
        <a:xfrm>
          <a:off x="3746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162287</xdr:rowOff>
    </xdr:from>
    <xdr:ext cx="534377" cy="259045"/>
    <xdr:sp macro="" textlink="">
      <xdr:nvSpPr>
        <xdr:cNvPr id="197" name="テキスト ボックス 196"/>
        <xdr:cNvSpPr txBox="1"/>
      </xdr:nvSpPr>
      <xdr:spPr>
        <a:xfrm>
          <a:off x="35174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111434</xdr:rowOff>
    </xdr:from>
    <xdr:to>
      <xdr:col>15</xdr:col>
      <xdr:colOff>101600</xdr:colOff>
      <xdr:row>72</xdr:row>
      <xdr:rowOff>41584</xdr:rowOff>
    </xdr:to>
    <xdr:sp macro="" textlink="">
      <xdr:nvSpPr>
        <xdr:cNvPr id="198" name="楕円 197"/>
        <xdr:cNvSpPr/>
      </xdr:nvSpPr>
      <xdr:spPr>
        <a:xfrm>
          <a:off x="2857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58111</xdr:rowOff>
    </xdr:from>
    <xdr:ext cx="534377" cy="259045"/>
    <xdr:sp macro="" textlink="">
      <xdr:nvSpPr>
        <xdr:cNvPr id="199" name="テキスト ボックス 198"/>
        <xdr:cNvSpPr txBox="1"/>
      </xdr:nvSpPr>
      <xdr:spPr>
        <a:xfrm>
          <a:off x="2641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35832</xdr:rowOff>
    </xdr:from>
    <xdr:to>
      <xdr:col>10</xdr:col>
      <xdr:colOff>165100</xdr:colOff>
      <xdr:row>72</xdr:row>
      <xdr:rowOff>137432</xdr:rowOff>
    </xdr:to>
    <xdr:sp macro="" textlink="">
      <xdr:nvSpPr>
        <xdr:cNvPr id="200" name="楕円 199"/>
        <xdr:cNvSpPr/>
      </xdr:nvSpPr>
      <xdr:spPr>
        <a:xfrm>
          <a:off x="1968500" y="123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153959</xdr:rowOff>
    </xdr:from>
    <xdr:ext cx="534377" cy="259045"/>
    <xdr:sp macro="" textlink="">
      <xdr:nvSpPr>
        <xdr:cNvPr id="201" name="テキスト ボックス 200"/>
        <xdr:cNvSpPr txBox="1"/>
      </xdr:nvSpPr>
      <xdr:spPr>
        <a:xfrm>
          <a:off x="1752111" y="12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85961</xdr:rowOff>
    </xdr:from>
    <xdr:to>
      <xdr:col>6</xdr:col>
      <xdr:colOff>38100</xdr:colOff>
      <xdr:row>73</xdr:row>
      <xdr:rowOff>16111</xdr:rowOff>
    </xdr:to>
    <xdr:sp macro="" textlink="">
      <xdr:nvSpPr>
        <xdr:cNvPr id="202" name="楕円 201"/>
        <xdr:cNvSpPr/>
      </xdr:nvSpPr>
      <xdr:spPr>
        <a:xfrm>
          <a:off x="1079500" y="124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32638</xdr:rowOff>
    </xdr:from>
    <xdr:ext cx="534377" cy="259045"/>
    <xdr:sp macro="" textlink="">
      <xdr:nvSpPr>
        <xdr:cNvPr id="203" name="テキスト ボックス 202"/>
        <xdr:cNvSpPr txBox="1"/>
      </xdr:nvSpPr>
      <xdr:spPr>
        <a:xfrm>
          <a:off x="863111" y="122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24067</xdr:rowOff>
    </xdr:from>
    <xdr:to>
      <xdr:col>24</xdr:col>
      <xdr:colOff>62865</xdr:colOff>
      <xdr:row>99</xdr:row>
      <xdr:rowOff>109792</xdr:rowOff>
    </xdr:to>
    <xdr:cxnSp macro="">
      <xdr:nvCxnSpPr>
        <xdr:cNvPr id="226" name="直線コネクタ 225"/>
        <xdr:cNvCxnSpPr/>
      </xdr:nvCxnSpPr>
      <xdr:spPr>
        <a:xfrm flipV="1">
          <a:off x="4633595" y="15454567"/>
          <a:ext cx="127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113619</xdr:rowOff>
    </xdr:from>
    <xdr:ext cx="469744" cy="259045"/>
    <xdr:sp macro="" textlink="">
      <xdr:nvSpPr>
        <xdr:cNvPr id="227" name="扶助費最小値テキスト"/>
        <xdr:cNvSpPr txBox="1"/>
      </xdr:nvSpPr>
      <xdr:spPr>
        <a:xfrm>
          <a:off x="4686300" y="1708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109792</xdr:rowOff>
    </xdr:from>
    <xdr:to>
      <xdr:col>24</xdr:col>
      <xdr:colOff>152400</xdr:colOff>
      <xdr:row>99</xdr:row>
      <xdr:rowOff>109792</xdr:rowOff>
    </xdr:to>
    <xdr:cxnSp macro="">
      <xdr:nvCxnSpPr>
        <xdr:cNvPr id="228" name="直線コネクタ 227"/>
        <xdr:cNvCxnSpPr/>
      </xdr:nvCxnSpPr>
      <xdr:spPr>
        <a:xfrm>
          <a:off x="4546600" y="17083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142194</xdr:rowOff>
    </xdr:from>
    <xdr:ext cx="534377" cy="259045"/>
    <xdr:sp macro="" textlink="">
      <xdr:nvSpPr>
        <xdr:cNvPr id="229" name="扶助費最大値テキスト"/>
        <xdr:cNvSpPr txBox="1"/>
      </xdr:nvSpPr>
      <xdr:spPr>
        <a:xfrm>
          <a:off x="4686300" y="152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24067</xdr:rowOff>
    </xdr:from>
    <xdr:to>
      <xdr:col>24</xdr:col>
      <xdr:colOff>152400</xdr:colOff>
      <xdr:row>90</xdr:row>
      <xdr:rowOff>24067</xdr:rowOff>
    </xdr:to>
    <xdr:cxnSp macro="">
      <xdr:nvCxnSpPr>
        <xdr:cNvPr id="230" name="直線コネクタ 229"/>
        <xdr:cNvCxnSpPr/>
      </xdr:nvCxnSpPr>
      <xdr:spPr>
        <a:xfrm>
          <a:off x="4546600" y="1545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162940</xdr:rowOff>
    </xdr:from>
    <xdr:to>
      <xdr:col>24</xdr:col>
      <xdr:colOff>63500</xdr:colOff>
      <xdr:row>92</xdr:row>
      <xdr:rowOff>37401</xdr:rowOff>
    </xdr:to>
    <xdr:cxnSp macro="">
      <xdr:nvCxnSpPr>
        <xdr:cNvPr id="231" name="直線コネクタ 230"/>
        <xdr:cNvCxnSpPr/>
      </xdr:nvCxnSpPr>
      <xdr:spPr>
        <a:xfrm flipV="1">
          <a:off x="3797300" y="15764890"/>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13606</xdr:rowOff>
    </xdr:from>
    <xdr:ext cx="534377" cy="259045"/>
    <xdr:sp macro="" textlink="">
      <xdr:nvSpPr>
        <xdr:cNvPr id="232" name="扶助費平均値テキスト"/>
        <xdr:cNvSpPr txBox="1"/>
      </xdr:nvSpPr>
      <xdr:spPr>
        <a:xfrm>
          <a:off x="4686300" y="15958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35179</xdr:rowOff>
    </xdr:from>
    <xdr:to>
      <xdr:col>24</xdr:col>
      <xdr:colOff>114300</xdr:colOff>
      <xdr:row>93</xdr:row>
      <xdr:rowOff>136779</xdr:rowOff>
    </xdr:to>
    <xdr:sp macro="" textlink="">
      <xdr:nvSpPr>
        <xdr:cNvPr id="233" name="フローチャート: 判断 232"/>
        <xdr:cNvSpPr/>
      </xdr:nvSpPr>
      <xdr:spPr>
        <a:xfrm>
          <a:off x="4584700" y="1598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37401</xdr:rowOff>
    </xdr:from>
    <xdr:to>
      <xdr:col>19</xdr:col>
      <xdr:colOff>177800</xdr:colOff>
      <xdr:row>92</xdr:row>
      <xdr:rowOff>118554</xdr:rowOff>
    </xdr:to>
    <xdr:cxnSp macro="">
      <xdr:nvCxnSpPr>
        <xdr:cNvPr id="234" name="直線コネクタ 233"/>
        <xdr:cNvCxnSpPr/>
      </xdr:nvCxnSpPr>
      <xdr:spPr>
        <a:xfrm flipV="1">
          <a:off x="2908300" y="1581080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69087</xdr:rowOff>
    </xdr:from>
    <xdr:to>
      <xdr:col>20</xdr:col>
      <xdr:colOff>38100</xdr:colOff>
      <xdr:row>93</xdr:row>
      <xdr:rowOff>170687</xdr:rowOff>
    </xdr:to>
    <xdr:sp macro="" textlink="">
      <xdr:nvSpPr>
        <xdr:cNvPr id="235" name="フローチャート: 判断 234"/>
        <xdr:cNvSpPr/>
      </xdr:nvSpPr>
      <xdr:spPr>
        <a:xfrm>
          <a:off x="3746500" y="1601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161814</xdr:rowOff>
    </xdr:from>
    <xdr:ext cx="534377" cy="259045"/>
    <xdr:sp macro="" textlink="">
      <xdr:nvSpPr>
        <xdr:cNvPr id="236" name="テキスト ボックス 235"/>
        <xdr:cNvSpPr txBox="1"/>
      </xdr:nvSpPr>
      <xdr:spPr>
        <a:xfrm>
          <a:off x="3517411" y="161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118554</xdr:rowOff>
    </xdr:from>
    <xdr:to>
      <xdr:col>15</xdr:col>
      <xdr:colOff>50800</xdr:colOff>
      <xdr:row>93</xdr:row>
      <xdr:rowOff>67881</xdr:rowOff>
    </xdr:to>
    <xdr:cxnSp macro="">
      <xdr:nvCxnSpPr>
        <xdr:cNvPr id="237" name="直線コネクタ 236"/>
        <xdr:cNvCxnSpPr/>
      </xdr:nvCxnSpPr>
      <xdr:spPr>
        <a:xfrm flipV="1">
          <a:off x="2019300" y="15891954"/>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121475</xdr:rowOff>
    </xdr:from>
    <xdr:to>
      <xdr:col>15</xdr:col>
      <xdr:colOff>101600</xdr:colOff>
      <xdr:row>94</xdr:row>
      <xdr:rowOff>51625</xdr:rowOff>
    </xdr:to>
    <xdr:sp macro="" textlink="">
      <xdr:nvSpPr>
        <xdr:cNvPr id="238" name="フローチャート: 判断 237"/>
        <xdr:cNvSpPr/>
      </xdr:nvSpPr>
      <xdr:spPr>
        <a:xfrm>
          <a:off x="2857500" y="160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42752</xdr:rowOff>
    </xdr:from>
    <xdr:ext cx="534377" cy="259045"/>
    <xdr:sp macro="" textlink="">
      <xdr:nvSpPr>
        <xdr:cNvPr id="239" name="テキスト ボックス 238"/>
        <xdr:cNvSpPr txBox="1"/>
      </xdr:nvSpPr>
      <xdr:spPr>
        <a:xfrm>
          <a:off x="2641111" y="1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67881</xdr:rowOff>
    </xdr:from>
    <xdr:to>
      <xdr:col>10</xdr:col>
      <xdr:colOff>114300</xdr:colOff>
      <xdr:row>93</xdr:row>
      <xdr:rowOff>166751</xdr:rowOff>
    </xdr:to>
    <xdr:cxnSp macro="">
      <xdr:nvCxnSpPr>
        <xdr:cNvPr id="240" name="直線コネクタ 239"/>
        <xdr:cNvCxnSpPr/>
      </xdr:nvCxnSpPr>
      <xdr:spPr>
        <a:xfrm flipV="1">
          <a:off x="1130300" y="1601273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52324</xdr:rowOff>
    </xdr:from>
    <xdr:to>
      <xdr:col>10</xdr:col>
      <xdr:colOff>165100</xdr:colOff>
      <xdr:row>97</xdr:row>
      <xdr:rowOff>153924</xdr:rowOff>
    </xdr:to>
    <xdr:sp macro="" textlink="">
      <xdr:nvSpPr>
        <xdr:cNvPr id="241" name="フローチャート: 判断 240"/>
        <xdr:cNvSpPr/>
      </xdr:nvSpPr>
      <xdr:spPr>
        <a:xfrm>
          <a:off x="1968500" y="166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145051</xdr:rowOff>
    </xdr:from>
    <xdr:ext cx="534377" cy="259045"/>
    <xdr:sp macro="" textlink="">
      <xdr:nvSpPr>
        <xdr:cNvPr id="242" name="テキスト ボックス 241"/>
        <xdr:cNvSpPr txBox="1"/>
      </xdr:nvSpPr>
      <xdr:spPr>
        <a:xfrm>
          <a:off x="1752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63945</xdr:rowOff>
    </xdr:from>
    <xdr:to>
      <xdr:col>6</xdr:col>
      <xdr:colOff>38100</xdr:colOff>
      <xdr:row>95</xdr:row>
      <xdr:rowOff>165545</xdr:rowOff>
    </xdr:to>
    <xdr:sp macro="" textlink="">
      <xdr:nvSpPr>
        <xdr:cNvPr id="243" name="フローチャート: 判断 242"/>
        <xdr:cNvSpPr/>
      </xdr:nvSpPr>
      <xdr:spPr>
        <a:xfrm>
          <a:off x="1079500" y="16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156672</xdr:rowOff>
    </xdr:from>
    <xdr:ext cx="534377" cy="259045"/>
    <xdr:sp macro="" textlink="">
      <xdr:nvSpPr>
        <xdr:cNvPr id="244" name="テキスト ボックス 243"/>
        <xdr:cNvSpPr txBox="1"/>
      </xdr:nvSpPr>
      <xdr:spPr>
        <a:xfrm>
          <a:off x="863111" y="164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112140</xdr:rowOff>
    </xdr:from>
    <xdr:to>
      <xdr:col>24</xdr:col>
      <xdr:colOff>114300</xdr:colOff>
      <xdr:row>92</xdr:row>
      <xdr:rowOff>42290</xdr:rowOff>
    </xdr:to>
    <xdr:sp macro="" textlink="">
      <xdr:nvSpPr>
        <xdr:cNvPr id="250" name="楕円 249"/>
        <xdr:cNvSpPr/>
      </xdr:nvSpPr>
      <xdr:spPr>
        <a:xfrm>
          <a:off x="4584700" y="157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135017</xdr:rowOff>
    </xdr:from>
    <xdr:ext cx="534377" cy="259045"/>
    <xdr:sp macro="" textlink="">
      <xdr:nvSpPr>
        <xdr:cNvPr id="251" name="扶助費該当値テキスト"/>
        <xdr:cNvSpPr txBox="1"/>
      </xdr:nvSpPr>
      <xdr:spPr>
        <a:xfrm>
          <a:off x="4686300" y="155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158051</xdr:rowOff>
    </xdr:from>
    <xdr:to>
      <xdr:col>20</xdr:col>
      <xdr:colOff>38100</xdr:colOff>
      <xdr:row>92</xdr:row>
      <xdr:rowOff>88201</xdr:rowOff>
    </xdr:to>
    <xdr:sp macro="" textlink="">
      <xdr:nvSpPr>
        <xdr:cNvPr id="252" name="楕円 251"/>
        <xdr:cNvSpPr/>
      </xdr:nvSpPr>
      <xdr:spPr>
        <a:xfrm>
          <a:off x="3746500" y="157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104728</xdr:rowOff>
    </xdr:from>
    <xdr:ext cx="534377" cy="259045"/>
    <xdr:sp macro="" textlink="">
      <xdr:nvSpPr>
        <xdr:cNvPr id="253" name="テキスト ボックス 252"/>
        <xdr:cNvSpPr txBox="1"/>
      </xdr:nvSpPr>
      <xdr:spPr>
        <a:xfrm>
          <a:off x="3517411" y="155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67754</xdr:rowOff>
    </xdr:from>
    <xdr:to>
      <xdr:col>15</xdr:col>
      <xdr:colOff>101600</xdr:colOff>
      <xdr:row>92</xdr:row>
      <xdr:rowOff>169354</xdr:rowOff>
    </xdr:to>
    <xdr:sp macro="" textlink="">
      <xdr:nvSpPr>
        <xdr:cNvPr id="254" name="楕円 253"/>
        <xdr:cNvSpPr/>
      </xdr:nvSpPr>
      <xdr:spPr>
        <a:xfrm>
          <a:off x="2857500" y="158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14431</xdr:rowOff>
    </xdr:from>
    <xdr:ext cx="534377" cy="259045"/>
    <xdr:sp macro="" textlink="">
      <xdr:nvSpPr>
        <xdr:cNvPr id="255" name="テキスト ボックス 254"/>
        <xdr:cNvSpPr txBox="1"/>
      </xdr:nvSpPr>
      <xdr:spPr>
        <a:xfrm>
          <a:off x="2641111" y="156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17081</xdr:rowOff>
    </xdr:from>
    <xdr:to>
      <xdr:col>10</xdr:col>
      <xdr:colOff>165100</xdr:colOff>
      <xdr:row>93</xdr:row>
      <xdr:rowOff>118681</xdr:rowOff>
    </xdr:to>
    <xdr:sp macro="" textlink="">
      <xdr:nvSpPr>
        <xdr:cNvPr id="256" name="楕円 255"/>
        <xdr:cNvSpPr/>
      </xdr:nvSpPr>
      <xdr:spPr>
        <a:xfrm>
          <a:off x="1968500" y="15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135208</xdr:rowOff>
    </xdr:from>
    <xdr:ext cx="534377" cy="259045"/>
    <xdr:sp macro="" textlink="">
      <xdr:nvSpPr>
        <xdr:cNvPr id="257" name="テキスト ボックス 256"/>
        <xdr:cNvSpPr txBox="1"/>
      </xdr:nvSpPr>
      <xdr:spPr>
        <a:xfrm>
          <a:off x="1752111" y="157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115951</xdr:rowOff>
    </xdr:from>
    <xdr:to>
      <xdr:col>6</xdr:col>
      <xdr:colOff>38100</xdr:colOff>
      <xdr:row>94</xdr:row>
      <xdr:rowOff>46101</xdr:rowOff>
    </xdr:to>
    <xdr:sp macro="" textlink="">
      <xdr:nvSpPr>
        <xdr:cNvPr id="258" name="楕円 257"/>
        <xdr:cNvSpPr/>
      </xdr:nvSpPr>
      <xdr:spPr>
        <a:xfrm>
          <a:off x="1079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62628</xdr:rowOff>
    </xdr:from>
    <xdr:ext cx="534377" cy="259045"/>
    <xdr:sp macro="" textlink="">
      <xdr:nvSpPr>
        <xdr:cNvPr id="259" name="テキスト ボックス 258"/>
        <xdr:cNvSpPr txBox="1"/>
      </xdr:nvSpPr>
      <xdr:spPr>
        <a:xfrm>
          <a:off x="863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0" name="テキスト ボックス 269"/>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3" name="直線コネクタ 27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4" name="テキスト ボックス 27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12541</xdr:rowOff>
    </xdr:from>
    <xdr:to>
      <xdr:col>54</xdr:col>
      <xdr:colOff>189865</xdr:colOff>
      <xdr:row>34</xdr:row>
      <xdr:rowOff>49860</xdr:rowOff>
    </xdr:to>
    <xdr:cxnSp macro="">
      <xdr:nvCxnSpPr>
        <xdr:cNvPr id="278" name="直線コネクタ 277"/>
        <xdr:cNvCxnSpPr/>
      </xdr:nvCxnSpPr>
      <xdr:spPr>
        <a:xfrm flipV="1">
          <a:off x="10475595" y="5327491"/>
          <a:ext cx="1270" cy="551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53687</xdr:rowOff>
    </xdr:from>
    <xdr:ext cx="599010" cy="259045"/>
    <xdr:sp macro="" textlink="">
      <xdr:nvSpPr>
        <xdr:cNvPr id="279" name="補助費等最小値テキスト"/>
        <xdr:cNvSpPr txBox="1"/>
      </xdr:nvSpPr>
      <xdr:spPr>
        <a:xfrm>
          <a:off x="10528300" y="58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49860</xdr:rowOff>
    </xdr:from>
    <xdr:to>
      <xdr:col>55</xdr:col>
      <xdr:colOff>88900</xdr:colOff>
      <xdr:row>34</xdr:row>
      <xdr:rowOff>49860</xdr:rowOff>
    </xdr:to>
    <xdr:cxnSp macro="">
      <xdr:nvCxnSpPr>
        <xdr:cNvPr id="280" name="直線コネクタ 279"/>
        <xdr:cNvCxnSpPr/>
      </xdr:nvCxnSpPr>
      <xdr:spPr>
        <a:xfrm>
          <a:off x="10388600" y="58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130668</xdr:rowOff>
    </xdr:from>
    <xdr:ext cx="599010" cy="259045"/>
    <xdr:sp macro="" textlink="">
      <xdr:nvSpPr>
        <xdr:cNvPr id="281" name="補助費等最大値テキスト"/>
        <xdr:cNvSpPr txBox="1"/>
      </xdr:nvSpPr>
      <xdr:spPr>
        <a:xfrm>
          <a:off x="10528300" y="510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12541</xdr:rowOff>
    </xdr:from>
    <xdr:to>
      <xdr:col>55</xdr:col>
      <xdr:colOff>88900</xdr:colOff>
      <xdr:row>31</xdr:row>
      <xdr:rowOff>12541</xdr:rowOff>
    </xdr:to>
    <xdr:cxnSp macro="">
      <xdr:nvCxnSpPr>
        <xdr:cNvPr id="282" name="直線コネクタ 281"/>
        <xdr:cNvCxnSpPr/>
      </xdr:nvCxnSpPr>
      <xdr:spPr>
        <a:xfrm>
          <a:off x="10388600" y="532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6255</xdr:rowOff>
    </xdr:from>
    <xdr:to>
      <xdr:col>55</xdr:col>
      <xdr:colOff>0</xdr:colOff>
      <xdr:row>34</xdr:row>
      <xdr:rowOff>49860</xdr:rowOff>
    </xdr:to>
    <xdr:cxnSp macro="">
      <xdr:nvCxnSpPr>
        <xdr:cNvPr id="283" name="直線コネクタ 282"/>
        <xdr:cNvCxnSpPr/>
      </xdr:nvCxnSpPr>
      <xdr:spPr>
        <a:xfrm>
          <a:off x="9639300" y="5664105"/>
          <a:ext cx="838200" cy="2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73029</xdr:rowOff>
    </xdr:from>
    <xdr:ext cx="599010" cy="259045"/>
    <xdr:sp macro="" textlink="">
      <xdr:nvSpPr>
        <xdr:cNvPr id="284" name="補助費等平均値テキスト"/>
        <xdr:cNvSpPr txBox="1"/>
      </xdr:nvSpPr>
      <xdr:spPr>
        <a:xfrm>
          <a:off x="10528300" y="5387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50152</xdr:rowOff>
    </xdr:from>
    <xdr:to>
      <xdr:col>55</xdr:col>
      <xdr:colOff>50800</xdr:colOff>
      <xdr:row>32</xdr:row>
      <xdr:rowOff>151752</xdr:rowOff>
    </xdr:to>
    <xdr:sp macro="" textlink="">
      <xdr:nvSpPr>
        <xdr:cNvPr id="285" name="フローチャート: 判断 284"/>
        <xdr:cNvSpPr/>
      </xdr:nvSpPr>
      <xdr:spPr>
        <a:xfrm>
          <a:off x="10426700" y="553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6255</xdr:rowOff>
    </xdr:from>
    <xdr:to>
      <xdr:col>50</xdr:col>
      <xdr:colOff>114300</xdr:colOff>
      <xdr:row>33</xdr:row>
      <xdr:rowOff>133471</xdr:rowOff>
    </xdr:to>
    <xdr:cxnSp macro="">
      <xdr:nvCxnSpPr>
        <xdr:cNvPr id="286" name="直線コネクタ 285"/>
        <xdr:cNvCxnSpPr/>
      </xdr:nvCxnSpPr>
      <xdr:spPr>
        <a:xfrm flipV="1">
          <a:off x="8750300" y="5664105"/>
          <a:ext cx="8890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121476</xdr:rowOff>
    </xdr:from>
    <xdr:to>
      <xdr:col>50</xdr:col>
      <xdr:colOff>165100</xdr:colOff>
      <xdr:row>31</xdr:row>
      <xdr:rowOff>51626</xdr:rowOff>
    </xdr:to>
    <xdr:sp macro="" textlink="">
      <xdr:nvSpPr>
        <xdr:cNvPr id="287" name="フローチャート: 判断 286"/>
        <xdr:cNvSpPr/>
      </xdr:nvSpPr>
      <xdr:spPr>
        <a:xfrm>
          <a:off x="9588500" y="52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68153</xdr:rowOff>
    </xdr:from>
    <xdr:ext cx="599010" cy="259045"/>
    <xdr:sp macro="" textlink="">
      <xdr:nvSpPr>
        <xdr:cNvPr id="288" name="テキスト ボックス 287"/>
        <xdr:cNvSpPr txBox="1"/>
      </xdr:nvSpPr>
      <xdr:spPr>
        <a:xfrm>
          <a:off x="9327095" y="50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133471</xdr:rowOff>
    </xdr:from>
    <xdr:to>
      <xdr:col>45</xdr:col>
      <xdr:colOff>177800</xdr:colOff>
      <xdr:row>34</xdr:row>
      <xdr:rowOff>426</xdr:rowOff>
    </xdr:to>
    <xdr:cxnSp macro="">
      <xdr:nvCxnSpPr>
        <xdr:cNvPr id="289" name="直線コネクタ 288"/>
        <xdr:cNvCxnSpPr/>
      </xdr:nvCxnSpPr>
      <xdr:spPr>
        <a:xfrm flipV="1">
          <a:off x="7861300" y="579132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100387</xdr:rowOff>
    </xdr:from>
    <xdr:to>
      <xdr:col>46</xdr:col>
      <xdr:colOff>38100</xdr:colOff>
      <xdr:row>31</xdr:row>
      <xdr:rowOff>30537</xdr:rowOff>
    </xdr:to>
    <xdr:sp macro="" textlink="">
      <xdr:nvSpPr>
        <xdr:cNvPr id="290" name="フローチャート: 判断 289"/>
        <xdr:cNvSpPr/>
      </xdr:nvSpPr>
      <xdr:spPr>
        <a:xfrm>
          <a:off x="8699500" y="524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47064</xdr:rowOff>
    </xdr:from>
    <xdr:ext cx="599010" cy="259045"/>
    <xdr:sp macro="" textlink="">
      <xdr:nvSpPr>
        <xdr:cNvPr id="291" name="テキスト ボックス 290"/>
        <xdr:cNvSpPr txBox="1"/>
      </xdr:nvSpPr>
      <xdr:spPr>
        <a:xfrm>
          <a:off x="8450795" y="501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426</xdr:rowOff>
    </xdr:from>
    <xdr:to>
      <xdr:col>41</xdr:col>
      <xdr:colOff>50800</xdr:colOff>
      <xdr:row>38</xdr:row>
      <xdr:rowOff>118897</xdr:rowOff>
    </xdr:to>
    <xdr:cxnSp macro="">
      <xdr:nvCxnSpPr>
        <xdr:cNvPr id="292" name="直線コネクタ 291"/>
        <xdr:cNvCxnSpPr/>
      </xdr:nvCxnSpPr>
      <xdr:spPr>
        <a:xfrm flipV="1">
          <a:off x="6972300" y="5829726"/>
          <a:ext cx="889000" cy="8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169767</xdr:rowOff>
    </xdr:from>
    <xdr:to>
      <xdr:col>41</xdr:col>
      <xdr:colOff>101600</xdr:colOff>
      <xdr:row>32</xdr:row>
      <xdr:rowOff>99917</xdr:rowOff>
    </xdr:to>
    <xdr:sp macro="" textlink="">
      <xdr:nvSpPr>
        <xdr:cNvPr id="293" name="フローチャート: 判断 292"/>
        <xdr:cNvSpPr/>
      </xdr:nvSpPr>
      <xdr:spPr>
        <a:xfrm>
          <a:off x="7810500" y="548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116444</xdr:rowOff>
    </xdr:from>
    <xdr:ext cx="599010" cy="259045"/>
    <xdr:sp macro="" textlink="">
      <xdr:nvSpPr>
        <xdr:cNvPr id="294" name="テキスト ボックス 293"/>
        <xdr:cNvSpPr txBox="1"/>
      </xdr:nvSpPr>
      <xdr:spPr>
        <a:xfrm>
          <a:off x="7561795" y="525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14891</xdr:rowOff>
    </xdr:from>
    <xdr:to>
      <xdr:col>36</xdr:col>
      <xdr:colOff>165100</xdr:colOff>
      <xdr:row>37</xdr:row>
      <xdr:rowOff>116491</xdr:rowOff>
    </xdr:to>
    <xdr:sp macro="" textlink="">
      <xdr:nvSpPr>
        <xdr:cNvPr id="295" name="フローチャート: 判断 294"/>
        <xdr:cNvSpPr/>
      </xdr:nvSpPr>
      <xdr:spPr>
        <a:xfrm>
          <a:off x="6921500" y="635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133018</xdr:rowOff>
    </xdr:from>
    <xdr:ext cx="599010" cy="259045"/>
    <xdr:sp macro="" textlink="">
      <xdr:nvSpPr>
        <xdr:cNvPr id="296" name="テキスト ボックス 295"/>
        <xdr:cNvSpPr txBox="1"/>
      </xdr:nvSpPr>
      <xdr:spPr>
        <a:xfrm>
          <a:off x="6672795" y="613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170510</xdr:rowOff>
    </xdr:from>
    <xdr:to>
      <xdr:col>55</xdr:col>
      <xdr:colOff>50800</xdr:colOff>
      <xdr:row>34</xdr:row>
      <xdr:rowOff>100660</xdr:rowOff>
    </xdr:to>
    <xdr:sp macro="" textlink="">
      <xdr:nvSpPr>
        <xdr:cNvPr id="302" name="楕円 301"/>
        <xdr:cNvSpPr/>
      </xdr:nvSpPr>
      <xdr:spPr>
        <a:xfrm>
          <a:off x="10426700" y="58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85437</xdr:rowOff>
    </xdr:from>
    <xdr:ext cx="599010" cy="259045"/>
    <xdr:sp macro="" textlink="">
      <xdr:nvSpPr>
        <xdr:cNvPr id="303" name="補助費等該当値テキスト"/>
        <xdr:cNvSpPr txBox="1"/>
      </xdr:nvSpPr>
      <xdr:spPr>
        <a:xfrm>
          <a:off x="10528300" y="57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126905</xdr:rowOff>
    </xdr:from>
    <xdr:to>
      <xdr:col>50</xdr:col>
      <xdr:colOff>165100</xdr:colOff>
      <xdr:row>33</xdr:row>
      <xdr:rowOff>57055</xdr:rowOff>
    </xdr:to>
    <xdr:sp macro="" textlink="">
      <xdr:nvSpPr>
        <xdr:cNvPr id="304" name="楕円 303"/>
        <xdr:cNvSpPr/>
      </xdr:nvSpPr>
      <xdr:spPr>
        <a:xfrm>
          <a:off x="9588500" y="56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48182</xdr:rowOff>
    </xdr:from>
    <xdr:ext cx="599010" cy="259045"/>
    <xdr:sp macro="" textlink="">
      <xdr:nvSpPr>
        <xdr:cNvPr id="305" name="テキスト ボックス 304"/>
        <xdr:cNvSpPr txBox="1"/>
      </xdr:nvSpPr>
      <xdr:spPr>
        <a:xfrm>
          <a:off x="9327095" y="570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82671</xdr:rowOff>
    </xdr:from>
    <xdr:to>
      <xdr:col>46</xdr:col>
      <xdr:colOff>38100</xdr:colOff>
      <xdr:row>34</xdr:row>
      <xdr:rowOff>12821</xdr:rowOff>
    </xdr:to>
    <xdr:sp macro="" textlink="">
      <xdr:nvSpPr>
        <xdr:cNvPr id="306" name="楕円 305"/>
        <xdr:cNvSpPr/>
      </xdr:nvSpPr>
      <xdr:spPr>
        <a:xfrm>
          <a:off x="8699500" y="57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3948</xdr:rowOff>
    </xdr:from>
    <xdr:ext cx="599010" cy="259045"/>
    <xdr:sp macro="" textlink="">
      <xdr:nvSpPr>
        <xdr:cNvPr id="307" name="テキスト ボックス 306"/>
        <xdr:cNvSpPr txBox="1"/>
      </xdr:nvSpPr>
      <xdr:spPr>
        <a:xfrm>
          <a:off x="8450795" y="58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121076</xdr:rowOff>
    </xdr:from>
    <xdr:to>
      <xdr:col>41</xdr:col>
      <xdr:colOff>101600</xdr:colOff>
      <xdr:row>34</xdr:row>
      <xdr:rowOff>51226</xdr:rowOff>
    </xdr:to>
    <xdr:sp macro="" textlink="">
      <xdr:nvSpPr>
        <xdr:cNvPr id="308" name="楕円 307"/>
        <xdr:cNvSpPr/>
      </xdr:nvSpPr>
      <xdr:spPr>
        <a:xfrm>
          <a:off x="7810500" y="57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42353</xdr:rowOff>
    </xdr:from>
    <xdr:ext cx="599010" cy="259045"/>
    <xdr:sp macro="" textlink="">
      <xdr:nvSpPr>
        <xdr:cNvPr id="309" name="テキスト ボックス 308"/>
        <xdr:cNvSpPr txBox="1"/>
      </xdr:nvSpPr>
      <xdr:spPr>
        <a:xfrm>
          <a:off x="7561795" y="58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68097</xdr:rowOff>
    </xdr:from>
    <xdr:to>
      <xdr:col>36</xdr:col>
      <xdr:colOff>165100</xdr:colOff>
      <xdr:row>38</xdr:row>
      <xdr:rowOff>169697</xdr:rowOff>
    </xdr:to>
    <xdr:sp macro="" textlink="">
      <xdr:nvSpPr>
        <xdr:cNvPr id="310" name="楕円 309"/>
        <xdr:cNvSpPr/>
      </xdr:nvSpPr>
      <xdr:spPr>
        <a:xfrm>
          <a:off x="6921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160824</xdr:rowOff>
    </xdr:from>
    <xdr:ext cx="599010" cy="259045"/>
    <xdr:sp macro="" textlink="">
      <xdr:nvSpPr>
        <xdr:cNvPr id="311" name="テキスト ボックス 310"/>
        <xdr:cNvSpPr txBox="1"/>
      </xdr:nvSpPr>
      <xdr:spPr>
        <a:xfrm>
          <a:off x="6672795" y="66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0" name="テキスト ボックス 319"/>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2" name="テキスト ボックス 321"/>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95009</xdr:rowOff>
    </xdr:from>
    <xdr:to>
      <xdr:col>54</xdr:col>
      <xdr:colOff>189865</xdr:colOff>
      <xdr:row>59</xdr:row>
      <xdr:rowOff>75692</xdr:rowOff>
    </xdr:to>
    <xdr:cxnSp macro="">
      <xdr:nvCxnSpPr>
        <xdr:cNvPr id="332" name="直線コネクタ 331"/>
        <xdr:cNvCxnSpPr/>
      </xdr:nvCxnSpPr>
      <xdr:spPr>
        <a:xfrm flipV="1">
          <a:off x="10475595" y="9696209"/>
          <a:ext cx="1270" cy="49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79519</xdr:rowOff>
    </xdr:from>
    <xdr:ext cx="599010" cy="259045"/>
    <xdr:sp macro="" textlink="">
      <xdr:nvSpPr>
        <xdr:cNvPr id="333" name="普通建設事業費最小値テキスト"/>
        <xdr:cNvSpPr txBox="1"/>
      </xdr:nvSpPr>
      <xdr:spPr>
        <a:xfrm>
          <a:off x="10528300" y="101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75692</xdr:rowOff>
    </xdr:from>
    <xdr:to>
      <xdr:col>55</xdr:col>
      <xdr:colOff>88900</xdr:colOff>
      <xdr:row>59</xdr:row>
      <xdr:rowOff>75692</xdr:rowOff>
    </xdr:to>
    <xdr:cxnSp macro="">
      <xdr:nvCxnSpPr>
        <xdr:cNvPr id="334" name="直線コネクタ 333"/>
        <xdr:cNvCxnSpPr/>
      </xdr:nvCxnSpPr>
      <xdr:spPr>
        <a:xfrm>
          <a:off x="10388600" y="101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41686</xdr:rowOff>
    </xdr:from>
    <xdr:ext cx="599010" cy="259045"/>
    <xdr:sp macro="" textlink="">
      <xdr:nvSpPr>
        <xdr:cNvPr id="335" name="普通建設事業費最大値テキスト"/>
        <xdr:cNvSpPr txBox="1"/>
      </xdr:nvSpPr>
      <xdr:spPr>
        <a:xfrm>
          <a:off x="10528300" y="94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95009</xdr:rowOff>
    </xdr:from>
    <xdr:to>
      <xdr:col>55</xdr:col>
      <xdr:colOff>88900</xdr:colOff>
      <xdr:row>56</xdr:row>
      <xdr:rowOff>95009</xdr:rowOff>
    </xdr:to>
    <xdr:cxnSp macro="">
      <xdr:nvCxnSpPr>
        <xdr:cNvPr id="336" name="直線コネクタ 335"/>
        <xdr:cNvCxnSpPr/>
      </xdr:nvCxnSpPr>
      <xdr:spPr>
        <a:xfrm>
          <a:off x="10388600" y="9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95009</xdr:rowOff>
    </xdr:from>
    <xdr:to>
      <xdr:col>55</xdr:col>
      <xdr:colOff>0</xdr:colOff>
      <xdr:row>57</xdr:row>
      <xdr:rowOff>45562</xdr:rowOff>
    </xdr:to>
    <xdr:cxnSp macro="">
      <xdr:nvCxnSpPr>
        <xdr:cNvPr id="337" name="直線コネクタ 336"/>
        <xdr:cNvCxnSpPr/>
      </xdr:nvCxnSpPr>
      <xdr:spPr>
        <a:xfrm flipV="1">
          <a:off x="9639300" y="9696209"/>
          <a:ext cx="838200" cy="1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50593</xdr:rowOff>
    </xdr:from>
    <xdr:ext cx="599010" cy="259045"/>
    <xdr:sp macro="" textlink="">
      <xdr:nvSpPr>
        <xdr:cNvPr id="338" name="普通建設事業費平均値テキスト"/>
        <xdr:cNvSpPr txBox="1"/>
      </xdr:nvSpPr>
      <xdr:spPr>
        <a:xfrm>
          <a:off x="10528300" y="982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72166</xdr:rowOff>
    </xdr:from>
    <xdr:to>
      <xdr:col>55</xdr:col>
      <xdr:colOff>50800</xdr:colOff>
      <xdr:row>58</xdr:row>
      <xdr:rowOff>2316</xdr:rowOff>
    </xdr:to>
    <xdr:sp macro="" textlink="">
      <xdr:nvSpPr>
        <xdr:cNvPr id="339" name="フローチャート: 判断 338"/>
        <xdr:cNvSpPr/>
      </xdr:nvSpPr>
      <xdr:spPr>
        <a:xfrm>
          <a:off x="10426700" y="984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7226</xdr:rowOff>
    </xdr:from>
    <xdr:to>
      <xdr:col>50</xdr:col>
      <xdr:colOff>114300</xdr:colOff>
      <xdr:row>57</xdr:row>
      <xdr:rowOff>45562</xdr:rowOff>
    </xdr:to>
    <xdr:cxnSp macro="">
      <xdr:nvCxnSpPr>
        <xdr:cNvPr id="340" name="直線コネクタ 339"/>
        <xdr:cNvCxnSpPr/>
      </xdr:nvCxnSpPr>
      <xdr:spPr>
        <a:xfrm>
          <a:off x="8750300" y="9436976"/>
          <a:ext cx="889000" cy="38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157366</xdr:rowOff>
    </xdr:from>
    <xdr:to>
      <xdr:col>50</xdr:col>
      <xdr:colOff>165100</xdr:colOff>
      <xdr:row>56</xdr:row>
      <xdr:rowOff>87516</xdr:rowOff>
    </xdr:to>
    <xdr:sp macro="" textlink="">
      <xdr:nvSpPr>
        <xdr:cNvPr id="341" name="フローチャート: 判断 340"/>
        <xdr:cNvSpPr/>
      </xdr:nvSpPr>
      <xdr:spPr>
        <a:xfrm>
          <a:off x="9588500" y="958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104043</xdr:rowOff>
    </xdr:from>
    <xdr:ext cx="599010" cy="259045"/>
    <xdr:sp macro="" textlink="">
      <xdr:nvSpPr>
        <xdr:cNvPr id="342" name="テキスト ボックス 341"/>
        <xdr:cNvSpPr txBox="1"/>
      </xdr:nvSpPr>
      <xdr:spPr>
        <a:xfrm>
          <a:off x="9327095" y="93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7226</xdr:rowOff>
    </xdr:from>
    <xdr:to>
      <xdr:col>45</xdr:col>
      <xdr:colOff>177800</xdr:colOff>
      <xdr:row>55</xdr:row>
      <xdr:rowOff>105135</xdr:rowOff>
    </xdr:to>
    <xdr:cxnSp macro="">
      <xdr:nvCxnSpPr>
        <xdr:cNvPr id="343" name="直線コネクタ 342"/>
        <xdr:cNvCxnSpPr/>
      </xdr:nvCxnSpPr>
      <xdr:spPr>
        <a:xfrm flipV="1">
          <a:off x="7861300" y="9436976"/>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72258</xdr:rowOff>
    </xdr:from>
    <xdr:to>
      <xdr:col>46</xdr:col>
      <xdr:colOff>38100</xdr:colOff>
      <xdr:row>57</xdr:row>
      <xdr:rowOff>2408</xdr:rowOff>
    </xdr:to>
    <xdr:sp macro="" textlink="">
      <xdr:nvSpPr>
        <xdr:cNvPr id="344" name="フローチャート: 判断 343"/>
        <xdr:cNvSpPr/>
      </xdr:nvSpPr>
      <xdr:spPr>
        <a:xfrm>
          <a:off x="8699500" y="96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164985</xdr:rowOff>
    </xdr:from>
    <xdr:ext cx="599010" cy="259045"/>
    <xdr:sp macro="" textlink="">
      <xdr:nvSpPr>
        <xdr:cNvPr id="345" name="テキスト ボックス 344"/>
        <xdr:cNvSpPr txBox="1"/>
      </xdr:nvSpPr>
      <xdr:spPr>
        <a:xfrm>
          <a:off x="8450795" y="97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58296</xdr:rowOff>
    </xdr:from>
    <xdr:to>
      <xdr:col>41</xdr:col>
      <xdr:colOff>50800</xdr:colOff>
      <xdr:row>55</xdr:row>
      <xdr:rowOff>105135</xdr:rowOff>
    </xdr:to>
    <xdr:cxnSp macro="">
      <xdr:nvCxnSpPr>
        <xdr:cNvPr id="346" name="直線コネクタ 345"/>
        <xdr:cNvCxnSpPr/>
      </xdr:nvCxnSpPr>
      <xdr:spPr>
        <a:xfrm>
          <a:off x="6972300" y="8973696"/>
          <a:ext cx="889000" cy="5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103119</xdr:rowOff>
    </xdr:from>
    <xdr:to>
      <xdr:col>41</xdr:col>
      <xdr:colOff>101600</xdr:colOff>
      <xdr:row>59</xdr:row>
      <xdr:rowOff>33269</xdr:rowOff>
    </xdr:to>
    <xdr:sp macro="" textlink="">
      <xdr:nvSpPr>
        <xdr:cNvPr id="347" name="フローチャート: 判断 346"/>
        <xdr:cNvSpPr/>
      </xdr:nvSpPr>
      <xdr:spPr>
        <a:xfrm>
          <a:off x="7810500" y="100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24396</xdr:rowOff>
    </xdr:from>
    <xdr:ext cx="599010" cy="259045"/>
    <xdr:sp macro="" textlink="">
      <xdr:nvSpPr>
        <xdr:cNvPr id="348" name="テキスト ボックス 347"/>
        <xdr:cNvSpPr txBox="1"/>
      </xdr:nvSpPr>
      <xdr:spPr>
        <a:xfrm>
          <a:off x="7561795" y="1013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5164</xdr:rowOff>
    </xdr:from>
    <xdr:to>
      <xdr:col>36</xdr:col>
      <xdr:colOff>165100</xdr:colOff>
      <xdr:row>58</xdr:row>
      <xdr:rowOff>106764</xdr:rowOff>
    </xdr:to>
    <xdr:sp macro="" textlink="">
      <xdr:nvSpPr>
        <xdr:cNvPr id="349" name="フローチャート: 判断 348"/>
        <xdr:cNvSpPr/>
      </xdr:nvSpPr>
      <xdr:spPr>
        <a:xfrm>
          <a:off x="6921500" y="99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97891</xdr:rowOff>
    </xdr:from>
    <xdr:ext cx="599010" cy="259045"/>
    <xdr:sp macro="" textlink="">
      <xdr:nvSpPr>
        <xdr:cNvPr id="350" name="テキスト ボックス 349"/>
        <xdr:cNvSpPr txBox="1"/>
      </xdr:nvSpPr>
      <xdr:spPr>
        <a:xfrm>
          <a:off x="6672795" y="100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44209</xdr:rowOff>
    </xdr:from>
    <xdr:to>
      <xdr:col>55</xdr:col>
      <xdr:colOff>50800</xdr:colOff>
      <xdr:row>56</xdr:row>
      <xdr:rowOff>145809</xdr:rowOff>
    </xdr:to>
    <xdr:sp macro="" textlink="">
      <xdr:nvSpPr>
        <xdr:cNvPr id="356" name="楕円 355"/>
        <xdr:cNvSpPr/>
      </xdr:nvSpPr>
      <xdr:spPr>
        <a:xfrm>
          <a:off x="10426700" y="96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168686</xdr:rowOff>
    </xdr:from>
    <xdr:ext cx="599010" cy="259045"/>
    <xdr:sp macro="" textlink="">
      <xdr:nvSpPr>
        <xdr:cNvPr id="357" name="普通建設事業費該当値テキスト"/>
        <xdr:cNvSpPr txBox="1"/>
      </xdr:nvSpPr>
      <xdr:spPr>
        <a:xfrm>
          <a:off x="10528300" y="959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166212</xdr:rowOff>
    </xdr:from>
    <xdr:to>
      <xdr:col>50</xdr:col>
      <xdr:colOff>165100</xdr:colOff>
      <xdr:row>57</xdr:row>
      <xdr:rowOff>96362</xdr:rowOff>
    </xdr:to>
    <xdr:sp macro="" textlink="">
      <xdr:nvSpPr>
        <xdr:cNvPr id="358" name="楕円 357"/>
        <xdr:cNvSpPr/>
      </xdr:nvSpPr>
      <xdr:spPr>
        <a:xfrm>
          <a:off x="9588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87489</xdr:rowOff>
    </xdr:from>
    <xdr:ext cx="599010" cy="259045"/>
    <xdr:sp macro="" textlink="">
      <xdr:nvSpPr>
        <xdr:cNvPr id="359" name="テキスト ボックス 358"/>
        <xdr:cNvSpPr txBox="1"/>
      </xdr:nvSpPr>
      <xdr:spPr>
        <a:xfrm>
          <a:off x="9327095" y="986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127876</xdr:rowOff>
    </xdr:from>
    <xdr:to>
      <xdr:col>46</xdr:col>
      <xdr:colOff>38100</xdr:colOff>
      <xdr:row>55</xdr:row>
      <xdr:rowOff>58026</xdr:rowOff>
    </xdr:to>
    <xdr:sp macro="" textlink="">
      <xdr:nvSpPr>
        <xdr:cNvPr id="360" name="楕円 359"/>
        <xdr:cNvSpPr/>
      </xdr:nvSpPr>
      <xdr:spPr>
        <a:xfrm>
          <a:off x="8699500" y="93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74553</xdr:rowOff>
    </xdr:from>
    <xdr:ext cx="599010" cy="259045"/>
    <xdr:sp macro="" textlink="">
      <xdr:nvSpPr>
        <xdr:cNvPr id="361" name="テキスト ボックス 360"/>
        <xdr:cNvSpPr txBox="1"/>
      </xdr:nvSpPr>
      <xdr:spPr>
        <a:xfrm>
          <a:off x="8450795" y="91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54335</xdr:rowOff>
    </xdr:from>
    <xdr:to>
      <xdr:col>41</xdr:col>
      <xdr:colOff>101600</xdr:colOff>
      <xdr:row>55</xdr:row>
      <xdr:rowOff>155935</xdr:rowOff>
    </xdr:to>
    <xdr:sp macro="" textlink="">
      <xdr:nvSpPr>
        <xdr:cNvPr id="362" name="楕円 361"/>
        <xdr:cNvSpPr/>
      </xdr:nvSpPr>
      <xdr:spPr>
        <a:xfrm>
          <a:off x="7810500" y="94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1012</xdr:rowOff>
    </xdr:from>
    <xdr:ext cx="599010" cy="259045"/>
    <xdr:sp macro="" textlink="">
      <xdr:nvSpPr>
        <xdr:cNvPr id="363" name="テキスト ボックス 362"/>
        <xdr:cNvSpPr txBox="1"/>
      </xdr:nvSpPr>
      <xdr:spPr>
        <a:xfrm>
          <a:off x="7561795" y="92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7496</xdr:rowOff>
    </xdr:from>
    <xdr:to>
      <xdr:col>36</xdr:col>
      <xdr:colOff>165100</xdr:colOff>
      <xdr:row>52</xdr:row>
      <xdr:rowOff>109096</xdr:rowOff>
    </xdr:to>
    <xdr:sp macro="" textlink="">
      <xdr:nvSpPr>
        <xdr:cNvPr id="364" name="楕円 363"/>
        <xdr:cNvSpPr/>
      </xdr:nvSpPr>
      <xdr:spPr>
        <a:xfrm>
          <a:off x="6921500" y="89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125623</xdr:rowOff>
    </xdr:from>
    <xdr:ext cx="599010" cy="259045"/>
    <xdr:sp macro="" textlink="">
      <xdr:nvSpPr>
        <xdr:cNvPr id="365" name="テキスト ボックス 364"/>
        <xdr:cNvSpPr txBox="1"/>
      </xdr:nvSpPr>
      <xdr:spPr>
        <a:xfrm>
          <a:off x="6672795" y="869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4" name="テキスト ボックス 373"/>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157563</xdr:rowOff>
    </xdr:from>
    <xdr:to>
      <xdr:col>54</xdr:col>
      <xdr:colOff>189865</xdr:colOff>
      <xdr:row>79</xdr:row>
      <xdr:rowOff>32029</xdr:rowOff>
    </xdr:to>
    <xdr:cxnSp macro="">
      <xdr:nvCxnSpPr>
        <xdr:cNvPr id="390" name="直線コネクタ 389"/>
        <xdr:cNvCxnSpPr/>
      </xdr:nvCxnSpPr>
      <xdr:spPr>
        <a:xfrm flipV="1">
          <a:off x="10475595" y="12501963"/>
          <a:ext cx="1270" cy="107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35856</xdr:rowOff>
    </xdr:from>
    <xdr:ext cx="534377" cy="259045"/>
    <xdr:sp macro="" textlink="">
      <xdr:nvSpPr>
        <xdr:cNvPr id="391" name="普通建設事業費 （ うち新規整備　）最小値テキスト"/>
        <xdr:cNvSpPr txBox="1"/>
      </xdr:nvSpPr>
      <xdr:spPr>
        <a:xfrm>
          <a:off x="10528300" y="135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32029</xdr:rowOff>
    </xdr:from>
    <xdr:to>
      <xdr:col>55</xdr:col>
      <xdr:colOff>88900</xdr:colOff>
      <xdr:row>79</xdr:row>
      <xdr:rowOff>32029</xdr:rowOff>
    </xdr:to>
    <xdr:cxnSp macro="">
      <xdr:nvCxnSpPr>
        <xdr:cNvPr id="392" name="直線コネクタ 391"/>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104240</xdr:rowOff>
    </xdr:from>
    <xdr:ext cx="534377" cy="259045"/>
    <xdr:sp macro="" textlink="">
      <xdr:nvSpPr>
        <xdr:cNvPr id="393" name="普通建設事業費 （ うち新規整備　）最大値テキスト"/>
        <xdr:cNvSpPr txBox="1"/>
      </xdr:nvSpPr>
      <xdr:spPr>
        <a:xfrm>
          <a:off x="10528300" y="122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157563</xdr:rowOff>
    </xdr:from>
    <xdr:to>
      <xdr:col>55</xdr:col>
      <xdr:colOff>88900</xdr:colOff>
      <xdr:row>72</xdr:row>
      <xdr:rowOff>157563</xdr:rowOff>
    </xdr:to>
    <xdr:cxnSp macro="">
      <xdr:nvCxnSpPr>
        <xdr:cNvPr id="394" name="直線コネクタ 393"/>
        <xdr:cNvCxnSpPr/>
      </xdr:nvCxnSpPr>
      <xdr:spPr>
        <a:xfrm>
          <a:off x="10388600" y="1250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157563</xdr:rowOff>
    </xdr:from>
    <xdr:to>
      <xdr:col>55</xdr:col>
      <xdr:colOff>0</xdr:colOff>
      <xdr:row>73</xdr:row>
      <xdr:rowOff>19979</xdr:rowOff>
    </xdr:to>
    <xdr:cxnSp macro="">
      <xdr:nvCxnSpPr>
        <xdr:cNvPr id="395" name="直線コネクタ 394"/>
        <xdr:cNvCxnSpPr/>
      </xdr:nvCxnSpPr>
      <xdr:spPr>
        <a:xfrm flipV="1">
          <a:off x="9639300" y="12501963"/>
          <a:ext cx="8382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117227</xdr:rowOff>
    </xdr:from>
    <xdr:ext cx="534377" cy="259045"/>
    <xdr:sp macro="" textlink="">
      <xdr:nvSpPr>
        <xdr:cNvPr id="396" name="普通建設事業費 （ うち新規整備　）平均値テキスト"/>
        <xdr:cNvSpPr txBox="1"/>
      </xdr:nvSpPr>
      <xdr:spPr>
        <a:xfrm>
          <a:off x="10528300" y="12804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138800</xdr:rowOff>
    </xdr:from>
    <xdr:to>
      <xdr:col>55</xdr:col>
      <xdr:colOff>50800</xdr:colOff>
      <xdr:row>75</xdr:row>
      <xdr:rowOff>68950</xdr:rowOff>
    </xdr:to>
    <xdr:sp macro="" textlink="">
      <xdr:nvSpPr>
        <xdr:cNvPr id="397" name="フローチャート: 判断 396"/>
        <xdr:cNvSpPr/>
      </xdr:nvSpPr>
      <xdr:spPr>
        <a:xfrm>
          <a:off x="104267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50807</xdr:rowOff>
    </xdr:from>
    <xdr:to>
      <xdr:col>50</xdr:col>
      <xdr:colOff>114300</xdr:colOff>
      <xdr:row>73</xdr:row>
      <xdr:rowOff>19979</xdr:rowOff>
    </xdr:to>
    <xdr:cxnSp macro="">
      <xdr:nvCxnSpPr>
        <xdr:cNvPr id="398" name="直線コネクタ 397"/>
        <xdr:cNvCxnSpPr/>
      </xdr:nvCxnSpPr>
      <xdr:spPr>
        <a:xfrm>
          <a:off x="8750300" y="12223757"/>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3339</xdr:rowOff>
    </xdr:from>
    <xdr:to>
      <xdr:col>50</xdr:col>
      <xdr:colOff>165100</xdr:colOff>
      <xdr:row>72</xdr:row>
      <xdr:rowOff>104939</xdr:rowOff>
    </xdr:to>
    <xdr:sp macro="" textlink="">
      <xdr:nvSpPr>
        <xdr:cNvPr id="399" name="フローチャート: 判断 398"/>
        <xdr:cNvSpPr/>
      </xdr:nvSpPr>
      <xdr:spPr>
        <a:xfrm>
          <a:off x="9588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121466</xdr:rowOff>
    </xdr:from>
    <xdr:ext cx="534377" cy="259045"/>
    <xdr:sp macro="" textlink="">
      <xdr:nvSpPr>
        <xdr:cNvPr id="400" name="テキスト ボックス 399"/>
        <xdr:cNvSpPr txBox="1"/>
      </xdr:nvSpPr>
      <xdr:spPr>
        <a:xfrm>
          <a:off x="9359411" y="12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50807</xdr:rowOff>
    </xdr:from>
    <xdr:to>
      <xdr:col>45</xdr:col>
      <xdr:colOff>177800</xdr:colOff>
      <xdr:row>71</xdr:row>
      <xdr:rowOff>114260</xdr:rowOff>
    </xdr:to>
    <xdr:cxnSp macro="">
      <xdr:nvCxnSpPr>
        <xdr:cNvPr id="401" name="直線コネクタ 400"/>
        <xdr:cNvCxnSpPr/>
      </xdr:nvCxnSpPr>
      <xdr:spPr>
        <a:xfrm flipV="1">
          <a:off x="7861300" y="12223757"/>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105621</xdr:rowOff>
    </xdr:from>
    <xdr:to>
      <xdr:col>46</xdr:col>
      <xdr:colOff>38100</xdr:colOff>
      <xdr:row>73</xdr:row>
      <xdr:rowOff>35771</xdr:rowOff>
    </xdr:to>
    <xdr:sp macro="" textlink="">
      <xdr:nvSpPr>
        <xdr:cNvPr id="402" name="フローチャート: 判断 401"/>
        <xdr:cNvSpPr/>
      </xdr:nvSpPr>
      <xdr:spPr>
        <a:xfrm>
          <a:off x="8699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26898</xdr:rowOff>
    </xdr:from>
    <xdr:ext cx="534377" cy="259045"/>
    <xdr:sp macro="" textlink="">
      <xdr:nvSpPr>
        <xdr:cNvPr id="403" name="テキスト ボックス 402"/>
        <xdr:cNvSpPr txBox="1"/>
      </xdr:nvSpPr>
      <xdr:spPr>
        <a:xfrm>
          <a:off x="8483111" y="125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38333</xdr:rowOff>
    </xdr:from>
    <xdr:to>
      <xdr:col>41</xdr:col>
      <xdr:colOff>50800</xdr:colOff>
      <xdr:row>71</xdr:row>
      <xdr:rowOff>114260</xdr:rowOff>
    </xdr:to>
    <xdr:cxnSp macro="">
      <xdr:nvCxnSpPr>
        <xdr:cNvPr id="404" name="直線コネクタ 403"/>
        <xdr:cNvCxnSpPr/>
      </xdr:nvCxnSpPr>
      <xdr:spPr>
        <a:xfrm>
          <a:off x="6972300" y="12039833"/>
          <a:ext cx="889000" cy="2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127632</xdr:rowOff>
    </xdr:from>
    <xdr:to>
      <xdr:col>41</xdr:col>
      <xdr:colOff>101600</xdr:colOff>
      <xdr:row>74</xdr:row>
      <xdr:rowOff>57782</xdr:rowOff>
    </xdr:to>
    <xdr:sp macro="" textlink="">
      <xdr:nvSpPr>
        <xdr:cNvPr id="405" name="フローチャート: 判断 404"/>
        <xdr:cNvSpPr/>
      </xdr:nvSpPr>
      <xdr:spPr>
        <a:xfrm>
          <a:off x="7810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48909</xdr:rowOff>
    </xdr:from>
    <xdr:ext cx="534377" cy="259045"/>
    <xdr:sp macro="" textlink="">
      <xdr:nvSpPr>
        <xdr:cNvPr id="406" name="テキスト ボックス 405"/>
        <xdr:cNvSpPr txBox="1"/>
      </xdr:nvSpPr>
      <xdr:spPr>
        <a:xfrm>
          <a:off x="7594111" y="127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83838</xdr:rowOff>
    </xdr:from>
    <xdr:to>
      <xdr:col>36</xdr:col>
      <xdr:colOff>165100</xdr:colOff>
      <xdr:row>75</xdr:row>
      <xdr:rowOff>13988</xdr:rowOff>
    </xdr:to>
    <xdr:sp macro="" textlink="">
      <xdr:nvSpPr>
        <xdr:cNvPr id="407" name="フローチャート: 判断 406"/>
        <xdr:cNvSpPr/>
      </xdr:nvSpPr>
      <xdr:spPr>
        <a:xfrm>
          <a:off x="6921500" y="127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5115</xdr:rowOff>
    </xdr:from>
    <xdr:ext cx="534377" cy="259045"/>
    <xdr:sp macro="" textlink="">
      <xdr:nvSpPr>
        <xdr:cNvPr id="408" name="テキスト ボックス 407"/>
        <xdr:cNvSpPr txBox="1"/>
      </xdr:nvSpPr>
      <xdr:spPr>
        <a:xfrm>
          <a:off x="6705111" y="12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106763</xdr:rowOff>
    </xdr:from>
    <xdr:to>
      <xdr:col>55</xdr:col>
      <xdr:colOff>50800</xdr:colOff>
      <xdr:row>73</xdr:row>
      <xdr:rowOff>36913</xdr:rowOff>
    </xdr:to>
    <xdr:sp macro="" textlink="">
      <xdr:nvSpPr>
        <xdr:cNvPr id="414" name="楕円 413"/>
        <xdr:cNvSpPr/>
      </xdr:nvSpPr>
      <xdr:spPr>
        <a:xfrm>
          <a:off x="10426700" y="124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59790</xdr:rowOff>
    </xdr:from>
    <xdr:ext cx="534377" cy="259045"/>
    <xdr:sp macro="" textlink="">
      <xdr:nvSpPr>
        <xdr:cNvPr id="415" name="普通建設事業費 （ うち新規整備　）該当値テキスト"/>
        <xdr:cNvSpPr txBox="1"/>
      </xdr:nvSpPr>
      <xdr:spPr>
        <a:xfrm>
          <a:off x="10528300" y="124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140629</xdr:rowOff>
    </xdr:from>
    <xdr:to>
      <xdr:col>50</xdr:col>
      <xdr:colOff>165100</xdr:colOff>
      <xdr:row>73</xdr:row>
      <xdr:rowOff>70779</xdr:rowOff>
    </xdr:to>
    <xdr:sp macro="" textlink="">
      <xdr:nvSpPr>
        <xdr:cNvPr id="416" name="楕円 415"/>
        <xdr:cNvSpPr/>
      </xdr:nvSpPr>
      <xdr:spPr>
        <a:xfrm>
          <a:off x="9588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61906</xdr:rowOff>
    </xdr:from>
    <xdr:ext cx="534377" cy="259045"/>
    <xdr:sp macro="" textlink="">
      <xdr:nvSpPr>
        <xdr:cNvPr id="417" name="テキスト ボックス 416"/>
        <xdr:cNvSpPr txBox="1"/>
      </xdr:nvSpPr>
      <xdr:spPr>
        <a:xfrm>
          <a:off x="9359411" y="12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xdr:rowOff>
    </xdr:from>
    <xdr:to>
      <xdr:col>46</xdr:col>
      <xdr:colOff>38100</xdr:colOff>
      <xdr:row>71</xdr:row>
      <xdr:rowOff>101607</xdr:rowOff>
    </xdr:to>
    <xdr:sp macro="" textlink="">
      <xdr:nvSpPr>
        <xdr:cNvPr id="418" name="楕円 417"/>
        <xdr:cNvSpPr/>
      </xdr:nvSpPr>
      <xdr:spPr>
        <a:xfrm>
          <a:off x="8699500" y="121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118134</xdr:rowOff>
    </xdr:from>
    <xdr:ext cx="534377" cy="259045"/>
    <xdr:sp macro="" textlink="">
      <xdr:nvSpPr>
        <xdr:cNvPr id="419" name="テキスト ボックス 418"/>
        <xdr:cNvSpPr txBox="1"/>
      </xdr:nvSpPr>
      <xdr:spPr>
        <a:xfrm>
          <a:off x="8483111" y="1194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63460</xdr:rowOff>
    </xdr:from>
    <xdr:to>
      <xdr:col>41</xdr:col>
      <xdr:colOff>101600</xdr:colOff>
      <xdr:row>71</xdr:row>
      <xdr:rowOff>165060</xdr:rowOff>
    </xdr:to>
    <xdr:sp macro="" textlink="">
      <xdr:nvSpPr>
        <xdr:cNvPr id="420" name="楕円 419"/>
        <xdr:cNvSpPr/>
      </xdr:nvSpPr>
      <xdr:spPr>
        <a:xfrm>
          <a:off x="7810500" y="122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10137</xdr:rowOff>
    </xdr:from>
    <xdr:ext cx="534377" cy="259045"/>
    <xdr:sp macro="" textlink="">
      <xdr:nvSpPr>
        <xdr:cNvPr id="421" name="テキスト ボックス 420"/>
        <xdr:cNvSpPr txBox="1"/>
      </xdr:nvSpPr>
      <xdr:spPr>
        <a:xfrm>
          <a:off x="7594111" y="120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158983</xdr:rowOff>
    </xdr:from>
    <xdr:to>
      <xdr:col>36</xdr:col>
      <xdr:colOff>165100</xdr:colOff>
      <xdr:row>70</xdr:row>
      <xdr:rowOff>89133</xdr:rowOff>
    </xdr:to>
    <xdr:sp macro="" textlink="">
      <xdr:nvSpPr>
        <xdr:cNvPr id="422" name="楕円 421"/>
        <xdr:cNvSpPr/>
      </xdr:nvSpPr>
      <xdr:spPr>
        <a:xfrm>
          <a:off x="6921500" y="11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105660</xdr:rowOff>
    </xdr:from>
    <xdr:ext cx="534377" cy="259045"/>
    <xdr:sp macro="" textlink="">
      <xdr:nvSpPr>
        <xdr:cNvPr id="423" name="テキスト ボックス 422"/>
        <xdr:cNvSpPr txBox="1"/>
      </xdr:nvSpPr>
      <xdr:spPr>
        <a:xfrm>
          <a:off x="6705111" y="117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2" name="テキスト ボックス 44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97332</xdr:rowOff>
    </xdr:from>
    <xdr:to>
      <xdr:col>54</xdr:col>
      <xdr:colOff>189865</xdr:colOff>
      <xdr:row>95</xdr:row>
      <xdr:rowOff>140843</xdr:rowOff>
    </xdr:to>
    <xdr:cxnSp macro="">
      <xdr:nvCxnSpPr>
        <xdr:cNvPr id="446" name="直線コネクタ 445"/>
        <xdr:cNvCxnSpPr/>
      </xdr:nvCxnSpPr>
      <xdr:spPr>
        <a:xfrm flipV="1">
          <a:off x="10475595" y="15699282"/>
          <a:ext cx="1270" cy="7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144670</xdr:rowOff>
    </xdr:from>
    <xdr:ext cx="534377" cy="259045"/>
    <xdr:sp macro="" textlink="">
      <xdr:nvSpPr>
        <xdr:cNvPr id="447" name="普通建設事業費 （ うち更新整備　）最小値テキスト"/>
        <xdr:cNvSpPr txBox="1"/>
      </xdr:nvSpPr>
      <xdr:spPr>
        <a:xfrm>
          <a:off x="10528300" y="164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140843</xdr:rowOff>
    </xdr:from>
    <xdr:to>
      <xdr:col>55</xdr:col>
      <xdr:colOff>88900</xdr:colOff>
      <xdr:row>95</xdr:row>
      <xdr:rowOff>140843</xdr:rowOff>
    </xdr:to>
    <xdr:cxnSp macro="">
      <xdr:nvCxnSpPr>
        <xdr:cNvPr id="448" name="直線コネクタ 447"/>
        <xdr:cNvCxnSpPr/>
      </xdr:nvCxnSpPr>
      <xdr:spPr>
        <a:xfrm>
          <a:off x="10388600" y="1642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44009</xdr:rowOff>
    </xdr:from>
    <xdr:ext cx="534377" cy="259045"/>
    <xdr:sp macro="" textlink="">
      <xdr:nvSpPr>
        <xdr:cNvPr id="449" name="普通建設事業費 （ うち更新整備　）最大値テキスト"/>
        <xdr:cNvSpPr txBox="1"/>
      </xdr:nvSpPr>
      <xdr:spPr>
        <a:xfrm>
          <a:off x="10528300" y="154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97332</xdr:rowOff>
    </xdr:from>
    <xdr:to>
      <xdr:col>55</xdr:col>
      <xdr:colOff>88900</xdr:colOff>
      <xdr:row>91</xdr:row>
      <xdr:rowOff>97332</xdr:rowOff>
    </xdr:to>
    <xdr:cxnSp macro="">
      <xdr:nvCxnSpPr>
        <xdr:cNvPr id="450" name="直線コネクタ 449"/>
        <xdr:cNvCxnSpPr/>
      </xdr:nvCxnSpPr>
      <xdr:spPr>
        <a:xfrm>
          <a:off x="10388600" y="1569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41439</xdr:rowOff>
    </xdr:from>
    <xdr:to>
      <xdr:col>55</xdr:col>
      <xdr:colOff>0</xdr:colOff>
      <xdr:row>95</xdr:row>
      <xdr:rowOff>136843</xdr:rowOff>
    </xdr:to>
    <xdr:cxnSp macro="">
      <xdr:nvCxnSpPr>
        <xdr:cNvPr id="451" name="直線コネクタ 450"/>
        <xdr:cNvCxnSpPr/>
      </xdr:nvCxnSpPr>
      <xdr:spPr>
        <a:xfrm flipV="1">
          <a:off x="9639300" y="16329189"/>
          <a:ext cx="8382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40149</xdr:rowOff>
    </xdr:from>
    <xdr:ext cx="534377" cy="259045"/>
    <xdr:sp macro="" textlink="">
      <xdr:nvSpPr>
        <xdr:cNvPr id="452" name="普通建設事業費 （ うち更新整備　）平均値テキスト"/>
        <xdr:cNvSpPr txBox="1"/>
      </xdr:nvSpPr>
      <xdr:spPr>
        <a:xfrm>
          <a:off x="10528300" y="159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17272</xdr:rowOff>
    </xdr:from>
    <xdr:to>
      <xdr:col>55</xdr:col>
      <xdr:colOff>50800</xdr:colOff>
      <xdr:row>94</xdr:row>
      <xdr:rowOff>118872</xdr:rowOff>
    </xdr:to>
    <xdr:sp macro="" textlink="">
      <xdr:nvSpPr>
        <xdr:cNvPr id="453" name="フローチャート: 判断 452"/>
        <xdr:cNvSpPr/>
      </xdr:nvSpPr>
      <xdr:spPr>
        <a:xfrm>
          <a:off x="104267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136843</xdr:rowOff>
    </xdr:from>
    <xdr:to>
      <xdr:col>50</xdr:col>
      <xdr:colOff>114300</xdr:colOff>
      <xdr:row>95</xdr:row>
      <xdr:rowOff>152730</xdr:rowOff>
    </xdr:to>
    <xdr:cxnSp macro="">
      <xdr:nvCxnSpPr>
        <xdr:cNvPr id="454" name="直線コネクタ 453"/>
        <xdr:cNvCxnSpPr/>
      </xdr:nvCxnSpPr>
      <xdr:spPr>
        <a:xfrm flipV="1">
          <a:off x="8750300" y="16424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90805</xdr:rowOff>
    </xdr:from>
    <xdr:to>
      <xdr:col>50</xdr:col>
      <xdr:colOff>165100</xdr:colOff>
      <xdr:row>97</xdr:row>
      <xdr:rowOff>20955</xdr:rowOff>
    </xdr:to>
    <xdr:sp macro="" textlink="">
      <xdr:nvSpPr>
        <xdr:cNvPr id="455" name="フローチャート: 判断 454"/>
        <xdr:cNvSpPr/>
      </xdr:nvSpPr>
      <xdr:spPr>
        <a:xfrm>
          <a:off x="9588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12082</xdr:rowOff>
    </xdr:from>
    <xdr:ext cx="534377" cy="259045"/>
    <xdr:sp macro="" textlink="">
      <xdr:nvSpPr>
        <xdr:cNvPr id="456" name="テキスト ボックス 455"/>
        <xdr:cNvSpPr txBox="1"/>
      </xdr:nvSpPr>
      <xdr:spPr>
        <a:xfrm>
          <a:off x="93594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152730</xdr:rowOff>
    </xdr:from>
    <xdr:to>
      <xdr:col>45</xdr:col>
      <xdr:colOff>177800</xdr:colOff>
      <xdr:row>96</xdr:row>
      <xdr:rowOff>132042</xdr:rowOff>
    </xdr:to>
    <xdr:cxnSp macro="">
      <xdr:nvCxnSpPr>
        <xdr:cNvPr id="457" name="直線コネクタ 456"/>
        <xdr:cNvCxnSpPr/>
      </xdr:nvCxnSpPr>
      <xdr:spPr>
        <a:xfrm flipV="1">
          <a:off x="7861300" y="16440480"/>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170968</xdr:rowOff>
    </xdr:from>
    <xdr:to>
      <xdr:col>46</xdr:col>
      <xdr:colOff>38100</xdr:colOff>
      <xdr:row>96</xdr:row>
      <xdr:rowOff>101118</xdr:rowOff>
    </xdr:to>
    <xdr:sp macro="" textlink="">
      <xdr:nvSpPr>
        <xdr:cNvPr id="458" name="フローチャート: 判断 457"/>
        <xdr:cNvSpPr/>
      </xdr:nvSpPr>
      <xdr:spPr>
        <a:xfrm>
          <a:off x="8699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92245</xdr:rowOff>
    </xdr:from>
    <xdr:ext cx="534377" cy="259045"/>
    <xdr:sp macro="" textlink="">
      <xdr:nvSpPr>
        <xdr:cNvPr id="459" name="テキスト ボックス 458"/>
        <xdr:cNvSpPr txBox="1"/>
      </xdr:nvSpPr>
      <xdr:spPr>
        <a:xfrm>
          <a:off x="8483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161874</xdr:rowOff>
    </xdr:from>
    <xdr:to>
      <xdr:col>41</xdr:col>
      <xdr:colOff>50800</xdr:colOff>
      <xdr:row>96</xdr:row>
      <xdr:rowOff>132042</xdr:rowOff>
    </xdr:to>
    <xdr:cxnSp macro="">
      <xdr:nvCxnSpPr>
        <xdr:cNvPr id="460" name="直線コネクタ 459"/>
        <xdr:cNvCxnSpPr/>
      </xdr:nvCxnSpPr>
      <xdr:spPr>
        <a:xfrm>
          <a:off x="6972300" y="16278174"/>
          <a:ext cx="889000" cy="3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87871</xdr:rowOff>
    </xdr:from>
    <xdr:to>
      <xdr:col>41</xdr:col>
      <xdr:colOff>101600</xdr:colOff>
      <xdr:row>98</xdr:row>
      <xdr:rowOff>18021</xdr:rowOff>
    </xdr:to>
    <xdr:sp macro="" textlink="">
      <xdr:nvSpPr>
        <xdr:cNvPr id="461" name="フローチャート: 判断 460"/>
        <xdr:cNvSpPr/>
      </xdr:nvSpPr>
      <xdr:spPr>
        <a:xfrm>
          <a:off x="7810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9148</xdr:rowOff>
    </xdr:from>
    <xdr:ext cx="534377" cy="259045"/>
    <xdr:sp macro="" textlink="">
      <xdr:nvSpPr>
        <xdr:cNvPr id="462" name="テキスト ボックス 461"/>
        <xdr:cNvSpPr txBox="1"/>
      </xdr:nvSpPr>
      <xdr:spPr>
        <a:xfrm>
          <a:off x="7594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65926</xdr:rowOff>
    </xdr:from>
    <xdr:to>
      <xdr:col>36</xdr:col>
      <xdr:colOff>165100</xdr:colOff>
      <xdr:row>97</xdr:row>
      <xdr:rowOff>167526</xdr:rowOff>
    </xdr:to>
    <xdr:sp macro="" textlink="">
      <xdr:nvSpPr>
        <xdr:cNvPr id="463" name="フローチャート: 判断 462"/>
        <xdr:cNvSpPr/>
      </xdr:nvSpPr>
      <xdr:spPr>
        <a:xfrm>
          <a:off x="6921500" y="166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158653</xdr:rowOff>
    </xdr:from>
    <xdr:ext cx="534377" cy="259045"/>
    <xdr:sp macro="" textlink="">
      <xdr:nvSpPr>
        <xdr:cNvPr id="464" name="テキスト ボックス 463"/>
        <xdr:cNvSpPr txBox="1"/>
      </xdr:nvSpPr>
      <xdr:spPr>
        <a:xfrm>
          <a:off x="6705111" y="167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162089</xdr:rowOff>
    </xdr:from>
    <xdr:to>
      <xdr:col>55</xdr:col>
      <xdr:colOff>50800</xdr:colOff>
      <xdr:row>95</xdr:row>
      <xdr:rowOff>92239</xdr:rowOff>
    </xdr:to>
    <xdr:sp macro="" textlink="">
      <xdr:nvSpPr>
        <xdr:cNvPr id="470" name="楕円 469"/>
        <xdr:cNvSpPr/>
      </xdr:nvSpPr>
      <xdr:spPr>
        <a:xfrm>
          <a:off x="10426700" y="162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77016</xdr:rowOff>
    </xdr:from>
    <xdr:ext cx="534377" cy="259045"/>
    <xdr:sp macro="" textlink="">
      <xdr:nvSpPr>
        <xdr:cNvPr id="471" name="普通建設事業費 （ うち更新整備　）該当値テキスト"/>
        <xdr:cNvSpPr txBox="1"/>
      </xdr:nvSpPr>
      <xdr:spPr>
        <a:xfrm>
          <a:off x="10528300" y="161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86043</xdr:rowOff>
    </xdr:from>
    <xdr:to>
      <xdr:col>50</xdr:col>
      <xdr:colOff>165100</xdr:colOff>
      <xdr:row>96</xdr:row>
      <xdr:rowOff>16193</xdr:rowOff>
    </xdr:to>
    <xdr:sp macro="" textlink="">
      <xdr:nvSpPr>
        <xdr:cNvPr id="472" name="楕円 471"/>
        <xdr:cNvSpPr/>
      </xdr:nvSpPr>
      <xdr:spPr>
        <a:xfrm>
          <a:off x="9588500" y="16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32720</xdr:rowOff>
    </xdr:from>
    <xdr:ext cx="534377" cy="259045"/>
    <xdr:sp macro="" textlink="">
      <xdr:nvSpPr>
        <xdr:cNvPr id="473" name="テキスト ボックス 472"/>
        <xdr:cNvSpPr txBox="1"/>
      </xdr:nvSpPr>
      <xdr:spPr>
        <a:xfrm>
          <a:off x="9359411" y="161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101930</xdr:rowOff>
    </xdr:from>
    <xdr:to>
      <xdr:col>46</xdr:col>
      <xdr:colOff>38100</xdr:colOff>
      <xdr:row>96</xdr:row>
      <xdr:rowOff>32080</xdr:rowOff>
    </xdr:to>
    <xdr:sp macro="" textlink="">
      <xdr:nvSpPr>
        <xdr:cNvPr id="474" name="楕円 473"/>
        <xdr:cNvSpPr/>
      </xdr:nvSpPr>
      <xdr:spPr>
        <a:xfrm>
          <a:off x="8699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48607</xdr:rowOff>
    </xdr:from>
    <xdr:ext cx="534377" cy="259045"/>
    <xdr:sp macro="" textlink="">
      <xdr:nvSpPr>
        <xdr:cNvPr id="475" name="テキスト ボックス 474"/>
        <xdr:cNvSpPr txBox="1"/>
      </xdr:nvSpPr>
      <xdr:spPr>
        <a:xfrm>
          <a:off x="8483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81242</xdr:rowOff>
    </xdr:from>
    <xdr:to>
      <xdr:col>41</xdr:col>
      <xdr:colOff>101600</xdr:colOff>
      <xdr:row>97</xdr:row>
      <xdr:rowOff>11392</xdr:rowOff>
    </xdr:to>
    <xdr:sp macro="" textlink="">
      <xdr:nvSpPr>
        <xdr:cNvPr id="476" name="楕円 475"/>
        <xdr:cNvSpPr/>
      </xdr:nvSpPr>
      <xdr:spPr>
        <a:xfrm>
          <a:off x="7810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27919</xdr:rowOff>
    </xdr:from>
    <xdr:ext cx="534377" cy="259045"/>
    <xdr:sp macro="" textlink="">
      <xdr:nvSpPr>
        <xdr:cNvPr id="477" name="テキスト ボックス 476"/>
        <xdr:cNvSpPr txBox="1"/>
      </xdr:nvSpPr>
      <xdr:spPr>
        <a:xfrm>
          <a:off x="7594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111074</xdr:rowOff>
    </xdr:from>
    <xdr:to>
      <xdr:col>36</xdr:col>
      <xdr:colOff>165100</xdr:colOff>
      <xdr:row>95</xdr:row>
      <xdr:rowOff>41224</xdr:rowOff>
    </xdr:to>
    <xdr:sp macro="" textlink="">
      <xdr:nvSpPr>
        <xdr:cNvPr id="478" name="楕円 477"/>
        <xdr:cNvSpPr/>
      </xdr:nvSpPr>
      <xdr:spPr>
        <a:xfrm>
          <a:off x="6921500" y="16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57751</xdr:rowOff>
    </xdr:from>
    <xdr:ext cx="534377" cy="259045"/>
    <xdr:sp macro="" textlink="">
      <xdr:nvSpPr>
        <xdr:cNvPr id="479" name="テキスト ボックス 478"/>
        <xdr:cNvSpPr txBox="1"/>
      </xdr:nvSpPr>
      <xdr:spPr>
        <a:xfrm>
          <a:off x="6705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88" name="テキスト ボックス 48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0" name="テキスト ボックス 48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2" name="テキスト ボックス 49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4" name="テキスト ボックス 49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126364</xdr:colOff>
      <xdr:row>37</xdr:row>
      <xdr:rowOff>73533</xdr:rowOff>
    </xdr:to>
    <xdr:cxnSp macro="">
      <xdr:nvCxnSpPr>
        <xdr:cNvPr id="502" name="直線コネクタ 501"/>
        <xdr:cNvCxnSpPr/>
      </xdr:nvCxnSpPr>
      <xdr:spPr>
        <a:xfrm flipV="1">
          <a:off x="16317595" y="5281295"/>
          <a:ext cx="1269" cy="11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77360</xdr:rowOff>
    </xdr:from>
    <xdr:ext cx="469744" cy="259045"/>
    <xdr:sp macro="" textlink="">
      <xdr:nvSpPr>
        <xdr:cNvPr id="503" name="災害復旧事業費最小値テキスト"/>
        <xdr:cNvSpPr txBox="1"/>
      </xdr:nvSpPr>
      <xdr:spPr>
        <a:xfrm>
          <a:off x="16370300"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73533</xdr:rowOff>
    </xdr:from>
    <xdr:to>
      <xdr:col>86</xdr:col>
      <xdr:colOff>25400</xdr:colOff>
      <xdr:row>37</xdr:row>
      <xdr:rowOff>73533</xdr:rowOff>
    </xdr:to>
    <xdr:cxnSp macro="">
      <xdr:nvCxnSpPr>
        <xdr:cNvPr id="504" name="直線コネクタ 503"/>
        <xdr:cNvCxnSpPr/>
      </xdr:nvCxnSpPr>
      <xdr:spPr>
        <a:xfrm>
          <a:off x="16230600" y="641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84472</xdr:rowOff>
    </xdr:from>
    <xdr:ext cx="534377" cy="259045"/>
    <xdr:sp macro="" textlink="">
      <xdr:nvSpPr>
        <xdr:cNvPr id="505" name="災害復旧事業費最大値テキスト"/>
        <xdr:cNvSpPr txBox="1"/>
      </xdr:nvSpPr>
      <xdr:spPr>
        <a:xfrm>
          <a:off x="16370300" y="50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06" name="直線コネクタ 505"/>
        <xdr:cNvCxnSpPr/>
      </xdr:nvCxnSpPr>
      <xdr:spPr>
        <a:xfrm>
          <a:off x="16230600" y="528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73533</xdr:rowOff>
    </xdr:from>
    <xdr:to>
      <xdr:col>85</xdr:col>
      <xdr:colOff>127000</xdr:colOff>
      <xdr:row>39</xdr:row>
      <xdr:rowOff>52197</xdr:rowOff>
    </xdr:to>
    <xdr:cxnSp macro="">
      <xdr:nvCxnSpPr>
        <xdr:cNvPr id="507" name="直線コネクタ 506"/>
        <xdr:cNvCxnSpPr/>
      </xdr:nvCxnSpPr>
      <xdr:spPr>
        <a:xfrm flipV="1">
          <a:off x="15481300" y="6417183"/>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20464</xdr:rowOff>
    </xdr:from>
    <xdr:ext cx="534377" cy="259045"/>
    <xdr:sp macro="" textlink="">
      <xdr:nvSpPr>
        <xdr:cNvPr id="508" name="災害復旧事業費平均値テキスト"/>
        <xdr:cNvSpPr txBox="1"/>
      </xdr:nvSpPr>
      <xdr:spPr>
        <a:xfrm>
          <a:off x="16370300" y="55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169037</xdr:rowOff>
    </xdr:from>
    <xdr:to>
      <xdr:col>85</xdr:col>
      <xdr:colOff>177800</xdr:colOff>
      <xdr:row>33</xdr:row>
      <xdr:rowOff>99187</xdr:rowOff>
    </xdr:to>
    <xdr:sp macro="" textlink="">
      <xdr:nvSpPr>
        <xdr:cNvPr id="509" name="フローチャート: 判断 508"/>
        <xdr:cNvSpPr/>
      </xdr:nvSpPr>
      <xdr:spPr>
        <a:xfrm>
          <a:off x="16268700" y="565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26035</xdr:rowOff>
    </xdr:from>
    <xdr:to>
      <xdr:col>81</xdr:col>
      <xdr:colOff>50800</xdr:colOff>
      <xdr:row>39</xdr:row>
      <xdr:rowOff>52197</xdr:rowOff>
    </xdr:to>
    <xdr:cxnSp macro="">
      <xdr:nvCxnSpPr>
        <xdr:cNvPr id="510" name="直線コネクタ 509"/>
        <xdr:cNvCxnSpPr/>
      </xdr:nvCxnSpPr>
      <xdr:spPr>
        <a:xfrm>
          <a:off x="14592300" y="6712585"/>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11938</xdr:rowOff>
    </xdr:from>
    <xdr:to>
      <xdr:col>81</xdr:col>
      <xdr:colOff>101600</xdr:colOff>
      <xdr:row>38</xdr:row>
      <xdr:rowOff>113538</xdr:rowOff>
    </xdr:to>
    <xdr:sp macro="" textlink="">
      <xdr:nvSpPr>
        <xdr:cNvPr id="511" name="フローチャート: 判断 510"/>
        <xdr:cNvSpPr/>
      </xdr:nvSpPr>
      <xdr:spPr>
        <a:xfrm>
          <a:off x="15430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130065</xdr:rowOff>
    </xdr:from>
    <xdr:ext cx="469744" cy="259045"/>
    <xdr:sp macro="" textlink="">
      <xdr:nvSpPr>
        <xdr:cNvPr id="512" name="テキスト ボックス 511"/>
        <xdr:cNvSpPr txBox="1"/>
      </xdr:nvSpPr>
      <xdr:spPr>
        <a:xfrm>
          <a:off x="15233728"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117602</xdr:rowOff>
    </xdr:from>
    <xdr:to>
      <xdr:col>76</xdr:col>
      <xdr:colOff>114300</xdr:colOff>
      <xdr:row>39</xdr:row>
      <xdr:rowOff>26035</xdr:rowOff>
    </xdr:to>
    <xdr:cxnSp macro="">
      <xdr:nvCxnSpPr>
        <xdr:cNvPr id="513" name="直線コネクタ 512"/>
        <xdr:cNvCxnSpPr/>
      </xdr:nvCxnSpPr>
      <xdr:spPr>
        <a:xfrm>
          <a:off x="13703300" y="6289802"/>
          <a:ext cx="889000" cy="4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116586</xdr:rowOff>
    </xdr:from>
    <xdr:to>
      <xdr:col>76</xdr:col>
      <xdr:colOff>165100</xdr:colOff>
      <xdr:row>38</xdr:row>
      <xdr:rowOff>46736</xdr:rowOff>
    </xdr:to>
    <xdr:sp macro="" textlink="">
      <xdr:nvSpPr>
        <xdr:cNvPr id="514" name="フローチャート: 判断 513"/>
        <xdr:cNvSpPr/>
      </xdr:nvSpPr>
      <xdr:spPr>
        <a:xfrm>
          <a:off x="14541500" y="646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63263</xdr:rowOff>
    </xdr:from>
    <xdr:ext cx="469744" cy="259045"/>
    <xdr:sp macro="" textlink="">
      <xdr:nvSpPr>
        <xdr:cNvPr id="515" name="テキスト ボックス 514"/>
        <xdr:cNvSpPr txBox="1"/>
      </xdr:nvSpPr>
      <xdr:spPr>
        <a:xfrm>
          <a:off x="14357428" y="62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47498</xdr:rowOff>
    </xdr:from>
    <xdr:to>
      <xdr:col>71</xdr:col>
      <xdr:colOff>177800</xdr:colOff>
      <xdr:row>36</xdr:row>
      <xdr:rowOff>117602</xdr:rowOff>
    </xdr:to>
    <xdr:cxnSp macro="">
      <xdr:nvCxnSpPr>
        <xdr:cNvPr id="516" name="直線コネクタ 515"/>
        <xdr:cNvCxnSpPr/>
      </xdr:nvCxnSpPr>
      <xdr:spPr>
        <a:xfrm>
          <a:off x="12814300" y="5533898"/>
          <a:ext cx="889000" cy="7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26543</xdr:rowOff>
    </xdr:from>
    <xdr:to>
      <xdr:col>72</xdr:col>
      <xdr:colOff>38100</xdr:colOff>
      <xdr:row>37</xdr:row>
      <xdr:rowOff>128143</xdr:rowOff>
    </xdr:to>
    <xdr:sp macro="" textlink="">
      <xdr:nvSpPr>
        <xdr:cNvPr id="517" name="フローチャート: 判断 516"/>
        <xdr:cNvSpPr/>
      </xdr:nvSpPr>
      <xdr:spPr>
        <a:xfrm>
          <a:off x="13652500" y="637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119270</xdr:rowOff>
    </xdr:from>
    <xdr:ext cx="469744" cy="259045"/>
    <xdr:sp macro="" textlink="">
      <xdr:nvSpPr>
        <xdr:cNvPr id="518" name="テキスト ボックス 517"/>
        <xdr:cNvSpPr txBox="1"/>
      </xdr:nvSpPr>
      <xdr:spPr>
        <a:xfrm>
          <a:off x="13468428" y="64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134239</xdr:rowOff>
    </xdr:from>
    <xdr:to>
      <xdr:col>67</xdr:col>
      <xdr:colOff>101600</xdr:colOff>
      <xdr:row>38</xdr:row>
      <xdr:rowOff>64389</xdr:rowOff>
    </xdr:to>
    <xdr:sp macro="" textlink="">
      <xdr:nvSpPr>
        <xdr:cNvPr id="519" name="フローチャート: 判断 518"/>
        <xdr:cNvSpPr/>
      </xdr:nvSpPr>
      <xdr:spPr>
        <a:xfrm>
          <a:off x="12763500" y="64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55516</xdr:rowOff>
    </xdr:from>
    <xdr:ext cx="469744" cy="259045"/>
    <xdr:sp macro="" textlink="">
      <xdr:nvSpPr>
        <xdr:cNvPr id="520" name="テキスト ボックス 519"/>
        <xdr:cNvSpPr txBox="1"/>
      </xdr:nvSpPr>
      <xdr:spPr>
        <a:xfrm>
          <a:off x="12579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22733</xdr:rowOff>
    </xdr:from>
    <xdr:to>
      <xdr:col>85</xdr:col>
      <xdr:colOff>177800</xdr:colOff>
      <xdr:row>37</xdr:row>
      <xdr:rowOff>124333</xdr:rowOff>
    </xdr:to>
    <xdr:sp macro="" textlink="">
      <xdr:nvSpPr>
        <xdr:cNvPr id="526" name="楕円 525"/>
        <xdr:cNvSpPr/>
      </xdr:nvSpPr>
      <xdr:spPr>
        <a:xfrm>
          <a:off x="16268700" y="63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109110</xdr:rowOff>
    </xdr:from>
    <xdr:ext cx="469744" cy="259045"/>
    <xdr:sp macro="" textlink="">
      <xdr:nvSpPr>
        <xdr:cNvPr id="527" name="災害復旧事業費該当値テキスト"/>
        <xdr:cNvSpPr txBox="1"/>
      </xdr:nvSpPr>
      <xdr:spPr>
        <a:xfrm>
          <a:off x="16370300"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xdr:rowOff>
    </xdr:from>
    <xdr:to>
      <xdr:col>81</xdr:col>
      <xdr:colOff>101600</xdr:colOff>
      <xdr:row>39</xdr:row>
      <xdr:rowOff>102997</xdr:rowOff>
    </xdr:to>
    <xdr:sp macro="" textlink="">
      <xdr:nvSpPr>
        <xdr:cNvPr id="528" name="楕円 527"/>
        <xdr:cNvSpPr/>
      </xdr:nvSpPr>
      <xdr:spPr>
        <a:xfrm>
          <a:off x="15430500" y="66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94124</xdr:rowOff>
    </xdr:from>
    <xdr:ext cx="469744" cy="259045"/>
    <xdr:sp macro="" textlink="">
      <xdr:nvSpPr>
        <xdr:cNvPr id="529" name="テキスト ボックス 528"/>
        <xdr:cNvSpPr txBox="1"/>
      </xdr:nvSpPr>
      <xdr:spPr>
        <a:xfrm>
          <a:off x="15233728" y="67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146685</xdr:rowOff>
    </xdr:from>
    <xdr:to>
      <xdr:col>76</xdr:col>
      <xdr:colOff>165100</xdr:colOff>
      <xdr:row>39</xdr:row>
      <xdr:rowOff>76835</xdr:rowOff>
    </xdr:to>
    <xdr:sp macro="" textlink="">
      <xdr:nvSpPr>
        <xdr:cNvPr id="530" name="楕円 529"/>
        <xdr:cNvSpPr/>
      </xdr:nvSpPr>
      <xdr:spPr>
        <a:xfrm>
          <a:off x="14541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67962</xdr:rowOff>
    </xdr:from>
    <xdr:ext cx="469744" cy="259045"/>
    <xdr:sp macro="" textlink="">
      <xdr:nvSpPr>
        <xdr:cNvPr id="531" name="テキスト ボックス 530"/>
        <xdr:cNvSpPr txBox="1"/>
      </xdr:nvSpPr>
      <xdr:spPr>
        <a:xfrm>
          <a:off x="14357428" y="67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66802</xdr:rowOff>
    </xdr:from>
    <xdr:to>
      <xdr:col>72</xdr:col>
      <xdr:colOff>38100</xdr:colOff>
      <xdr:row>36</xdr:row>
      <xdr:rowOff>168402</xdr:rowOff>
    </xdr:to>
    <xdr:sp macro="" textlink="">
      <xdr:nvSpPr>
        <xdr:cNvPr id="532" name="楕円 531"/>
        <xdr:cNvSpPr/>
      </xdr:nvSpPr>
      <xdr:spPr>
        <a:xfrm>
          <a:off x="13652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13479</xdr:rowOff>
    </xdr:from>
    <xdr:ext cx="469744" cy="259045"/>
    <xdr:sp macro="" textlink="">
      <xdr:nvSpPr>
        <xdr:cNvPr id="533" name="テキスト ボックス 532"/>
        <xdr:cNvSpPr txBox="1"/>
      </xdr:nvSpPr>
      <xdr:spPr>
        <a:xfrm>
          <a:off x="13468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168148</xdr:rowOff>
    </xdr:from>
    <xdr:to>
      <xdr:col>67</xdr:col>
      <xdr:colOff>101600</xdr:colOff>
      <xdr:row>32</xdr:row>
      <xdr:rowOff>98298</xdr:rowOff>
    </xdr:to>
    <xdr:sp macro="" textlink="">
      <xdr:nvSpPr>
        <xdr:cNvPr id="534" name="楕円 533"/>
        <xdr:cNvSpPr/>
      </xdr:nvSpPr>
      <xdr:spPr>
        <a:xfrm>
          <a:off x="12763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114825</xdr:rowOff>
    </xdr:from>
    <xdr:ext cx="534377" cy="259045"/>
    <xdr:sp macro="" textlink="">
      <xdr:nvSpPr>
        <xdr:cNvPr id="535" name="テキスト ボックス 534"/>
        <xdr:cNvSpPr txBox="1"/>
      </xdr:nvSpPr>
      <xdr:spPr>
        <a:xfrm>
          <a:off x="12547111" y="52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3" name="テキスト ボックス 59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5" name="テキスト ボックス 59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7" name="テキスト ボックス 59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599" name="テキスト ボックス 59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1" name="テキスト ボックス 60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3" name="テキスト ボックス 60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16387</xdr:rowOff>
    </xdr:from>
    <xdr:to>
      <xdr:col>85</xdr:col>
      <xdr:colOff>126364</xdr:colOff>
      <xdr:row>77</xdr:row>
      <xdr:rowOff>108905</xdr:rowOff>
    </xdr:to>
    <xdr:cxnSp macro="">
      <xdr:nvCxnSpPr>
        <xdr:cNvPr id="607" name="直線コネクタ 606"/>
        <xdr:cNvCxnSpPr/>
      </xdr:nvCxnSpPr>
      <xdr:spPr>
        <a:xfrm flipV="1">
          <a:off x="16317595" y="12703687"/>
          <a:ext cx="1269" cy="6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112732</xdr:rowOff>
    </xdr:from>
    <xdr:ext cx="599010" cy="259045"/>
    <xdr:sp macro="" textlink="">
      <xdr:nvSpPr>
        <xdr:cNvPr id="608" name="公債費最小値テキスト"/>
        <xdr:cNvSpPr txBox="1"/>
      </xdr:nvSpPr>
      <xdr:spPr>
        <a:xfrm>
          <a:off x="16370300" y="133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108905</xdr:rowOff>
    </xdr:from>
    <xdr:to>
      <xdr:col>86</xdr:col>
      <xdr:colOff>25400</xdr:colOff>
      <xdr:row>77</xdr:row>
      <xdr:rowOff>108905</xdr:rowOff>
    </xdr:to>
    <xdr:cxnSp macro="">
      <xdr:nvCxnSpPr>
        <xdr:cNvPr id="609" name="直線コネクタ 608"/>
        <xdr:cNvCxnSpPr/>
      </xdr:nvCxnSpPr>
      <xdr:spPr>
        <a:xfrm>
          <a:off x="16230600" y="1331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134514</xdr:rowOff>
    </xdr:from>
    <xdr:ext cx="599010" cy="259045"/>
    <xdr:sp macro="" textlink="">
      <xdr:nvSpPr>
        <xdr:cNvPr id="610" name="公債費最大値テキスト"/>
        <xdr:cNvSpPr txBox="1"/>
      </xdr:nvSpPr>
      <xdr:spPr>
        <a:xfrm>
          <a:off x="16370300" y="124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16387</xdr:rowOff>
    </xdr:from>
    <xdr:to>
      <xdr:col>86</xdr:col>
      <xdr:colOff>25400</xdr:colOff>
      <xdr:row>74</xdr:row>
      <xdr:rowOff>16387</xdr:rowOff>
    </xdr:to>
    <xdr:cxnSp macro="">
      <xdr:nvCxnSpPr>
        <xdr:cNvPr id="611" name="直線コネクタ 610"/>
        <xdr:cNvCxnSpPr/>
      </xdr:nvCxnSpPr>
      <xdr:spPr>
        <a:xfrm>
          <a:off x="16230600" y="127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51134</xdr:rowOff>
    </xdr:from>
    <xdr:to>
      <xdr:col>85</xdr:col>
      <xdr:colOff>127000</xdr:colOff>
      <xdr:row>74</xdr:row>
      <xdr:rowOff>16387</xdr:rowOff>
    </xdr:to>
    <xdr:cxnSp macro="">
      <xdr:nvCxnSpPr>
        <xdr:cNvPr id="612" name="直線コネクタ 611"/>
        <xdr:cNvCxnSpPr/>
      </xdr:nvCxnSpPr>
      <xdr:spPr>
        <a:xfrm>
          <a:off x="15481300" y="12395534"/>
          <a:ext cx="8382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94694</xdr:rowOff>
    </xdr:from>
    <xdr:ext cx="599010" cy="259045"/>
    <xdr:sp macro="" textlink="">
      <xdr:nvSpPr>
        <xdr:cNvPr id="613" name="公債費平均値テキスト"/>
        <xdr:cNvSpPr txBox="1"/>
      </xdr:nvSpPr>
      <xdr:spPr>
        <a:xfrm>
          <a:off x="16370300" y="1295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116267</xdr:rowOff>
    </xdr:from>
    <xdr:to>
      <xdr:col>85</xdr:col>
      <xdr:colOff>177800</xdr:colOff>
      <xdr:row>76</xdr:row>
      <xdr:rowOff>46416</xdr:rowOff>
    </xdr:to>
    <xdr:sp macro="" textlink="">
      <xdr:nvSpPr>
        <xdr:cNvPr id="614" name="フローチャート: 判断 613"/>
        <xdr:cNvSpPr/>
      </xdr:nvSpPr>
      <xdr:spPr>
        <a:xfrm>
          <a:off x="16268700" y="12975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51134</xdr:rowOff>
    </xdr:from>
    <xdr:to>
      <xdr:col>81</xdr:col>
      <xdr:colOff>50800</xdr:colOff>
      <xdr:row>75</xdr:row>
      <xdr:rowOff>130197</xdr:rowOff>
    </xdr:to>
    <xdr:cxnSp macro="">
      <xdr:nvCxnSpPr>
        <xdr:cNvPr id="615" name="直線コネクタ 614"/>
        <xdr:cNvCxnSpPr/>
      </xdr:nvCxnSpPr>
      <xdr:spPr>
        <a:xfrm flipV="1">
          <a:off x="14592300" y="12395534"/>
          <a:ext cx="889000" cy="59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170118</xdr:rowOff>
    </xdr:from>
    <xdr:to>
      <xdr:col>81</xdr:col>
      <xdr:colOff>101600</xdr:colOff>
      <xdr:row>74</xdr:row>
      <xdr:rowOff>100268</xdr:rowOff>
    </xdr:to>
    <xdr:sp macro="" textlink="">
      <xdr:nvSpPr>
        <xdr:cNvPr id="616" name="フローチャート: 判断 615"/>
        <xdr:cNvSpPr/>
      </xdr:nvSpPr>
      <xdr:spPr>
        <a:xfrm>
          <a:off x="15430500" y="126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74</xdr:row>
      <xdr:rowOff>91395</xdr:rowOff>
    </xdr:from>
    <xdr:ext cx="599010" cy="259045"/>
    <xdr:sp macro="" textlink="">
      <xdr:nvSpPr>
        <xdr:cNvPr id="617" name="テキスト ボックス 616"/>
        <xdr:cNvSpPr txBox="1"/>
      </xdr:nvSpPr>
      <xdr:spPr>
        <a:xfrm>
          <a:off x="15169095" y="127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134116</xdr:rowOff>
    </xdr:from>
    <xdr:to>
      <xdr:col>76</xdr:col>
      <xdr:colOff>114300</xdr:colOff>
      <xdr:row>75</xdr:row>
      <xdr:rowOff>130197</xdr:rowOff>
    </xdr:to>
    <xdr:cxnSp macro="">
      <xdr:nvCxnSpPr>
        <xdr:cNvPr id="618" name="直線コネクタ 617"/>
        <xdr:cNvCxnSpPr/>
      </xdr:nvCxnSpPr>
      <xdr:spPr>
        <a:xfrm>
          <a:off x="13703300" y="12478516"/>
          <a:ext cx="889000" cy="5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64897</xdr:rowOff>
    </xdr:from>
    <xdr:to>
      <xdr:col>76</xdr:col>
      <xdr:colOff>165100</xdr:colOff>
      <xdr:row>76</xdr:row>
      <xdr:rowOff>166497</xdr:rowOff>
    </xdr:to>
    <xdr:sp macro="" textlink="">
      <xdr:nvSpPr>
        <xdr:cNvPr id="619" name="フローチャート: 判断 618"/>
        <xdr:cNvSpPr/>
      </xdr:nvSpPr>
      <xdr:spPr>
        <a:xfrm>
          <a:off x="14541500" y="1309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157624</xdr:rowOff>
    </xdr:from>
    <xdr:ext cx="599010" cy="259045"/>
    <xdr:sp macro="" textlink="">
      <xdr:nvSpPr>
        <xdr:cNvPr id="620" name="テキスト ボックス 619"/>
        <xdr:cNvSpPr txBox="1"/>
      </xdr:nvSpPr>
      <xdr:spPr>
        <a:xfrm>
          <a:off x="14292795" y="13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33107</xdr:rowOff>
    </xdr:from>
    <xdr:to>
      <xdr:col>71</xdr:col>
      <xdr:colOff>177800</xdr:colOff>
      <xdr:row>72</xdr:row>
      <xdr:rowOff>134116</xdr:rowOff>
    </xdr:to>
    <xdr:cxnSp macro="">
      <xdr:nvCxnSpPr>
        <xdr:cNvPr id="621" name="直線コネクタ 620"/>
        <xdr:cNvCxnSpPr/>
      </xdr:nvCxnSpPr>
      <xdr:spPr>
        <a:xfrm>
          <a:off x="12814300" y="12206057"/>
          <a:ext cx="889000" cy="27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60488</xdr:rowOff>
    </xdr:from>
    <xdr:to>
      <xdr:col>72</xdr:col>
      <xdr:colOff>38100</xdr:colOff>
      <xdr:row>76</xdr:row>
      <xdr:rowOff>162088</xdr:rowOff>
    </xdr:to>
    <xdr:sp macro="" textlink="">
      <xdr:nvSpPr>
        <xdr:cNvPr id="622" name="フローチャート: 判断 621"/>
        <xdr:cNvSpPr/>
      </xdr:nvSpPr>
      <xdr:spPr>
        <a:xfrm>
          <a:off x="13652500" y="1309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153215</xdr:rowOff>
    </xdr:from>
    <xdr:ext cx="599010" cy="259045"/>
    <xdr:sp macro="" textlink="">
      <xdr:nvSpPr>
        <xdr:cNvPr id="623" name="テキスト ボックス 622"/>
        <xdr:cNvSpPr txBox="1"/>
      </xdr:nvSpPr>
      <xdr:spPr>
        <a:xfrm>
          <a:off x="13403795" y="1318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2425</xdr:rowOff>
    </xdr:from>
    <xdr:to>
      <xdr:col>67</xdr:col>
      <xdr:colOff>101600</xdr:colOff>
      <xdr:row>79</xdr:row>
      <xdr:rowOff>104025</xdr:rowOff>
    </xdr:to>
    <xdr:sp macro="" textlink="">
      <xdr:nvSpPr>
        <xdr:cNvPr id="624" name="フローチャート: 判断 623"/>
        <xdr:cNvSpPr/>
      </xdr:nvSpPr>
      <xdr:spPr>
        <a:xfrm>
          <a:off x="12763500" y="1354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95152</xdr:rowOff>
    </xdr:from>
    <xdr:ext cx="534377" cy="259045"/>
    <xdr:sp macro="" textlink="">
      <xdr:nvSpPr>
        <xdr:cNvPr id="625" name="テキスト ボックス 624"/>
        <xdr:cNvSpPr txBox="1"/>
      </xdr:nvSpPr>
      <xdr:spPr>
        <a:xfrm>
          <a:off x="12547111" y="1363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137037</xdr:rowOff>
    </xdr:from>
    <xdr:to>
      <xdr:col>85</xdr:col>
      <xdr:colOff>177800</xdr:colOff>
      <xdr:row>74</xdr:row>
      <xdr:rowOff>67187</xdr:rowOff>
    </xdr:to>
    <xdr:sp macro="" textlink="">
      <xdr:nvSpPr>
        <xdr:cNvPr id="631" name="楕円 630"/>
        <xdr:cNvSpPr/>
      </xdr:nvSpPr>
      <xdr:spPr>
        <a:xfrm>
          <a:off x="16268700" y="126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90064</xdr:rowOff>
    </xdr:from>
    <xdr:ext cx="599010" cy="259045"/>
    <xdr:sp macro="" textlink="">
      <xdr:nvSpPr>
        <xdr:cNvPr id="632" name="公債費該当値テキスト"/>
        <xdr:cNvSpPr txBox="1"/>
      </xdr:nvSpPr>
      <xdr:spPr>
        <a:xfrm>
          <a:off x="16370300" y="126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334</xdr:rowOff>
    </xdr:from>
    <xdr:to>
      <xdr:col>81</xdr:col>
      <xdr:colOff>101600</xdr:colOff>
      <xdr:row>72</xdr:row>
      <xdr:rowOff>101934</xdr:rowOff>
    </xdr:to>
    <xdr:sp macro="" textlink="">
      <xdr:nvSpPr>
        <xdr:cNvPr id="633" name="楕円 632"/>
        <xdr:cNvSpPr/>
      </xdr:nvSpPr>
      <xdr:spPr>
        <a:xfrm>
          <a:off x="15430500" y="123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118461</xdr:rowOff>
    </xdr:from>
    <xdr:ext cx="599010" cy="259045"/>
    <xdr:sp macro="" textlink="">
      <xdr:nvSpPr>
        <xdr:cNvPr id="634" name="テキスト ボックス 633"/>
        <xdr:cNvSpPr txBox="1"/>
      </xdr:nvSpPr>
      <xdr:spPr>
        <a:xfrm>
          <a:off x="15169095" y="1211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79397</xdr:rowOff>
    </xdr:from>
    <xdr:to>
      <xdr:col>76</xdr:col>
      <xdr:colOff>165100</xdr:colOff>
      <xdr:row>76</xdr:row>
      <xdr:rowOff>9547</xdr:rowOff>
    </xdr:to>
    <xdr:sp macro="" textlink="">
      <xdr:nvSpPr>
        <xdr:cNvPr id="635" name="楕円 634"/>
        <xdr:cNvSpPr/>
      </xdr:nvSpPr>
      <xdr:spPr>
        <a:xfrm>
          <a:off x="14541500" y="129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26074</xdr:rowOff>
    </xdr:from>
    <xdr:ext cx="599010" cy="259045"/>
    <xdr:sp macro="" textlink="">
      <xdr:nvSpPr>
        <xdr:cNvPr id="636" name="テキスト ボックス 635"/>
        <xdr:cNvSpPr txBox="1"/>
      </xdr:nvSpPr>
      <xdr:spPr>
        <a:xfrm>
          <a:off x="14292795" y="1271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83316</xdr:rowOff>
    </xdr:from>
    <xdr:to>
      <xdr:col>72</xdr:col>
      <xdr:colOff>38100</xdr:colOff>
      <xdr:row>73</xdr:row>
      <xdr:rowOff>13466</xdr:rowOff>
    </xdr:to>
    <xdr:sp macro="" textlink="">
      <xdr:nvSpPr>
        <xdr:cNvPr id="637" name="楕円 636"/>
        <xdr:cNvSpPr/>
      </xdr:nvSpPr>
      <xdr:spPr>
        <a:xfrm>
          <a:off x="13652500" y="124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29993</xdr:rowOff>
    </xdr:from>
    <xdr:ext cx="599010" cy="259045"/>
    <xdr:sp macro="" textlink="">
      <xdr:nvSpPr>
        <xdr:cNvPr id="638" name="テキスト ボックス 637"/>
        <xdr:cNvSpPr txBox="1"/>
      </xdr:nvSpPr>
      <xdr:spPr>
        <a:xfrm>
          <a:off x="13403795" y="122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153757</xdr:rowOff>
    </xdr:from>
    <xdr:to>
      <xdr:col>67</xdr:col>
      <xdr:colOff>101600</xdr:colOff>
      <xdr:row>71</xdr:row>
      <xdr:rowOff>83907</xdr:rowOff>
    </xdr:to>
    <xdr:sp macro="" textlink="">
      <xdr:nvSpPr>
        <xdr:cNvPr id="639" name="楕円 638"/>
        <xdr:cNvSpPr/>
      </xdr:nvSpPr>
      <xdr:spPr>
        <a:xfrm>
          <a:off x="12763500" y="12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100434</xdr:rowOff>
    </xdr:from>
    <xdr:ext cx="599010" cy="259045"/>
    <xdr:sp macro="" textlink="">
      <xdr:nvSpPr>
        <xdr:cNvPr id="640" name="テキスト ボックス 639"/>
        <xdr:cNvSpPr txBox="1"/>
      </xdr:nvSpPr>
      <xdr:spPr>
        <a:xfrm>
          <a:off x="12514795" y="119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128106</xdr:rowOff>
    </xdr:from>
    <xdr:ext cx="467179" cy="259045"/>
    <xdr:sp macro="" textlink="">
      <xdr:nvSpPr>
        <xdr:cNvPr id="651" name="テキスト ボックス 650"/>
        <xdr:cNvSpPr txBox="1"/>
      </xdr:nvSpPr>
      <xdr:spPr>
        <a:xfrm>
          <a:off x="11978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3" name="テキスト ボックス 65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5" name="テキスト ボックス 65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28992</xdr:rowOff>
    </xdr:from>
    <xdr:to>
      <xdr:col>85</xdr:col>
      <xdr:colOff>126364</xdr:colOff>
      <xdr:row>98</xdr:row>
      <xdr:rowOff>131101</xdr:rowOff>
    </xdr:to>
    <xdr:cxnSp macro="">
      <xdr:nvCxnSpPr>
        <xdr:cNvPr id="665" name="直線コネクタ 664"/>
        <xdr:cNvCxnSpPr/>
      </xdr:nvCxnSpPr>
      <xdr:spPr>
        <a:xfrm flipV="1">
          <a:off x="16317595" y="16145292"/>
          <a:ext cx="1269" cy="78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134928</xdr:rowOff>
    </xdr:from>
    <xdr:ext cx="469744" cy="259045"/>
    <xdr:sp macro="" textlink="">
      <xdr:nvSpPr>
        <xdr:cNvPr id="666" name="積立金最小値テキスト"/>
        <xdr:cNvSpPr txBox="1"/>
      </xdr:nvSpPr>
      <xdr:spPr>
        <a:xfrm>
          <a:off x="16370300" y="1693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131101</xdr:rowOff>
    </xdr:from>
    <xdr:to>
      <xdr:col>86</xdr:col>
      <xdr:colOff>25400</xdr:colOff>
      <xdr:row>98</xdr:row>
      <xdr:rowOff>131101</xdr:rowOff>
    </xdr:to>
    <xdr:cxnSp macro="">
      <xdr:nvCxnSpPr>
        <xdr:cNvPr id="667" name="直線コネクタ 666"/>
        <xdr:cNvCxnSpPr/>
      </xdr:nvCxnSpPr>
      <xdr:spPr>
        <a:xfrm>
          <a:off x="16230600" y="1693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147119</xdr:rowOff>
    </xdr:from>
    <xdr:ext cx="534377" cy="259045"/>
    <xdr:sp macro="" textlink="">
      <xdr:nvSpPr>
        <xdr:cNvPr id="668" name="積立金最大値テキスト"/>
        <xdr:cNvSpPr txBox="1"/>
      </xdr:nvSpPr>
      <xdr:spPr>
        <a:xfrm>
          <a:off x="16370300" y="159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28992</xdr:rowOff>
    </xdr:from>
    <xdr:to>
      <xdr:col>86</xdr:col>
      <xdr:colOff>25400</xdr:colOff>
      <xdr:row>94</xdr:row>
      <xdr:rowOff>28992</xdr:rowOff>
    </xdr:to>
    <xdr:cxnSp macro="">
      <xdr:nvCxnSpPr>
        <xdr:cNvPr id="669" name="直線コネクタ 668"/>
        <xdr:cNvCxnSpPr/>
      </xdr:nvCxnSpPr>
      <xdr:spPr>
        <a:xfrm>
          <a:off x="16230600" y="1614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28992</xdr:rowOff>
    </xdr:from>
    <xdr:to>
      <xdr:col>85</xdr:col>
      <xdr:colOff>127000</xdr:colOff>
      <xdr:row>95</xdr:row>
      <xdr:rowOff>3519</xdr:rowOff>
    </xdr:to>
    <xdr:cxnSp macro="">
      <xdr:nvCxnSpPr>
        <xdr:cNvPr id="670" name="直線コネクタ 669"/>
        <xdr:cNvCxnSpPr/>
      </xdr:nvCxnSpPr>
      <xdr:spPr>
        <a:xfrm flipV="1">
          <a:off x="15481300" y="16145292"/>
          <a:ext cx="8382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27376</xdr:rowOff>
    </xdr:from>
    <xdr:ext cx="469744" cy="259045"/>
    <xdr:sp macro="" textlink="">
      <xdr:nvSpPr>
        <xdr:cNvPr id="671" name="積立金平均値テキスト"/>
        <xdr:cNvSpPr txBox="1"/>
      </xdr:nvSpPr>
      <xdr:spPr>
        <a:xfrm>
          <a:off x="16370300" y="16486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48949</xdr:rowOff>
    </xdr:from>
    <xdr:to>
      <xdr:col>85</xdr:col>
      <xdr:colOff>177800</xdr:colOff>
      <xdr:row>96</xdr:row>
      <xdr:rowOff>150549</xdr:rowOff>
    </xdr:to>
    <xdr:sp macro="" textlink="">
      <xdr:nvSpPr>
        <xdr:cNvPr id="672" name="フローチャート: 判断 671"/>
        <xdr:cNvSpPr/>
      </xdr:nvSpPr>
      <xdr:spPr>
        <a:xfrm>
          <a:off x="16268700" y="165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110199</xdr:rowOff>
    </xdr:from>
    <xdr:to>
      <xdr:col>81</xdr:col>
      <xdr:colOff>50800</xdr:colOff>
      <xdr:row>95</xdr:row>
      <xdr:rowOff>3519</xdr:rowOff>
    </xdr:to>
    <xdr:cxnSp macro="">
      <xdr:nvCxnSpPr>
        <xdr:cNvPr id="673" name="直線コネクタ 672"/>
        <xdr:cNvCxnSpPr/>
      </xdr:nvCxnSpPr>
      <xdr:spPr>
        <a:xfrm>
          <a:off x="14592300" y="15369249"/>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67563</xdr:rowOff>
    </xdr:from>
    <xdr:to>
      <xdr:col>81</xdr:col>
      <xdr:colOff>101600</xdr:colOff>
      <xdr:row>96</xdr:row>
      <xdr:rowOff>169163</xdr:rowOff>
    </xdr:to>
    <xdr:sp macro="" textlink="">
      <xdr:nvSpPr>
        <xdr:cNvPr id="674" name="フローチャート: 判断 673"/>
        <xdr:cNvSpPr/>
      </xdr:nvSpPr>
      <xdr:spPr>
        <a:xfrm>
          <a:off x="15430500" y="1652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160290</xdr:rowOff>
    </xdr:from>
    <xdr:ext cx="469744" cy="259045"/>
    <xdr:sp macro="" textlink="">
      <xdr:nvSpPr>
        <xdr:cNvPr id="675" name="テキスト ボックス 674"/>
        <xdr:cNvSpPr txBox="1"/>
      </xdr:nvSpPr>
      <xdr:spPr>
        <a:xfrm>
          <a:off x="15233728" y="166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110199</xdr:rowOff>
    </xdr:from>
    <xdr:to>
      <xdr:col>76</xdr:col>
      <xdr:colOff>114300</xdr:colOff>
      <xdr:row>90</xdr:row>
      <xdr:rowOff>92782</xdr:rowOff>
    </xdr:to>
    <xdr:cxnSp macro="">
      <xdr:nvCxnSpPr>
        <xdr:cNvPr id="676" name="直線コネクタ 675"/>
        <xdr:cNvCxnSpPr/>
      </xdr:nvCxnSpPr>
      <xdr:spPr>
        <a:xfrm flipV="1">
          <a:off x="13703300" y="15369249"/>
          <a:ext cx="889000" cy="1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21844</xdr:rowOff>
    </xdr:from>
    <xdr:to>
      <xdr:col>76</xdr:col>
      <xdr:colOff>165100</xdr:colOff>
      <xdr:row>94</xdr:row>
      <xdr:rowOff>123444</xdr:rowOff>
    </xdr:to>
    <xdr:sp macro="" textlink="">
      <xdr:nvSpPr>
        <xdr:cNvPr id="677" name="フローチャート: 判断 676"/>
        <xdr:cNvSpPr/>
      </xdr:nvSpPr>
      <xdr:spPr>
        <a:xfrm>
          <a:off x="14541500" y="1613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114571</xdr:rowOff>
    </xdr:from>
    <xdr:ext cx="534377" cy="259045"/>
    <xdr:sp macro="" textlink="">
      <xdr:nvSpPr>
        <xdr:cNvPr id="678" name="テキスト ボックス 677"/>
        <xdr:cNvSpPr txBox="1"/>
      </xdr:nvSpPr>
      <xdr:spPr>
        <a:xfrm>
          <a:off x="14325111" y="162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92782</xdr:rowOff>
    </xdr:from>
    <xdr:to>
      <xdr:col>71</xdr:col>
      <xdr:colOff>177800</xdr:colOff>
      <xdr:row>98</xdr:row>
      <xdr:rowOff>12990</xdr:rowOff>
    </xdr:to>
    <xdr:cxnSp macro="">
      <xdr:nvCxnSpPr>
        <xdr:cNvPr id="679" name="直線コネクタ 678"/>
        <xdr:cNvCxnSpPr/>
      </xdr:nvCxnSpPr>
      <xdr:spPr>
        <a:xfrm flipV="1">
          <a:off x="12814300" y="15523282"/>
          <a:ext cx="889000" cy="129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4536</xdr:rowOff>
    </xdr:from>
    <xdr:to>
      <xdr:col>72</xdr:col>
      <xdr:colOff>38100</xdr:colOff>
      <xdr:row>94</xdr:row>
      <xdr:rowOff>106136</xdr:rowOff>
    </xdr:to>
    <xdr:sp macro="" textlink="">
      <xdr:nvSpPr>
        <xdr:cNvPr id="680" name="フローチャート: 判断 679"/>
        <xdr:cNvSpPr/>
      </xdr:nvSpPr>
      <xdr:spPr>
        <a:xfrm>
          <a:off x="13652500" y="1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97263</xdr:rowOff>
    </xdr:from>
    <xdr:ext cx="534377" cy="259045"/>
    <xdr:sp macro="" textlink="">
      <xdr:nvSpPr>
        <xdr:cNvPr id="681" name="テキスト ボックス 680"/>
        <xdr:cNvSpPr txBox="1"/>
      </xdr:nvSpPr>
      <xdr:spPr>
        <a:xfrm>
          <a:off x="13436111" y="16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19340</xdr:rowOff>
    </xdr:from>
    <xdr:to>
      <xdr:col>67</xdr:col>
      <xdr:colOff>101600</xdr:colOff>
      <xdr:row>91</xdr:row>
      <xdr:rowOff>120940</xdr:rowOff>
    </xdr:to>
    <xdr:sp macro="" textlink="">
      <xdr:nvSpPr>
        <xdr:cNvPr id="682" name="フローチャート: 判断 681"/>
        <xdr:cNvSpPr/>
      </xdr:nvSpPr>
      <xdr:spPr>
        <a:xfrm>
          <a:off x="12763500" y="156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137467</xdr:rowOff>
    </xdr:from>
    <xdr:ext cx="534377" cy="259045"/>
    <xdr:sp macro="" textlink="">
      <xdr:nvSpPr>
        <xdr:cNvPr id="683" name="テキスト ボックス 682"/>
        <xdr:cNvSpPr txBox="1"/>
      </xdr:nvSpPr>
      <xdr:spPr>
        <a:xfrm>
          <a:off x="12547111" y="153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149642</xdr:rowOff>
    </xdr:from>
    <xdr:to>
      <xdr:col>85</xdr:col>
      <xdr:colOff>177800</xdr:colOff>
      <xdr:row>94</xdr:row>
      <xdr:rowOff>79792</xdr:rowOff>
    </xdr:to>
    <xdr:sp macro="" textlink="">
      <xdr:nvSpPr>
        <xdr:cNvPr id="689" name="楕円 688"/>
        <xdr:cNvSpPr/>
      </xdr:nvSpPr>
      <xdr:spPr>
        <a:xfrm>
          <a:off x="16268700" y="160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102669</xdr:rowOff>
    </xdr:from>
    <xdr:ext cx="534377" cy="259045"/>
    <xdr:sp macro="" textlink="">
      <xdr:nvSpPr>
        <xdr:cNvPr id="690" name="積立金該当値テキスト"/>
        <xdr:cNvSpPr txBox="1"/>
      </xdr:nvSpPr>
      <xdr:spPr>
        <a:xfrm>
          <a:off x="16370300" y="160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124169</xdr:rowOff>
    </xdr:from>
    <xdr:to>
      <xdr:col>81</xdr:col>
      <xdr:colOff>101600</xdr:colOff>
      <xdr:row>95</xdr:row>
      <xdr:rowOff>54319</xdr:rowOff>
    </xdr:to>
    <xdr:sp macro="" textlink="">
      <xdr:nvSpPr>
        <xdr:cNvPr id="691" name="楕円 690"/>
        <xdr:cNvSpPr/>
      </xdr:nvSpPr>
      <xdr:spPr>
        <a:xfrm>
          <a:off x="15430500" y="1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70846</xdr:rowOff>
    </xdr:from>
    <xdr:ext cx="534377" cy="259045"/>
    <xdr:sp macro="" textlink="">
      <xdr:nvSpPr>
        <xdr:cNvPr id="692" name="テキスト ボックス 691"/>
        <xdr:cNvSpPr txBox="1"/>
      </xdr:nvSpPr>
      <xdr:spPr>
        <a:xfrm>
          <a:off x="15201411" y="160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59399</xdr:rowOff>
    </xdr:from>
    <xdr:to>
      <xdr:col>76</xdr:col>
      <xdr:colOff>165100</xdr:colOff>
      <xdr:row>89</xdr:row>
      <xdr:rowOff>160999</xdr:rowOff>
    </xdr:to>
    <xdr:sp macro="" textlink="">
      <xdr:nvSpPr>
        <xdr:cNvPr id="693" name="楕円 692"/>
        <xdr:cNvSpPr/>
      </xdr:nvSpPr>
      <xdr:spPr>
        <a:xfrm>
          <a:off x="14541500" y="15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6076</xdr:rowOff>
    </xdr:from>
    <xdr:ext cx="534377" cy="259045"/>
    <xdr:sp macro="" textlink="">
      <xdr:nvSpPr>
        <xdr:cNvPr id="694" name="テキスト ボックス 693"/>
        <xdr:cNvSpPr txBox="1"/>
      </xdr:nvSpPr>
      <xdr:spPr>
        <a:xfrm>
          <a:off x="14325111" y="15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41982</xdr:rowOff>
    </xdr:from>
    <xdr:to>
      <xdr:col>72</xdr:col>
      <xdr:colOff>38100</xdr:colOff>
      <xdr:row>90</xdr:row>
      <xdr:rowOff>143582</xdr:rowOff>
    </xdr:to>
    <xdr:sp macro="" textlink="">
      <xdr:nvSpPr>
        <xdr:cNvPr id="695" name="楕円 694"/>
        <xdr:cNvSpPr/>
      </xdr:nvSpPr>
      <xdr:spPr>
        <a:xfrm>
          <a:off x="13652500" y="15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160109</xdr:rowOff>
    </xdr:from>
    <xdr:ext cx="534377" cy="259045"/>
    <xdr:sp macro="" textlink="">
      <xdr:nvSpPr>
        <xdr:cNvPr id="696" name="テキスト ボックス 695"/>
        <xdr:cNvSpPr txBox="1"/>
      </xdr:nvSpPr>
      <xdr:spPr>
        <a:xfrm>
          <a:off x="13436111" y="152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133640</xdr:rowOff>
    </xdr:from>
    <xdr:to>
      <xdr:col>67</xdr:col>
      <xdr:colOff>101600</xdr:colOff>
      <xdr:row>98</xdr:row>
      <xdr:rowOff>63790</xdr:rowOff>
    </xdr:to>
    <xdr:sp macro="" textlink="">
      <xdr:nvSpPr>
        <xdr:cNvPr id="697" name="楕円 696"/>
        <xdr:cNvSpPr/>
      </xdr:nvSpPr>
      <xdr:spPr>
        <a:xfrm>
          <a:off x="12763500" y="167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54917</xdr:rowOff>
    </xdr:from>
    <xdr:ext cx="469744" cy="259045"/>
    <xdr:sp macro="" textlink="">
      <xdr:nvSpPr>
        <xdr:cNvPr id="698" name="テキスト ボックス 697"/>
        <xdr:cNvSpPr txBox="1"/>
      </xdr:nvSpPr>
      <xdr:spPr>
        <a:xfrm>
          <a:off x="12579428" y="1685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84836</xdr:rowOff>
    </xdr:from>
    <xdr:to>
      <xdr:col>116</xdr:col>
      <xdr:colOff>62864</xdr:colOff>
      <xdr:row>38</xdr:row>
      <xdr:rowOff>137414</xdr:rowOff>
    </xdr:to>
    <xdr:cxnSp macro="">
      <xdr:nvCxnSpPr>
        <xdr:cNvPr id="718" name="直線コネクタ 717"/>
        <xdr:cNvCxnSpPr/>
      </xdr:nvCxnSpPr>
      <xdr:spPr>
        <a:xfrm flipV="1">
          <a:off x="22159595" y="5399786"/>
          <a:ext cx="1269"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141241</xdr:rowOff>
    </xdr:from>
    <xdr:ext cx="249299" cy="259045"/>
    <xdr:sp macro="" textlink="">
      <xdr:nvSpPr>
        <xdr:cNvPr id="719" name="投資及び出資金最小値テキスト"/>
        <xdr:cNvSpPr txBox="1"/>
      </xdr:nvSpPr>
      <xdr:spPr>
        <a:xfrm>
          <a:off x="22212300" y="6656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137414</xdr:rowOff>
    </xdr:from>
    <xdr:to>
      <xdr:col>116</xdr:col>
      <xdr:colOff>152400</xdr:colOff>
      <xdr:row>38</xdr:row>
      <xdr:rowOff>137414</xdr:rowOff>
    </xdr:to>
    <xdr:cxnSp macro="">
      <xdr:nvCxnSpPr>
        <xdr:cNvPr id="720" name="直線コネクタ 719"/>
        <xdr:cNvCxnSpPr/>
      </xdr:nvCxnSpPr>
      <xdr:spPr>
        <a:xfrm>
          <a:off x="22072600" y="665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31513</xdr:rowOff>
    </xdr:from>
    <xdr:ext cx="378565" cy="259045"/>
    <xdr:sp macro="" textlink="">
      <xdr:nvSpPr>
        <xdr:cNvPr id="721" name="投資及び出資金最大値テキスト"/>
        <xdr:cNvSpPr txBox="1"/>
      </xdr:nvSpPr>
      <xdr:spPr>
        <a:xfrm>
          <a:off x="22212300" y="517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84836</xdr:rowOff>
    </xdr:from>
    <xdr:to>
      <xdr:col>116</xdr:col>
      <xdr:colOff>152400</xdr:colOff>
      <xdr:row>31</xdr:row>
      <xdr:rowOff>84836</xdr:rowOff>
    </xdr:to>
    <xdr:cxnSp macro="">
      <xdr:nvCxnSpPr>
        <xdr:cNvPr id="722" name="直線コネクタ 721"/>
        <xdr:cNvCxnSpPr/>
      </xdr:nvCxnSpPr>
      <xdr:spPr>
        <a:xfrm>
          <a:off x="22072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23" name="直線コネクタ 722"/>
        <xdr:cNvCxnSpPr/>
      </xdr:nvCxnSpPr>
      <xdr:spPr>
        <a:xfrm flipV="1">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84345</xdr:rowOff>
    </xdr:from>
    <xdr:ext cx="378565" cy="259045"/>
    <xdr:sp macro="" textlink="">
      <xdr:nvSpPr>
        <xdr:cNvPr id="724" name="投資及び出資金平均値テキスト"/>
        <xdr:cNvSpPr txBox="1"/>
      </xdr:nvSpPr>
      <xdr:spPr>
        <a:xfrm>
          <a:off x="22212300" y="6085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61468</xdr:rowOff>
    </xdr:from>
    <xdr:to>
      <xdr:col>116</xdr:col>
      <xdr:colOff>114300</xdr:colOff>
      <xdr:row>36</xdr:row>
      <xdr:rowOff>163068</xdr:rowOff>
    </xdr:to>
    <xdr:sp macro="" textlink="">
      <xdr:nvSpPr>
        <xdr:cNvPr id="725" name="フローチャート: 判断 724"/>
        <xdr:cNvSpPr/>
      </xdr:nvSpPr>
      <xdr:spPr>
        <a:xfrm>
          <a:off x="221107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139700</xdr:rowOff>
    </xdr:to>
    <xdr:cxnSp macro="">
      <xdr:nvCxnSpPr>
        <xdr:cNvPr id="726" name="直線コネクタ 725"/>
        <xdr:cNvCxnSpPr/>
      </xdr:nvCxnSpPr>
      <xdr:spPr>
        <a:xfrm>
          <a:off x="20434300" y="660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27" name="フローチャート: 判断 726"/>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10431</xdr:rowOff>
    </xdr:from>
    <xdr:ext cx="378565" cy="259045"/>
    <xdr:sp macro="" textlink="">
      <xdr:nvSpPr>
        <xdr:cNvPr id="728" name="テキスト ボックス 727"/>
        <xdr:cNvSpPr txBox="1"/>
      </xdr:nvSpPr>
      <xdr:spPr>
        <a:xfrm>
          <a:off x="211213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4826</xdr:rowOff>
    </xdr:from>
    <xdr:to>
      <xdr:col>107</xdr:col>
      <xdr:colOff>50800</xdr:colOff>
      <xdr:row>38</xdr:row>
      <xdr:rowOff>93980</xdr:rowOff>
    </xdr:to>
    <xdr:cxnSp macro="">
      <xdr:nvCxnSpPr>
        <xdr:cNvPr id="729" name="直線コネクタ 728"/>
        <xdr:cNvCxnSpPr/>
      </xdr:nvCxnSpPr>
      <xdr:spPr>
        <a:xfrm>
          <a:off x="19545300" y="63484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79756</xdr:rowOff>
    </xdr:from>
    <xdr:to>
      <xdr:col>107</xdr:col>
      <xdr:colOff>101600</xdr:colOff>
      <xdr:row>37</xdr:row>
      <xdr:rowOff>9906</xdr:rowOff>
    </xdr:to>
    <xdr:sp macro="" textlink="">
      <xdr:nvSpPr>
        <xdr:cNvPr id="730" name="フローチャート: 判断 729"/>
        <xdr:cNvSpPr/>
      </xdr:nvSpPr>
      <xdr:spPr>
        <a:xfrm>
          <a:off x="20383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26433</xdr:rowOff>
    </xdr:from>
    <xdr:ext cx="378565" cy="259045"/>
    <xdr:sp macro="" textlink="">
      <xdr:nvSpPr>
        <xdr:cNvPr id="731" name="テキスト ボックス 730"/>
        <xdr:cNvSpPr txBox="1"/>
      </xdr:nvSpPr>
      <xdr:spPr>
        <a:xfrm>
          <a:off x="20245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4826</xdr:rowOff>
    </xdr:from>
    <xdr:to>
      <xdr:col>102</xdr:col>
      <xdr:colOff>114300</xdr:colOff>
      <xdr:row>38</xdr:row>
      <xdr:rowOff>100838</xdr:rowOff>
    </xdr:to>
    <xdr:cxnSp macro="">
      <xdr:nvCxnSpPr>
        <xdr:cNvPr id="732" name="直線コネクタ 731"/>
        <xdr:cNvCxnSpPr/>
      </xdr:nvCxnSpPr>
      <xdr:spPr>
        <a:xfrm flipV="1">
          <a:off x="18656300" y="6348476"/>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125476</xdr:rowOff>
    </xdr:from>
    <xdr:to>
      <xdr:col>102</xdr:col>
      <xdr:colOff>165100</xdr:colOff>
      <xdr:row>37</xdr:row>
      <xdr:rowOff>55626</xdr:rowOff>
    </xdr:to>
    <xdr:sp macro="" textlink="">
      <xdr:nvSpPr>
        <xdr:cNvPr id="733" name="フローチャート: 判断 732"/>
        <xdr:cNvSpPr/>
      </xdr:nvSpPr>
      <xdr:spPr>
        <a:xfrm>
          <a:off x="19494500" y="629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46753</xdr:rowOff>
    </xdr:from>
    <xdr:ext cx="378565" cy="259045"/>
    <xdr:sp macro="" textlink="">
      <xdr:nvSpPr>
        <xdr:cNvPr id="734" name="テキスト ボックス 733"/>
        <xdr:cNvSpPr txBox="1"/>
      </xdr:nvSpPr>
      <xdr:spPr>
        <a:xfrm>
          <a:off x="19356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35" name="フローチャート: 判断 73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36" name="テキスト ボックス 73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2" name="楕円 741"/>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1541</xdr:rowOff>
    </xdr:from>
    <xdr:ext cx="249299" cy="259045"/>
    <xdr:sp macro="" textlink="">
      <xdr:nvSpPr>
        <xdr:cNvPr id="743" name="投資及び出資金該当値テキスト"/>
        <xdr:cNvSpPr txBox="1"/>
      </xdr:nvSpPr>
      <xdr:spPr>
        <a:xfrm>
          <a:off x="22212300" y="6516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5" name="テキスト ボックス 74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46" name="楕円 745"/>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135907</xdr:rowOff>
    </xdr:from>
    <xdr:ext cx="313932" cy="259045"/>
    <xdr:sp macro="" textlink="">
      <xdr:nvSpPr>
        <xdr:cNvPr id="747" name="テキスト ボックス 746"/>
        <xdr:cNvSpPr txBox="1"/>
      </xdr:nvSpPr>
      <xdr:spPr>
        <a:xfrm>
          <a:off x="20277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125476</xdr:rowOff>
    </xdr:from>
    <xdr:to>
      <xdr:col>102</xdr:col>
      <xdr:colOff>165100</xdr:colOff>
      <xdr:row>37</xdr:row>
      <xdr:rowOff>55626</xdr:rowOff>
    </xdr:to>
    <xdr:sp macro="" textlink="">
      <xdr:nvSpPr>
        <xdr:cNvPr id="748" name="楕円 747"/>
        <xdr:cNvSpPr/>
      </xdr:nvSpPr>
      <xdr:spPr>
        <a:xfrm>
          <a:off x="19494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72153</xdr:rowOff>
    </xdr:from>
    <xdr:ext cx="378565" cy="259045"/>
    <xdr:sp macro="" textlink="">
      <xdr:nvSpPr>
        <xdr:cNvPr id="749" name="テキスト ボックス 748"/>
        <xdr:cNvSpPr txBox="1"/>
      </xdr:nvSpPr>
      <xdr:spPr>
        <a:xfrm>
          <a:off x="19356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50038</xdr:rowOff>
    </xdr:from>
    <xdr:to>
      <xdr:col>98</xdr:col>
      <xdr:colOff>38100</xdr:colOff>
      <xdr:row>38</xdr:row>
      <xdr:rowOff>151638</xdr:rowOff>
    </xdr:to>
    <xdr:sp macro="" textlink="">
      <xdr:nvSpPr>
        <xdr:cNvPr id="750" name="楕円 749"/>
        <xdr:cNvSpPr/>
      </xdr:nvSpPr>
      <xdr:spPr>
        <a:xfrm>
          <a:off x="18605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142765</xdr:rowOff>
    </xdr:from>
    <xdr:ext cx="313932" cy="259045"/>
    <xdr:sp macro="" textlink="">
      <xdr:nvSpPr>
        <xdr:cNvPr id="751" name="テキスト ボックス 750"/>
        <xdr:cNvSpPr txBox="1"/>
      </xdr:nvSpPr>
      <xdr:spPr>
        <a:xfrm>
          <a:off x="18499333" y="665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65653</xdr:rowOff>
    </xdr:from>
    <xdr:to>
      <xdr:col>116</xdr:col>
      <xdr:colOff>62864</xdr:colOff>
      <xdr:row>58</xdr:row>
      <xdr:rowOff>161513</xdr:rowOff>
    </xdr:to>
    <xdr:cxnSp macro="">
      <xdr:nvCxnSpPr>
        <xdr:cNvPr id="773" name="直線コネクタ 772"/>
        <xdr:cNvCxnSpPr/>
      </xdr:nvCxnSpPr>
      <xdr:spPr>
        <a:xfrm flipV="1">
          <a:off x="22159595" y="9323953"/>
          <a:ext cx="1269" cy="7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165340</xdr:rowOff>
    </xdr:from>
    <xdr:ext cx="469744" cy="259045"/>
    <xdr:sp macro="" textlink="">
      <xdr:nvSpPr>
        <xdr:cNvPr id="774" name="貸付金最小値テキスト"/>
        <xdr:cNvSpPr txBox="1"/>
      </xdr:nvSpPr>
      <xdr:spPr>
        <a:xfrm>
          <a:off x="22212300" y="101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161513</xdr:rowOff>
    </xdr:from>
    <xdr:to>
      <xdr:col>116</xdr:col>
      <xdr:colOff>152400</xdr:colOff>
      <xdr:row>58</xdr:row>
      <xdr:rowOff>161513</xdr:rowOff>
    </xdr:to>
    <xdr:cxnSp macro="">
      <xdr:nvCxnSpPr>
        <xdr:cNvPr id="775" name="直線コネクタ 774"/>
        <xdr:cNvCxnSpPr/>
      </xdr:nvCxnSpPr>
      <xdr:spPr>
        <a:xfrm>
          <a:off x="22072600" y="1010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12330</xdr:rowOff>
    </xdr:from>
    <xdr:ext cx="534377" cy="259045"/>
    <xdr:sp macro="" textlink="">
      <xdr:nvSpPr>
        <xdr:cNvPr id="776" name="貸付金最大値テキスト"/>
        <xdr:cNvSpPr txBox="1"/>
      </xdr:nvSpPr>
      <xdr:spPr>
        <a:xfrm>
          <a:off x="22212300" y="90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65653</xdr:rowOff>
    </xdr:from>
    <xdr:to>
      <xdr:col>116</xdr:col>
      <xdr:colOff>152400</xdr:colOff>
      <xdr:row>54</xdr:row>
      <xdr:rowOff>65653</xdr:rowOff>
    </xdr:to>
    <xdr:cxnSp macro="">
      <xdr:nvCxnSpPr>
        <xdr:cNvPr id="777" name="直線コネクタ 776"/>
        <xdr:cNvCxnSpPr/>
      </xdr:nvCxnSpPr>
      <xdr:spPr>
        <a:xfrm>
          <a:off x="22072600" y="932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23400</xdr:rowOff>
    </xdr:from>
    <xdr:to>
      <xdr:col>116</xdr:col>
      <xdr:colOff>63500</xdr:colOff>
      <xdr:row>54</xdr:row>
      <xdr:rowOff>65653</xdr:rowOff>
    </xdr:to>
    <xdr:cxnSp macro="">
      <xdr:nvCxnSpPr>
        <xdr:cNvPr id="778" name="直線コネクタ 777"/>
        <xdr:cNvCxnSpPr/>
      </xdr:nvCxnSpPr>
      <xdr:spPr>
        <a:xfrm>
          <a:off x="21323300" y="9110250"/>
          <a:ext cx="8382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149223</xdr:rowOff>
    </xdr:from>
    <xdr:ext cx="534377" cy="259045"/>
    <xdr:sp macro="" textlink="">
      <xdr:nvSpPr>
        <xdr:cNvPr id="779" name="貸付金平均値テキスト"/>
        <xdr:cNvSpPr txBox="1"/>
      </xdr:nvSpPr>
      <xdr:spPr>
        <a:xfrm>
          <a:off x="22212300" y="975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170796</xdr:rowOff>
    </xdr:from>
    <xdr:to>
      <xdr:col>116</xdr:col>
      <xdr:colOff>114300</xdr:colOff>
      <xdr:row>57</xdr:row>
      <xdr:rowOff>100946</xdr:rowOff>
    </xdr:to>
    <xdr:sp macro="" textlink="">
      <xdr:nvSpPr>
        <xdr:cNvPr id="780" name="フローチャート: 判断 779"/>
        <xdr:cNvSpPr/>
      </xdr:nvSpPr>
      <xdr:spPr>
        <a:xfrm>
          <a:off x="221107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130651</xdr:rowOff>
    </xdr:from>
    <xdr:to>
      <xdr:col>111</xdr:col>
      <xdr:colOff>177800</xdr:colOff>
      <xdr:row>53</xdr:row>
      <xdr:rowOff>23400</xdr:rowOff>
    </xdr:to>
    <xdr:cxnSp macro="">
      <xdr:nvCxnSpPr>
        <xdr:cNvPr id="781" name="直線コネクタ 780"/>
        <xdr:cNvCxnSpPr/>
      </xdr:nvCxnSpPr>
      <xdr:spPr>
        <a:xfrm>
          <a:off x="20434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112084</xdr:rowOff>
    </xdr:from>
    <xdr:to>
      <xdr:col>112</xdr:col>
      <xdr:colOff>38100</xdr:colOff>
      <xdr:row>56</xdr:row>
      <xdr:rowOff>42234</xdr:rowOff>
    </xdr:to>
    <xdr:sp macro="" textlink="">
      <xdr:nvSpPr>
        <xdr:cNvPr id="782" name="フローチャート: 判断 781"/>
        <xdr:cNvSpPr/>
      </xdr:nvSpPr>
      <xdr:spPr>
        <a:xfrm>
          <a:off x="21272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33361</xdr:rowOff>
    </xdr:from>
    <xdr:ext cx="534377" cy="259045"/>
    <xdr:sp macro="" textlink="">
      <xdr:nvSpPr>
        <xdr:cNvPr id="783" name="テキスト ボックス 782"/>
        <xdr:cNvSpPr txBox="1"/>
      </xdr:nvSpPr>
      <xdr:spPr>
        <a:xfrm>
          <a:off x="210434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154845</xdr:rowOff>
    </xdr:from>
    <xdr:to>
      <xdr:col>107</xdr:col>
      <xdr:colOff>50800</xdr:colOff>
      <xdr:row>51</xdr:row>
      <xdr:rowOff>130651</xdr:rowOff>
    </xdr:to>
    <xdr:cxnSp macro="">
      <xdr:nvCxnSpPr>
        <xdr:cNvPr id="784" name="直線コネクタ 783"/>
        <xdr:cNvCxnSpPr/>
      </xdr:nvCxnSpPr>
      <xdr:spPr>
        <a:xfrm>
          <a:off x="19545300" y="8727345"/>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108217</xdr:rowOff>
    </xdr:from>
    <xdr:to>
      <xdr:col>107</xdr:col>
      <xdr:colOff>101600</xdr:colOff>
      <xdr:row>56</xdr:row>
      <xdr:rowOff>38367</xdr:rowOff>
    </xdr:to>
    <xdr:sp macro="" textlink="">
      <xdr:nvSpPr>
        <xdr:cNvPr id="785" name="フローチャート: 判断 784"/>
        <xdr:cNvSpPr/>
      </xdr:nvSpPr>
      <xdr:spPr>
        <a:xfrm>
          <a:off x="20383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29494</xdr:rowOff>
    </xdr:from>
    <xdr:ext cx="534377" cy="259045"/>
    <xdr:sp macro="" textlink="">
      <xdr:nvSpPr>
        <xdr:cNvPr id="786" name="テキスト ボックス 785"/>
        <xdr:cNvSpPr txBox="1"/>
      </xdr:nvSpPr>
      <xdr:spPr>
        <a:xfrm>
          <a:off x="20167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2997</xdr:rowOff>
    </xdr:from>
    <xdr:to>
      <xdr:col>102</xdr:col>
      <xdr:colOff>114300</xdr:colOff>
      <xdr:row>50</xdr:row>
      <xdr:rowOff>154845</xdr:rowOff>
    </xdr:to>
    <xdr:cxnSp macro="">
      <xdr:nvCxnSpPr>
        <xdr:cNvPr id="787" name="直線コネクタ 786"/>
        <xdr:cNvCxnSpPr/>
      </xdr:nvCxnSpPr>
      <xdr:spPr>
        <a:xfrm>
          <a:off x="18656300" y="8575497"/>
          <a:ext cx="889000" cy="1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110598</xdr:rowOff>
    </xdr:from>
    <xdr:to>
      <xdr:col>102</xdr:col>
      <xdr:colOff>165100</xdr:colOff>
      <xdr:row>54</xdr:row>
      <xdr:rowOff>40748</xdr:rowOff>
    </xdr:to>
    <xdr:sp macro="" textlink="">
      <xdr:nvSpPr>
        <xdr:cNvPr id="788" name="フローチャート: 判断 787"/>
        <xdr:cNvSpPr/>
      </xdr:nvSpPr>
      <xdr:spPr>
        <a:xfrm>
          <a:off x="194945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31875</xdr:rowOff>
    </xdr:from>
    <xdr:ext cx="534377" cy="259045"/>
    <xdr:sp macro="" textlink="">
      <xdr:nvSpPr>
        <xdr:cNvPr id="789" name="テキスト ボックス 788"/>
        <xdr:cNvSpPr txBox="1"/>
      </xdr:nvSpPr>
      <xdr:spPr>
        <a:xfrm>
          <a:off x="19278111" y="9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150051</xdr:rowOff>
    </xdr:from>
    <xdr:to>
      <xdr:col>98</xdr:col>
      <xdr:colOff>38100</xdr:colOff>
      <xdr:row>54</xdr:row>
      <xdr:rowOff>80201</xdr:rowOff>
    </xdr:to>
    <xdr:sp macro="" textlink="">
      <xdr:nvSpPr>
        <xdr:cNvPr id="790" name="フローチャート: 判断 789"/>
        <xdr:cNvSpPr/>
      </xdr:nvSpPr>
      <xdr:spPr>
        <a:xfrm>
          <a:off x="18605500" y="923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71328</xdr:rowOff>
    </xdr:from>
    <xdr:ext cx="534377" cy="259045"/>
    <xdr:sp macro="" textlink="">
      <xdr:nvSpPr>
        <xdr:cNvPr id="791" name="テキスト ボックス 790"/>
        <xdr:cNvSpPr txBox="1"/>
      </xdr:nvSpPr>
      <xdr:spPr>
        <a:xfrm>
          <a:off x="18389111" y="93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14853</xdr:rowOff>
    </xdr:from>
    <xdr:to>
      <xdr:col>116</xdr:col>
      <xdr:colOff>114300</xdr:colOff>
      <xdr:row>54</xdr:row>
      <xdr:rowOff>116453</xdr:rowOff>
    </xdr:to>
    <xdr:sp macro="" textlink="">
      <xdr:nvSpPr>
        <xdr:cNvPr id="797" name="楕円 796"/>
        <xdr:cNvSpPr/>
      </xdr:nvSpPr>
      <xdr:spPr>
        <a:xfrm>
          <a:off x="221107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139330</xdr:rowOff>
    </xdr:from>
    <xdr:ext cx="534377" cy="259045"/>
    <xdr:sp macro="" textlink="">
      <xdr:nvSpPr>
        <xdr:cNvPr id="798" name="貸付金該当値テキスト"/>
        <xdr:cNvSpPr txBox="1"/>
      </xdr:nvSpPr>
      <xdr:spPr>
        <a:xfrm>
          <a:off x="22212300" y="92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144050</xdr:rowOff>
    </xdr:from>
    <xdr:to>
      <xdr:col>112</xdr:col>
      <xdr:colOff>38100</xdr:colOff>
      <xdr:row>53</xdr:row>
      <xdr:rowOff>74200</xdr:rowOff>
    </xdr:to>
    <xdr:sp macro="" textlink="">
      <xdr:nvSpPr>
        <xdr:cNvPr id="799" name="楕円 798"/>
        <xdr:cNvSpPr/>
      </xdr:nvSpPr>
      <xdr:spPr>
        <a:xfrm>
          <a:off x="21272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90727</xdr:rowOff>
    </xdr:from>
    <xdr:ext cx="534377" cy="259045"/>
    <xdr:sp macro="" textlink="">
      <xdr:nvSpPr>
        <xdr:cNvPr id="800" name="テキスト ボックス 799"/>
        <xdr:cNvSpPr txBox="1"/>
      </xdr:nvSpPr>
      <xdr:spPr>
        <a:xfrm>
          <a:off x="210434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79851</xdr:rowOff>
    </xdr:from>
    <xdr:to>
      <xdr:col>107</xdr:col>
      <xdr:colOff>101600</xdr:colOff>
      <xdr:row>52</xdr:row>
      <xdr:rowOff>10001</xdr:rowOff>
    </xdr:to>
    <xdr:sp macro="" textlink="">
      <xdr:nvSpPr>
        <xdr:cNvPr id="801" name="楕円 800"/>
        <xdr:cNvSpPr/>
      </xdr:nvSpPr>
      <xdr:spPr>
        <a:xfrm>
          <a:off x="20383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26528</xdr:rowOff>
    </xdr:from>
    <xdr:ext cx="534377" cy="259045"/>
    <xdr:sp macro="" textlink="">
      <xdr:nvSpPr>
        <xdr:cNvPr id="802" name="テキスト ボックス 801"/>
        <xdr:cNvSpPr txBox="1"/>
      </xdr:nvSpPr>
      <xdr:spPr>
        <a:xfrm>
          <a:off x="20167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104045</xdr:rowOff>
    </xdr:from>
    <xdr:to>
      <xdr:col>102</xdr:col>
      <xdr:colOff>165100</xdr:colOff>
      <xdr:row>51</xdr:row>
      <xdr:rowOff>34195</xdr:rowOff>
    </xdr:to>
    <xdr:sp macro="" textlink="">
      <xdr:nvSpPr>
        <xdr:cNvPr id="803" name="楕円 802"/>
        <xdr:cNvSpPr/>
      </xdr:nvSpPr>
      <xdr:spPr>
        <a:xfrm>
          <a:off x="19494500" y="86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50722</xdr:rowOff>
    </xdr:from>
    <xdr:ext cx="534377" cy="259045"/>
    <xdr:sp macro="" textlink="">
      <xdr:nvSpPr>
        <xdr:cNvPr id="804" name="テキスト ボックス 803"/>
        <xdr:cNvSpPr txBox="1"/>
      </xdr:nvSpPr>
      <xdr:spPr>
        <a:xfrm>
          <a:off x="19278111" y="84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123647</xdr:rowOff>
    </xdr:from>
    <xdr:to>
      <xdr:col>98</xdr:col>
      <xdr:colOff>38100</xdr:colOff>
      <xdr:row>50</xdr:row>
      <xdr:rowOff>53797</xdr:rowOff>
    </xdr:to>
    <xdr:sp macro="" textlink="">
      <xdr:nvSpPr>
        <xdr:cNvPr id="805" name="楕円 804"/>
        <xdr:cNvSpPr/>
      </xdr:nvSpPr>
      <xdr:spPr>
        <a:xfrm>
          <a:off x="18605500" y="85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70324</xdr:rowOff>
    </xdr:from>
    <xdr:ext cx="534377" cy="259045"/>
    <xdr:sp macro="" textlink="">
      <xdr:nvSpPr>
        <xdr:cNvPr id="806" name="テキスト ボックス 805"/>
        <xdr:cNvSpPr txBox="1"/>
      </xdr:nvSpPr>
      <xdr:spPr>
        <a:xfrm>
          <a:off x="18389111" y="82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111696</xdr:rowOff>
    </xdr:from>
    <xdr:to>
      <xdr:col>116</xdr:col>
      <xdr:colOff>62864</xdr:colOff>
      <xdr:row>72</xdr:row>
      <xdr:rowOff>48260</xdr:rowOff>
    </xdr:to>
    <xdr:cxnSp macro="">
      <xdr:nvCxnSpPr>
        <xdr:cNvPr id="828" name="直線コネクタ 827"/>
        <xdr:cNvCxnSpPr/>
      </xdr:nvCxnSpPr>
      <xdr:spPr>
        <a:xfrm flipV="1">
          <a:off x="22159595" y="12113196"/>
          <a:ext cx="1269" cy="279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52087</xdr:rowOff>
    </xdr:from>
    <xdr:ext cx="469744" cy="259045"/>
    <xdr:sp macro="" textlink="">
      <xdr:nvSpPr>
        <xdr:cNvPr id="829" name="繰出金最小値テキスト"/>
        <xdr:cNvSpPr txBox="1"/>
      </xdr:nvSpPr>
      <xdr:spPr>
        <a:xfrm>
          <a:off x="22212300"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48260</xdr:rowOff>
    </xdr:from>
    <xdr:to>
      <xdr:col>116</xdr:col>
      <xdr:colOff>152400</xdr:colOff>
      <xdr:row>72</xdr:row>
      <xdr:rowOff>48260</xdr:rowOff>
    </xdr:to>
    <xdr:cxnSp macro="">
      <xdr:nvCxnSpPr>
        <xdr:cNvPr id="830" name="直線コネクタ 829"/>
        <xdr:cNvCxnSpPr/>
      </xdr:nvCxnSpPr>
      <xdr:spPr>
        <a:xfrm>
          <a:off x="22072600" y="1239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58373</xdr:rowOff>
    </xdr:from>
    <xdr:ext cx="469744" cy="259045"/>
    <xdr:sp macro="" textlink="">
      <xdr:nvSpPr>
        <xdr:cNvPr id="831" name="繰出金最大値テキスト"/>
        <xdr:cNvSpPr txBox="1"/>
      </xdr:nvSpPr>
      <xdr:spPr>
        <a:xfrm>
          <a:off x="22212300" y="118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111696</xdr:rowOff>
    </xdr:from>
    <xdr:to>
      <xdr:col>116</xdr:col>
      <xdr:colOff>152400</xdr:colOff>
      <xdr:row>70</xdr:row>
      <xdr:rowOff>111696</xdr:rowOff>
    </xdr:to>
    <xdr:cxnSp macro="">
      <xdr:nvCxnSpPr>
        <xdr:cNvPr id="832" name="直線コネクタ 831"/>
        <xdr:cNvCxnSpPr/>
      </xdr:nvCxnSpPr>
      <xdr:spPr>
        <a:xfrm>
          <a:off x="22072600" y="1211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48260</xdr:rowOff>
    </xdr:from>
    <xdr:to>
      <xdr:col>116</xdr:col>
      <xdr:colOff>63500</xdr:colOff>
      <xdr:row>77</xdr:row>
      <xdr:rowOff>153988</xdr:rowOff>
    </xdr:to>
    <xdr:cxnSp macro="">
      <xdr:nvCxnSpPr>
        <xdr:cNvPr id="833" name="直線コネクタ 832"/>
        <xdr:cNvCxnSpPr/>
      </xdr:nvCxnSpPr>
      <xdr:spPr>
        <a:xfrm flipV="1">
          <a:off x="21323300" y="12392660"/>
          <a:ext cx="8382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65867</xdr:rowOff>
    </xdr:from>
    <xdr:ext cx="469744" cy="259045"/>
    <xdr:sp macro="" textlink="">
      <xdr:nvSpPr>
        <xdr:cNvPr id="834" name="繰出金平均値テキスト"/>
        <xdr:cNvSpPr txBox="1"/>
      </xdr:nvSpPr>
      <xdr:spPr>
        <a:xfrm>
          <a:off x="22212300" y="1206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42990</xdr:rowOff>
    </xdr:from>
    <xdr:to>
      <xdr:col>116</xdr:col>
      <xdr:colOff>114300</xdr:colOff>
      <xdr:row>71</xdr:row>
      <xdr:rowOff>144590</xdr:rowOff>
    </xdr:to>
    <xdr:sp macro="" textlink="">
      <xdr:nvSpPr>
        <xdr:cNvPr id="835" name="フローチャート: 判断 834"/>
        <xdr:cNvSpPr/>
      </xdr:nvSpPr>
      <xdr:spPr>
        <a:xfrm>
          <a:off x="221107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153988</xdr:rowOff>
    </xdr:from>
    <xdr:to>
      <xdr:col>111</xdr:col>
      <xdr:colOff>177800</xdr:colOff>
      <xdr:row>77</xdr:row>
      <xdr:rowOff>170562</xdr:rowOff>
    </xdr:to>
    <xdr:cxnSp macro="">
      <xdr:nvCxnSpPr>
        <xdr:cNvPr id="836" name="直線コネクタ 835"/>
        <xdr:cNvCxnSpPr/>
      </xdr:nvCxnSpPr>
      <xdr:spPr>
        <a:xfrm flipV="1">
          <a:off x="20434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155766</xdr:rowOff>
    </xdr:from>
    <xdr:to>
      <xdr:col>112</xdr:col>
      <xdr:colOff>38100</xdr:colOff>
      <xdr:row>78</xdr:row>
      <xdr:rowOff>85916</xdr:rowOff>
    </xdr:to>
    <xdr:sp macro="" textlink="">
      <xdr:nvSpPr>
        <xdr:cNvPr id="837" name="フローチャート: 判断 836"/>
        <xdr:cNvSpPr/>
      </xdr:nvSpPr>
      <xdr:spPr>
        <a:xfrm>
          <a:off x="21272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77043</xdr:rowOff>
    </xdr:from>
    <xdr:ext cx="378565" cy="259045"/>
    <xdr:sp macro="" textlink="">
      <xdr:nvSpPr>
        <xdr:cNvPr id="838" name="テキスト ボックス 837"/>
        <xdr:cNvSpPr txBox="1"/>
      </xdr:nvSpPr>
      <xdr:spPr>
        <a:xfrm>
          <a:off x="211213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160846</xdr:rowOff>
    </xdr:from>
    <xdr:to>
      <xdr:col>107</xdr:col>
      <xdr:colOff>50800</xdr:colOff>
      <xdr:row>77</xdr:row>
      <xdr:rowOff>170562</xdr:rowOff>
    </xdr:to>
    <xdr:cxnSp macro="">
      <xdr:nvCxnSpPr>
        <xdr:cNvPr id="839" name="直線コネクタ 838"/>
        <xdr:cNvCxnSpPr/>
      </xdr:nvCxnSpPr>
      <xdr:spPr>
        <a:xfrm>
          <a:off x="19545300" y="1336249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7365</xdr:rowOff>
    </xdr:from>
    <xdr:to>
      <xdr:col>107</xdr:col>
      <xdr:colOff>101600</xdr:colOff>
      <xdr:row>78</xdr:row>
      <xdr:rowOff>108965</xdr:rowOff>
    </xdr:to>
    <xdr:sp macro="" textlink="">
      <xdr:nvSpPr>
        <xdr:cNvPr id="840" name="フローチャート: 判断 839"/>
        <xdr:cNvSpPr/>
      </xdr:nvSpPr>
      <xdr:spPr>
        <a:xfrm>
          <a:off x="20383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100092</xdr:rowOff>
    </xdr:from>
    <xdr:ext cx="378565" cy="259045"/>
    <xdr:sp macro="" textlink="">
      <xdr:nvSpPr>
        <xdr:cNvPr id="841" name="テキスト ボックス 840"/>
        <xdr:cNvSpPr txBox="1"/>
      </xdr:nvSpPr>
      <xdr:spPr>
        <a:xfrm>
          <a:off x="20245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159702</xdr:rowOff>
    </xdr:from>
    <xdr:to>
      <xdr:col>102</xdr:col>
      <xdr:colOff>114300</xdr:colOff>
      <xdr:row>77</xdr:row>
      <xdr:rowOff>160846</xdr:rowOff>
    </xdr:to>
    <xdr:cxnSp macro="">
      <xdr:nvCxnSpPr>
        <xdr:cNvPr id="842" name="直線コネクタ 841"/>
        <xdr:cNvCxnSpPr/>
      </xdr:nvCxnSpPr>
      <xdr:spPr>
        <a:xfrm>
          <a:off x="18656300" y="1336135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154432</xdr:rowOff>
    </xdr:from>
    <xdr:to>
      <xdr:col>102</xdr:col>
      <xdr:colOff>165100</xdr:colOff>
      <xdr:row>77</xdr:row>
      <xdr:rowOff>84582</xdr:rowOff>
    </xdr:to>
    <xdr:sp macro="" textlink="">
      <xdr:nvSpPr>
        <xdr:cNvPr id="843" name="フローチャート: 判断 842"/>
        <xdr:cNvSpPr/>
      </xdr:nvSpPr>
      <xdr:spPr>
        <a:xfrm>
          <a:off x="19494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101109</xdr:rowOff>
    </xdr:from>
    <xdr:ext cx="469744" cy="259045"/>
    <xdr:sp macro="" textlink="">
      <xdr:nvSpPr>
        <xdr:cNvPr id="844" name="テキスト ボックス 843"/>
        <xdr:cNvSpPr txBox="1"/>
      </xdr:nvSpPr>
      <xdr:spPr>
        <a:xfrm>
          <a:off x="19310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125667</xdr:rowOff>
    </xdr:from>
    <xdr:to>
      <xdr:col>98</xdr:col>
      <xdr:colOff>38100</xdr:colOff>
      <xdr:row>77</xdr:row>
      <xdr:rowOff>55817</xdr:rowOff>
    </xdr:to>
    <xdr:sp macro="" textlink="">
      <xdr:nvSpPr>
        <xdr:cNvPr id="845" name="フローチャート: 判断 844"/>
        <xdr:cNvSpPr/>
      </xdr:nvSpPr>
      <xdr:spPr>
        <a:xfrm>
          <a:off x="18605500" y="131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72344</xdr:rowOff>
    </xdr:from>
    <xdr:ext cx="469744" cy="259045"/>
    <xdr:sp macro="" textlink="">
      <xdr:nvSpPr>
        <xdr:cNvPr id="846" name="テキスト ボックス 845"/>
        <xdr:cNvSpPr txBox="1"/>
      </xdr:nvSpPr>
      <xdr:spPr>
        <a:xfrm>
          <a:off x="18421428" y="129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168910</xdr:rowOff>
    </xdr:from>
    <xdr:to>
      <xdr:col>116</xdr:col>
      <xdr:colOff>114300</xdr:colOff>
      <xdr:row>72</xdr:row>
      <xdr:rowOff>99060</xdr:rowOff>
    </xdr:to>
    <xdr:sp macro="" textlink="">
      <xdr:nvSpPr>
        <xdr:cNvPr id="852" name="楕円 851"/>
        <xdr:cNvSpPr/>
      </xdr:nvSpPr>
      <xdr:spPr>
        <a:xfrm>
          <a:off x="221107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83837</xdr:rowOff>
    </xdr:from>
    <xdr:ext cx="469744" cy="259045"/>
    <xdr:sp macro="" textlink="">
      <xdr:nvSpPr>
        <xdr:cNvPr id="853" name="繰出金該当値テキスト"/>
        <xdr:cNvSpPr txBox="1"/>
      </xdr:nvSpPr>
      <xdr:spPr>
        <a:xfrm>
          <a:off x="22212300" y="1225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103188</xdr:rowOff>
    </xdr:from>
    <xdr:to>
      <xdr:col>112</xdr:col>
      <xdr:colOff>38100</xdr:colOff>
      <xdr:row>78</xdr:row>
      <xdr:rowOff>33338</xdr:rowOff>
    </xdr:to>
    <xdr:sp macro="" textlink="">
      <xdr:nvSpPr>
        <xdr:cNvPr id="854" name="楕円 853"/>
        <xdr:cNvSpPr/>
      </xdr:nvSpPr>
      <xdr:spPr>
        <a:xfrm>
          <a:off x="21272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49865</xdr:rowOff>
    </xdr:from>
    <xdr:ext cx="469744" cy="259045"/>
    <xdr:sp macro="" textlink="">
      <xdr:nvSpPr>
        <xdr:cNvPr id="855" name="テキスト ボックス 854"/>
        <xdr:cNvSpPr txBox="1"/>
      </xdr:nvSpPr>
      <xdr:spPr>
        <a:xfrm>
          <a:off x="210757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119762</xdr:rowOff>
    </xdr:from>
    <xdr:to>
      <xdr:col>107</xdr:col>
      <xdr:colOff>101600</xdr:colOff>
      <xdr:row>78</xdr:row>
      <xdr:rowOff>49912</xdr:rowOff>
    </xdr:to>
    <xdr:sp macro="" textlink="">
      <xdr:nvSpPr>
        <xdr:cNvPr id="856" name="楕円 855"/>
        <xdr:cNvSpPr/>
      </xdr:nvSpPr>
      <xdr:spPr>
        <a:xfrm>
          <a:off x="20383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66439</xdr:rowOff>
    </xdr:from>
    <xdr:ext cx="469744" cy="259045"/>
    <xdr:sp macro="" textlink="">
      <xdr:nvSpPr>
        <xdr:cNvPr id="857" name="テキスト ボックス 856"/>
        <xdr:cNvSpPr txBox="1"/>
      </xdr:nvSpPr>
      <xdr:spPr>
        <a:xfrm>
          <a:off x="20199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110046</xdr:rowOff>
    </xdr:from>
    <xdr:to>
      <xdr:col>102</xdr:col>
      <xdr:colOff>165100</xdr:colOff>
      <xdr:row>78</xdr:row>
      <xdr:rowOff>40196</xdr:rowOff>
    </xdr:to>
    <xdr:sp macro="" textlink="">
      <xdr:nvSpPr>
        <xdr:cNvPr id="858" name="楕円 857"/>
        <xdr:cNvSpPr/>
      </xdr:nvSpPr>
      <xdr:spPr>
        <a:xfrm>
          <a:off x="19494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31323</xdr:rowOff>
    </xdr:from>
    <xdr:ext cx="469744" cy="259045"/>
    <xdr:sp macro="" textlink="">
      <xdr:nvSpPr>
        <xdr:cNvPr id="859" name="テキスト ボックス 858"/>
        <xdr:cNvSpPr txBox="1"/>
      </xdr:nvSpPr>
      <xdr:spPr>
        <a:xfrm>
          <a:off x="19310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108902</xdr:rowOff>
    </xdr:from>
    <xdr:to>
      <xdr:col>98</xdr:col>
      <xdr:colOff>38100</xdr:colOff>
      <xdr:row>78</xdr:row>
      <xdr:rowOff>39052</xdr:rowOff>
    </xdr:to>
    <xdr:sp macro="" textlink="">
      <xdr:nvSpPr>
        <xdr:cNvPr id="860" name="楕円 859"/>
        <xdr:cNvSpPr/>
      </xdr:nvSpPr>
      <xdr:spPr>
        <a:xfrm>
          <a:off x="18605500" y="133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30179</xdr:rowOff>
    </xdr:from>
    <xdr:ext cx="469744" cy="259045"/>
    <xdr:sp macro="" textlink="">
      <xdr:nvSpPr>
        <xdr:cNvPr id="861" name="テキスト ボックス 860"/>
        <xdr:cNvSpPr txBox="1"/>
      </xdr:nvSpPr>
      <xdr:spPr>
        <a:xfrm>
          <a:off x="18421428" y="134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４月から他県に先駆けて公の施設に指定管理者制度を導入するなどコスト縮減を図っており、維持補修費については、今後の老朽化施設の大規模修繕や更新の時期が迎えることを見据え、計画的な長寿命化対策を進め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また、公債費については、財政健全化のため県債の新規発行の抑制や執行節減により生じた財源を活用した繰上償還（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30 276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億円程度）を進めてきた結果、減少傾向となっています。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686,126
677,251
6,708.27
484,037,569
463,359,595
7,927,833
276,920,913
940,198,039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35</xdr:row>
      <xdr:rowOff>25400</xdr:rowOff>
    </xdr:to>
    <xdr:cxnSp macro="">
      <xdr:nvCxnSpPr>
        <xdr:cNvPr id="56" name="直線コネクタ 55"/>
        <xdr:cNvCxnSpPr/>
      </xdr:nvCxnSpPr>
      <xdr:spPr>
        <a:xfrm flipV="1">
          <a:off x="4633595" y="5401310"/>
          <a:ext cx="1270" cy="62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469744" cy="259045"/>
    <xdr:sp macro="" textlink="">
      <xdr:nvSpPr>
        <xdr:cNvPr id="57" name="議会費最小値テキスト"/>
        <xdr:cNvSpPr txBox="1"/>
      </xdr:nvSpPr>
      <xdr:spPr>
        <a:xfrm>
          <a:off x="46863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25400</xdr:rowOff>
    </xdr:from>
    <xdr:to>
      <xdr:col>24</xdr:col>
      <xdr:colOff>152400</xdr:colOff>
      <xdr:row>35</xdr:row>
      <xdr:rowOff>25400</xdr:rowOff>
    </xdr:to>
    <xdr:cxnSp macro="">
      <xdr:nvCxnSpPr>
        <xdr:cNvPr id="58" name="直線コネクタ 57"/>
        <xdr:cNvCxnSpPr/>
      </xdr:nvCxnSpPr>
      <xdr:spPr>
        <a:xfrm>
          <a:off x="4546600" y="60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78740</xdr:rowOff>
    </xdr:from>
    <xdr:to>
      <xdr:col>24</xdr:col>
      <xdr:colOff>63500</xdr:colOff>
      <xdr:row>34</xdr:row>
      <xdr:rowOff>109220</xdr:rowOff>
    </xdr:to>
    <xdr:cxnSp macro="">
      <xdr:nvCxnSpPr>
        <xdr:cNvPr id="61" name="直線コネクタ 60"/>
        <xdr:cNvCxnSpPr/>
      </xdr:nvCxnSpPr>
      <xdr:spPr>
        <a:xfrm flipV="1">
          <a:off x="3797300" y="5908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119397</xdr:rowOff>
    </xdr:from>
    <xdr:ext cx="469744" cy="259045"/>
    <xdr:sp macro="" textlink="">
      <xdr:nvSpPr>
        <xdr:cNvPr id="62" name="議会費平均値テキスト"/>
        <xdr:cNvSpPr txBox="1"/>
      </xdr:nvSpPr>
      <xdr:spPr>
        <a:xfrm>
          <a:off x="4686300" y="5605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96520</xdr:rowOff>
    </xdr:from>
    <xdr:to>
      <xdr:col>24</xdr:col>
      <xdr:colOff>114300</xdr:colOff>
      <xdr:row>34</xdr:row>
      <xdr:rowOff>26670</xdr:rowOff>
    </xdr:to>
    <xdr:sp macro="" textlink="">
      <xdr:nvSpPr>
        <xdr:cNvPr id="63" name="フローチャート: 判断 62"/>
        <xdr:cNvSpPr/>
      </xdr:nvSpPr>
      <xdr:spPr>
        <a:xfrm>
          <a:off x="45847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78740</xdr:rowOff>
    </xdr:from>
    <xdr:to>
      <xdr:col>19</xdr:col>
      <xdr:colOff>177800</xdr:colOff>
      <xdr:row>34</xdr:row>
      <xdr:rowOff>109220</xdr:rowOff>
    </xdr:to>
    <xdr:cxnSp macro="">
      <xdr:nvCxnSpPr>
        <xdr:cNvPr id="64" name="直線コネクタ 63"/>
        <xdr:cNvCxnSpPr/>
      </xdr:nvCxnSpPr>
      <xdr:spPr>
        <a:xfrm>
          <a:off x="2908300" y="5908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111777</xdr:rowOff>
    </xdr:from>
    <xdr:ext cx="469744" cy="259045"/>
    <xdr:sp macro="" textlink="">
      <xdr:nvSpPr>
        <xdr:cNvPr id="66" name="テキスト ボックス 65"/>
        <xdr:cNvSpPr txBox="1"/>
      </xdr:nvSpPr>
      <xdr:spPr>
        <a:xfrm>
          <a:off x="3549728"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78740</xdr:rowOff>
    </xdr:from>
    <xdr:to>
      <xdr:col>15</xdr:col>
      <xdr:colOff>50800</xdr:colOff>
      <xdr:row>35</xdr:row>
      <xdr:rowOff>78740</xdr:rowOff>
    </xdr:to>
    <xdr:cxnSp macro="">
      <xdr:nvCxnSpPr>
        <xdr:cNvPr id="67" name="直線コネクタ 66"/>
        <xdr:cNvCxnSpPr/>
      </xdr:nvCxnSpPr>
      <xdr:spPr>
        <a:xfrm flipV="1">
          <a:off x="2019300" y="59080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111760</xdr:rowOff>
    </xdr:from>
    <xdr:to>
      <xdr:col>15</xdr:col>
      <xdr:colOff>101600</xdr:colOff>
      <xdr:row>34</xdr:row>
      <xdr:rowOff>41910</xdr:rowOff>
    </xdr:to>
    <xdr:sp macro="" textlink="">
      <xdr:nvSpPr>
        <xdr:cNvPr id="68" name="フローチャート: 判断 67"/>
        <xdr:cNvSpPr/>
      </xdr:nvSpPr>
      <xdr:spPr>
        <a:xfrm>
          <a:off x="2857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58437</xdr:rowOff>
    </xdr:from>
    <xdr:ext cx="469744" cy="259045"/>
    <xdr:sp macro="" textlink="">
      <xdr:nvSpPr>
        <xdr:cNvPr id="69" name="テキスト ボックス 68"/>
        <xdr:cNvSpPr txBox="1"/>
      </xdr:nvSpPr>
      <xdr:spPr>
        <a:xfrm>
          <a:off x="2673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154940</xdr:rowOff>
    </xdr:from>
    <xdr:to>
      <xdr:col>10</xdr:col>
      <xdr:colOff>114300</xdr:colOff>
      <xdr:row>35</xdr:row>
      <xdr:rowOff>78740</xdr:rowOff>
    </xdr:to>
    <xdr:cxnSp macro="">
      <xdr:nvCxnSpPr>
        <xdr:cNvPr id="70" name="直線コネクタ 69"/>
        <xdr:cNvCxnSpPr/>
      </xdr:nvCxnSpPr>
      <xdr:spPr>
        <a:xfrm>
          <a:off x="1130300" y="581279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54610</xdr:rowOff>
    </xdr:from>
    <xdr:to>
      <xdr:col>10</xdr:col>
      <xdr:colOff>165100</xdr:colOff>
      <xdr:row>36</xdr:row>
      <xdr:rowOff>156210</xdr:rowOff>
    </xdr:to>
    <xdr:sp macro="" textlink="">
      <xdr:nvSpPr>
        <xdr:cNvPr id="71" name="フローチャート: 判断 70"/>
        <xdr:cNvSpPr/>
      </xdr:nvSpPr>
      <xdr:spPr>
        <a:xfrm>
          <a:off x="1968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72" name="テキスト ボックス 71"/>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69850</xdr:rowOff>
    </xdr:from>
    <xdr:to>
      <xdr:col>6</xdr:col>
      <xdr:colOff>38100</xdr:colOff>
      <xdr:row>40</xdr:row>
      <xdr:rowOff>0</xdr:rowOff>
    </xdr:to>
    <xdr:sp macro="" textlink="">
      <xdr:nvSpPr>
        <xdr:cNvPr id="73" name="フローチャート: 判断 72"/>
        <xdr:cNvSpPr/>
      </xdr:nvSpPr>
      <xdr:spPr>
        <a:xfrm>
          <a:off x="1079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162577</xdr:rowOff>
    </xdr:from>
    <xdr:ext cx="469744" cy="259045"/>
    <xdr:sp macro="" textlink="">
      <xdr:nvSpPr>
        <xdr:cNvPr id="74" name="テキスト ボックス 73"/>
        <xdr:cNvSpPr txBox="1"/>
      </xdr:nvSpPr>
      <xdr:spPr>
        <a:xfrm>
          <a:off x="895428"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80" name="楕円 79"/>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114317</xdr:rowOff>
    </xdr:from>
    <xdr:ext cx="469744" cy="259045"/>
    <xdr:sp macro="" textlink="">
      <xdr:nvSpPr>
        <xdr:cNvPr id="81" name="議会費該当値テキスト"/>
        <xdr:cNvSpPr txBox="1"/>
      </xdr:nvSpPr>
      <xdr:spPr>
        <a:xfrm>
          <a:off x="46863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58420</xdr:rowOff>
    </xdr:from>
    <xdr:to>
      <xdr:col>20</xdr:col>
      <xdr:colOff>38100</xdr:colOff>
      <xdr:row>34</xdr:row>
      <xdr:rowOff>160020</xdr:rowOff>
    </xdr:to>
    <xdr:sp macro="" textlink="">
      <xdr:nvSpPr>
        <xdr:cNvPr id="82" name="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151147</xdr:rowOff>
    </xdr:from>
    <xdr:ext cx="469744" cy="259045"/>
    <xdr:sp macro="" textlink="">
      <xdr:nvSpPr>
        <xdr:cNvPr id="83" name="テキスト ボックス 82"/>
        <xdr:cNvSpPr txBox="1"/>
      </xdr:nvSpPr>
      <xdr:spPr>
        <a:xfrm>
          <a:off x="35497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27940</xdr:rowOff>
    </xdr:from>
    <xdr:to>
      <xdr:col>15</xdr:col>
      <xdr:colOff>101600</xdr:colOff>
      <xdr:row>34</xdr:row>
      <xdr:rowOff>129540</xdr:rowOff>
    </xdr:to>
    <xdr:sp macro="" textlink="">
      <xdr:nvSpPr>
        <xdr:cNvPr id="84" name="楕円 83"/>
        <xdr:cNvSpPr/>
      </xdr:nvSpPr>
      <xdr:spPr>
        <a:xfrm>
          <a:off x="2857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120667</xdr:rowOff>
    </xdr:from>
    <xdr:ext cx="469744" cy="259045"/>
    <xdr:sp macro="" textlink="">
      <xdr:nvSpPr>
        <xdr:cNvPr id="85" name="テキスト ボックス 84"/>
        <xdr:cNvSpPr txBox="1"/>
      </xdr:nvSpPr>
      <xdr:spPr>
        <a:xfrm>
          <a:off x="2673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27940</xdr:rowOff>
    </xdr:from>
    <xdr:to>
      <xdr:col>10</xdr:col>
      <xdr:colOff>165100</xdr:colOff>
      <xdr:row>35</xdr:row>
      <xdr:rowOff>129540</xdr:rowOff>
    </xdr:to>
    <xdr:sp macro="" textlink="">
      <xdr:nvSpPr>
        <xdr:cNvPr id="86" name="楕円 85"/>
        <xdr:cNvSpPr/>
      </xdr:nvSpPr>
      <xdr:spPr>
        <a:xfrm>
          <a:off x="1968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146067</xdr:rowOff>
    </xdr:from>
    <xdr:ext cx="469744" cy="259045"/>
    <xdr:sp macro="" textlink="">
      <xdr:nvSpPr>
        <xdr:cNvPr id="87" name="テキスト ボックス 86"/>
        <xdr:cNvSpPr txBox="1"/>
      </xdr:nvSpPr>
      <xdr:spPr>
        <a:xfrm>
          <a:off x="1784428"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88" name="楕円 87"/>
        <xdr:cNvSpPr/>
      </xdr:nvSpPr>
      <xdr:spPr>
        <a:xfrm>
          <a:off x="1079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89" name="テキスト ボックス 88"/>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129249</xdr:rowOff>
    </xdr:from>
    <xdr:to>
      <xdr:col>24</xdr:col>
      <xdr:colOff>62865</xdr:colOff>
      <xdr:row>59</xdr:row>
      <xdr:rowOff>85489</xdr:rowOff>
    </xdr:to>
    <xdr:cxnSp macro="">
      <xdr:nvCxnSpPr>
        <xdr:cNvPr id="114" name="直線コネクタ 113"/>
        <xdr:cNvCxnSpPr/>
      </xdr:nvCxnSpPr>
      <xdr:spPr>
        <a:xfrm flipV="1">
          <a:off x="4633595" y="9730449"/>
          <a:ext cx="1270" cy="47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89316</xdr:rowOff>
    </xdr:from>
    <xdr:ext cx="534377" cy="259045"/>
    <xdr:sp macro="" textlink="">
      <xdr:nvSpPr>
        <xdr:cNvPr id="115" name="総務費最小値テキスト"/>
        <xdr:cNvSpPr txBox="1"/>
      </xdr:nvSpPr>
      <xdr:spPr>
        <a:xfrm>
          <a:off x="4686300" y="10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85489</xdr:rowOff>
    </xdr:from>
    <xdr:to>
      <xdr:col>24</xdr:col>
      <xdr:colOff>152400</xdr:colOff>
      <xdr:row>59</xdr:row>
      <xdr:rowOff>85489</xdr:rowOff>
    </xdr:to>
    <xdr:cxnSp macro="">
      <xdr:nvCxnSpPr>
        <xdr:cNvPr id="116" name="直線コネクタ 115"/>
        <xdr:cNvCxnSpPr/>
      </xdr:nvCxnSpPr>
      <xdr:spPr>
        <a:xfrm>
          <a:off x="4546600" y="102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75926</xdr:rowOff>
    </xdr:from>
    <xdr:ext cx="534377" cy="259045"/>
    <xdr:sp macro="" textlink="">
      <xdr:nvSpPr>
        <xdr:cNvPr id="117" name="総務費最大値テキスト"/>
        <xdr:cNvSpPr txBox="1"/>
      </xdr:nvSpPr>
      <xdr:spPr>
        <a:xfrm>
          <a:off x="4686300" y="950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129249</xdr:rowOff>
    </xdr:from>
    <xdr:to>
      <xdr:col>24</xdr:col>
      <xdr:colOff>152400</xdr:colOff>
      <xdr:row>56</xdr:row>
      <xdr:rowOff>129249</xdr:rowOff>
    </xdr:to>
    <xdr:cxnSp macro="">
      <xdr:nvCxnSpPr>
        <xdr:cNvPr id="118" name="直線コネクタ 117"/>
        <xdr:cNvCxnSpPr/>
      </xdr:nvCxnSpPr>
      <xdr:spPr>
        <a:xfrm>
          <a:off x="4546600" y="973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129249</xdr:rowOff>
    </xdr:from>
    <xdr:to>
      <xdr:col>24</xdr:col>
      <xdr:colOff>63500</xdr:colOff>
      <xdr:row>57</xdr:row>
      <xdr:rowOff>37810</xdr:rowOff>
    </xdr:to>
    <xdr:cxnSp macro="">
      <xdr:nvCxnSpPr>
        <xdr:cNvPr id="119" name="直線コネクタ 118"/>
        <xdr:cNvCxnSpPr/>
      </xdr:nvCxnSpPr>
      <xdr:spPr>
        <a:xfrm flipV="1">
          <a:off x="3797300" y="973044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105753</xdr:rowOff>
    </xdr:from>
    <xdr:ext cx="534377" cy="259045"/>
    <xdr:sp macro="" textlink="">
      <xdr:nvSpPr>
        <xdr:cNvPr id="120" name="総務費平均値テキスト"/>
        <xdr:cNvSpPr txBox="1"/>
      </xdr:nvSpPr>
      <xdr:spPr>
        <a:xfrm>
          <a:off x="4686300" y="9878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127326</xdr:rowOff>
    </xdr:from>
    <xdr:to>
      <xdr:col>24</xdr:col>
      <xdr:colOff>114300</xdr:colOff>
      <xdr:row>58</xdr:row>
      <xdr:rowOff>57476</xdr:rowOff>
    </xdr:to>
    <xdr:sp macro="" textlink="">
      <xdr:nvSpPr>
        <xdr:cNvPr id="121" name="フローチャート: 判断 120"/>
        <xdr:cNvSpPr/>
      </xdr:nvSpPr>
      <xdr:spPr>
        <a:xfrm>
          <a:off x="4584700" y="98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2105</xdr:rowOff>
    </xdr:from>
    <xdr:to>
      <xdr:col>19</xdr:col>
      <xdr:colOff>177800</xdr:colOff>
      <xdr:row>57</xdr:row>
      <xdr:rowOff>37810</xdr:rowOff>
    </xdr:to>
    <xdr:cxnSp macro="">
      <xdr:nvCxnSpPr>
        <xdr:cNvPr id="122" name="直線コネクタ 121"/>
        <xdr:cNvCxnSpPr/>
      </xdr:nvCxnSpPr>
      <xdr:spPr>
        <a:xfrm>
          <a:off x="2908300" y="8574605"/>
          <a:ext cx="889000" cy="12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115135</xdr:rowOff>
    </xdr:from>
    <xdr:to>
      <xdr:col>20</xdr:col>
      <xdr:colOff>38100</xdr:colOff>
      <xdr:row>59</xdr:row>
      <xdr:rowOff>45285</xdr:rowOff>
    </xdr:to>
    <xdr:sp macro="" textlink="">
      <xdr:nvSpPr>
        <xdr:cNvPr id="123" name="フローチャート: 判断 122"/>
        <xdr:cNvSpPr/>
      </xdr:nvSpPr>
      <xdr:spPr>
        <a:xfrm>
          <a:off x="3746500" y="1005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36412</xdr:rowOff>
    </xdr:from>
    <xdr:ext cx="534377" cy="259045"/>
    <xdr:sp macro="" textlink="">
      <xdr:nvSpPr>
        <xdr:cNvPr id="124" name="テキスト ボックス 123"/>
        <xdr:cNvSpPr txBox="1"/>
      </xdr:nvSpPr>
      <xdr:spPr>
        <a:xfrm>
          <a:off x="3517411" y="1015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2105</xdr:rowOff>
    </xdr:from>
    <xdr:to>
      <xdr:col>15</xdr:col>
      <xdr:colOff>50800</xdr:colOff>
      <xdr:row>53</xdr:row>
      <xdr:rowOff>147755</xdr:rowOff>
    </xdr:to>
    <xdr:cxnSp macro="">
      <xdr:nvCxnSpPr>
        <xdr:cNvPr id="125" name="直線コネクタ 124"/>
        <xdr:cNvCxnSpPr/>
      </xdr:nvCxnSpPr>
      <xdr:spPr>
        <a:xfrm flipV="1">
          <a:off x="2019300" y="8574605"/>
          <a:ext cx="889000" cy="66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60053</xdr:rowOff>
    </xdr:from>
    <xdr:to>
      <xdr:col>15</xdr:col>
      <xdr:colOff>101600</xdr:colOff>
      <xdr:row>54</xdr:row>
      <xdr:rowOff>161653</xdr:rowOff>
    </xdr:to>
    <xdr:sp macro="" textlink="">
      <xdr:nvSpPr>
        <xdr:cNvPr id="126" name="フローチャート: 判断 125"/>
        <xdr:cNvSpPr/>
      </xdr:nvSpPr>
      <xdr:spPr>
        <a:xfrm>
          <a:off x="2857500" y="931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152780</xdr:rowOff>
    </xdr:from>
    <xdr:ext cx="534377" cy="259045"/>
    <xdr:sp macro="" textlink="">
      <xdr:nvSpPr>
        <xdr:cNvPr id="127" name="テキスト ボックス 126"/>
        <xdr:cNvSpPr txBox="1"/>
      </xdr:nvSpPr>
      <xdr:spPr>
        <a:xfrm>
          <a:off x="2641111" y="94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147755</xdr:rowOff>
    </xdr:from>
    <xdr:to>
      <xdr:col>10</xdr:col>
      <xdr:colOff>114300</xdr:colOff>
      <xdr:row>55</xdr:row>
      <xdr:rowOff>103777</xdr:rowOff>
    </xdr:to>
    <xdr:cxnSp macro="">
      <xdr:nvCxnSpPr>
        <xdr:cNvPr id="128" name="直線コネクタ 127"/>
        <xdr:cNvCxnSpPr/>
      </xdr:nvCxnSpPr>
      <xdr:spPr>
        <a:xfrm flipV="1">
          <a:off x="1130300" y="9234605"/>
          <a:ext cx="889000" cy="29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26743</xdr:rowOff>
    </xdr:from>
    <xdr:to>
      <xdr:col>10</xdr:col>
      <xdr:colOff>165100</xdr:colOff>
      <xdr:row>57</xdr:row>
      <xdr:rowOff>128343</xdr:rowOff>
    </xdr:to>
    <xdr:sp macro="" textlink="">
      <xdr:nvSpPr>
        <xdr:cNvPr id="129" name="フローチャート: 判断 128"/>
        <xdr:cNvSpPr/>
      </xdr:nvSpPr>
      <xdr:spPr>
        <a:xfrm>
          <a:off x="1968500" y="979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119470</xdr:rowOff>
    </xdr:from>
    <xdr:ext cx="534377" cy="259045"/>
    <xdr:sp macro="" textlink="">
      <xdr:nvSpPr>
        <xdr:cNvPr id="130" name="テキスト ボックス 129"/>
        <xdr:cNvSpPr txBox="1"/>
      </xdr:nvSpPr>
      <xdr:spPr>
        <a:xfrm>
          <a:off x="1752111" y="98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167712</xdr:rowOff>
    </xdr:from>
    <xdr:to>
      <xdr:col>6</xdr:col>
      <xdr:colOff>38100</xdr:colOff>
      <xdr:row>52</xdr:row>
      <xdr:rowOff>97862</xdr:rowOff>
    </xdr:to>
    <xdr:sp macro="" textlink="">
      <xdr:nvSpPr>
        <xdr:cNvPr id="131" name="フローチャート: 判断 130"/>
        <xdr:cNvSpPr/>
      </xdr:nvSpPr>
      <xdr:spPr>
        <a:xfrm>
          <a:off x="1079500" y="891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114389</xdr:rowOff>
    </xdr:from>
    <xdr:ext cx="534377" cy="259045"/>
    <xdr:sp macro="" textlink="">
      <xdr:nvSpPr>
        <xdr:cNvPr id="132" name="テキスト ボックス 131"/>
        <xdr:cNvSpPr txBox="1"/>
      </xdr:nvSpPr>
      <xdr:spPr>
        <a:xfrm>
          <a:off x="863111" y="86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78449</xdr:rowOff>
    </xdr:from>
    <xdr:to>
      <xdr:col>24</xdr:col>
      <xdr:colOff>114300</xdr:colOff>
      <xdr:row>57</xdr:row>
      <xdr:rowOff>8599</xdr:rowOff>
    </xdr:to>
    <xdr:sp macro="" textlink="">
      <xdr:nvSpPr>
        <xdr:cNvPr id="138" name="楕円 137"/>
        <xdr:cNvSpPr/>
      </xdr:nvSpPr>
      <xdr:spPr>
        <a:xfrm>
          <a:off x="4584700" y="96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31476</xdr:rowOff>
    </xdr:from>
    <xdr:ext cx="534377" cy="259045"/>
    <xdr:sp macro="" textlink="">
      <xdr:nvSpPr>
        <xdr:cNvPr id="139" name="総務費該当値テキスト"/>
        <xdr:cNvSpPr txBox="1"/>
      </xdr:nvSpPr>
      <xdr:spPr>
        <a:xfrm>
          <a:off x="4686300" y="96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158460</xdr:rowOff>
    </xdr:from>
    <xdr:to>
      <xdr:col>20</xdr:col>
      <xdr:colOff>38100</xdr:colOff>
      <xdr:row>57</xdr:row>
      <xdr:rowOff>88610</xdr:rowOff>
    </xdr:to>
    <xdr:sp macro="" textlink="">
      <xdr:nvSpPr>
        <xdr:cNvPr id="140" name="楕円 139"/>
        <xdr:cNvSpPr/>
      </xdr:nvSpPr>
      <xdr:spPr>
        <a:xfrm>
          <a:off x="3746500" y="97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105137</xdr:rowOff>
    </xdr:from>
    <xdr:ext cx="534377" cy="259045"/>
    <xdr:sp macro="" textlink="">
      <xdr:nvSpPr>
        <xdr:cNvPr id="141" name="テキスト ボックス 140"/>
        <xdr:cNvSpPr txBox="1"/>
      </xdr:nvSpPr>
      <xdr:spPr>
        <a:xfrm>
          <a:off x="3517411" y="953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122755</xdr:rowOff>
    </xdr:from>
    <xdr:to>
      <xdr:col>15</xdr:col>
      <xdr:colOff>101600</xdr:colOff>
      <xdr:row>50</xdr:row>
      <xdr:rowOff>52905</xdr:rowOff>
    </xdr:to>
    <xdr:sp macro="" textlink="">
      <xdr:nvSpPr>
        <xdr:cNvPr id="142" name="楕円 141"/>
        <xdr:cNvSpPr/>
      </xdr:nvSpPr>
      <xdr:spPr>
        <a:xfrm>
          <a:off x="2857500" y="8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69432</xdr:rowOff>
    </xdr:from>
    <xdr:ext cx="534377" cy="259045"/>
    <xdr:sp macro="" textlink="">
      <xdr:nvSpPr>
        <xdr:cNvPr id="143" name="テキスト ボックス 142"/>
        <xdr:cNvSpPr txBox="1"/>
      </xdr:nvSpPr>
      <xdr:spPr>
        <a:xfrm>
          <a:off x="2641111" y="8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96955</xdr:rowOff>
    </xdr:from>
    <xdr:to>
      <xdr:col>10</xdr:col>
      <xdr:colOff>165100</xdr:colOff>
      <xdr:row>54</xdr:row>
      <xdr:rowOff>27105</xdr:rowOff>
    </xdr:to>
    <xdr:sp macro="" textlink="">
      <xdr:nvSpPr>
        <xdr:cNvPr id="144" name="楕円 143"/>
        <xdr:cNvSpPr/>
      </xdr:nvSpPr>
      <xdr:spPr>
        <a:xfrm>
          <a:off x="1968500" y="91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43632</xdr:rowOff>
    </xdr:from>
    <xdr:ext cx="534377" cy="259045"/>
    <xdr:sp macro="" textlink="">
      <xdr:nvSpPr>
        <xdr:cNvPr id="145" name="テキスト ボックス 144"/>
        <xdr:cNvSpPr txBox="1"/>
      </xdr:nvSpPr>
      <xdr:spPr>
        <a:xfrm>
          <a:off x="1752111" y="89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52977</xdr:rowOff>
    </xdr:from>
    <xdr:to>
      <xdr:col>6</xdr:col>
      <xdr:colOff>38100</xdr:colOff>
      <xdr:row>55</xdr:row>
      <xdr:rowOff>154577</xdr:rowOff>
    </xdr:to>
    <xdr:sp macro="" textlink="">
      <xdr:nvSpPr>
        <xdr:cNvPr id="146" name="楕円 145"/>
        <xdr:cNvSpPr/>
      </xdr:nvSpPr>
      <xdr:spPr>
        <a:xfrm>
          <a:off x="1079500" y="94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145704</xdr:rowOff>
    </xdr:from>
    <xdr:ext cx="534377" cy="259045"/>
    <xdr:sp macro="" textlink="">
      <xdr:nvSpPr>
        <xdr:cNvPr id="147" name="テキスト ボックス 146"/>
        <xdr:cNvSpPr txBox="1"/>
      </xdr:nvSpPr>
      <xdr:spPr>
        <a:xfrm>
          <a:off x="863111" y="95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8" name="テキスト ボックス 157"/>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4552</xdr:rowOff>
    </xdr:from>
    <xdr:to>
      <xdr:col>24</xdr:col>
      <xdr:colOff>62865</xdr:colOff>
      <xdr:row>77</xdr:row>
      <xdr:rowOff>141895</xdr:rowOff>
    </xdr:to>
    <xdr:cxnSp macro="">
      <xdr:nvCxnSpPr>
        <xdr:cNvPr id="168" name="直線コネクタ 167"/>
        <xdr:cNvCxnSpPr/>
      </xdr:nvCxnSpPr>
      <xdr:spPr>
        <a:xfrm flipV="1">
          <a:off x="4633595" y="12177502"/>
          <a:ext cx="1270" cy="116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145722</xdr:rowOff>
    </xdr:from>
    <xdr:ext cx="534377" cy="259045"/>
    <xdr:sp macro="" textlink="">
      <xdr:nvSpPr>
        <xdr:cNvPr id="169" name="民生費最小値テキスト"/>
        <xdr:cNvSpPr txBox="1"/>
      </xdr:nvSpPr>
      <xdr:spPr>
        <a:xfrm>
          <a:off x="4686300" y="133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141895</xdr:rowOff>
    </xdr:from>
    <xdr:to>
      <xdr:col>24</xdr:col>
      <xdr:colOff>152400</xdr:colOff>
      <xdr:row>77</xdr:row>
      <xdr:rowOff>141895</xdr:rowOff>
    </xdr:to>
    <xdr:cxnSp macro="">
      <xdr:nvCxnSpPr>
        <xdr:cNvPr id="170" name="直線コネクタ 169"/>
        <xdr:cNvCxnSpPr/>
      </xdr:nvCxnSpPr>
      <xdr:spPr>
        <a:xfrm>
          <a:off x="4546600" y="133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122679</xdr:rowOff>
    </xdr:from>
    <xdr:ext cx="534377" cy="259045"/>
    <xdr:sp macro="" textlink="">
      <xdr:nvSpPr>
        <xdr:cNvPr id="171" name="民生費最大値テキスト"/>
        <xdr:cNvSpPr txBox="1"/>
      </xdr:nvSpPr>
      <xdr:spPr>
        <a:xfrm>
          <a:off x="4686300" y="119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4552</xdr:rowOff>
    </xdr:from>
    <xdr:to>
      <xdr:col>24</xdr:col>
      <xdr:colOff>152400</xdr:colOff>
      <xdr:row>71</xdr:row>
      <xdr:rowOff>4552</xdr:rowOff>
    </xdr:to>
    <xdr:cxnSp macro="">
      <xdr:nvCxnSpPr>
        <xdr:cNvPr id="172" name="直線コネクタ 171"/>
        <xdr:cNvCxnSpPr/>
      </xdr:nvCxnSpPr>
      <xdr:spPr>
        <a:xfrm>
          <a:off x="4546600" y="1217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2631</xdr:rowOff>
    </xdr:from>
    <xdr:to>
      <xdr:col>24</xdr:col>
      <xdr:colOff>63500</xdr:colOff>
      <xdr:row>77</xdr:row>
      <xdr:rowOff>141895</xdr:rowOff>
    </xdr:to>
    <xdr:cxnSp macro="">
      <xdr:nvCxnSpPr>
        <xdr:cNvPr id="173" name="直線コネクタ 172"/>
        <xdr:cNvCxnSpPr/>
      </xdr:nvCxnSpPr>
      <xdr:spPr>
        <a:xfrm>
          <a:off x="3797300" y="13204281"/>
          <a:ext cx="8382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101078</xdr:rowOff>
    </xdr:from>
    <xdr:ext cx="534377" cy="259045"/>
    <xdr:sp macro="" textlink="">
      <xdr:nvSpPr>
        <xdr:cNvPr id="174" name="民生費平均値テキスト"/>
        <xdr:cNvSpPr txBox="1"/>
      </xdr:nvSpPr>
      <xdr:spPr>
        <a:xfrm>
          <a:off x="4686300" y="126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78201</xdr:rowOff>
    </xdr:from>
    <xdr:to>
      <xdr:col>24</xdr:col>
      <xdr:colOff>114300</xdr:colOff>
      <xdr:row>75</xdr:row>
      <xdr:rowOff>8351</xdr:rowOff>
    </xdr:to>
    <xdr:sp macro="" textlink="">
      <xdr:nvSpPr>
        <xdr:cNvPr id="175" name="フローチャート: 判断 174"/>
        <xdr:cNvSpPr/>
      </xdr:nvSpPr>
      <xdr:spPr>
        <a:xfrm>
          <a:off x="4584700" y="127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2631</xdr:rowOff>
    </xdr:from>
    <xdr:to>
      <xdr:col>19</xdr:col>
      <xdr:colOff>177800</xdr:colOff>
      <xdr:row>77</xdr:row>
      <xdr:rowOff>17810</xdr:rowOff>
    </xdr:to>
    <xdr:cxnSp macro="">
      <xdr:nvCxnSpPr>
        <xdr:cNvPr id="176" name="直線コネクタ 175"/>
        <xdr:cNvCxnSpPr/>
      </xdr:nvCxnSpPr>
      <xdr:spPr>
        <a:xfrm flipV="1">
          <a:off x="2908300" y="13204281"/>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26904</xdr:rowOff>
    </xdr:from>
    <xdr:to>
      <xdr:col>20</xdr:col>
      <xdr:colOff>38100</xdr:colOff>
      <xdr:row>74</xdr:row>
      <xdr:rowOff>128504</xdr:rowOff>
    </xdr:to>
    <xdr:sp macro="" textlink="">
      <xdr:nvSpPr>
        <xdr:cNvPr id="177" name="フローチャート: 判断 176"/>
        <xdr:cNvSpPr/>
      </xdr:nvSpPr>
      <xdr:spPr>
        <a:xfrm>
          <a:off x="3746500" y="127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145031</xdr:rowOff>
    </xdr:from>
    <xdr:ext cx="534377" cy="259045"/>
    <xdr:sp macro="" textlink="">
      <xdr:nvSpPr>
        <xdr:cNvPr id="178" name="テキスト ボックス 177"/>
        <xdr:cNvSpPr txBox="1"/>
      </xdr:nvSpPr>
      <xdr:spPr>
        <a:xfrm>
          <a:off x="3517411" y="124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58776</xdr:rowOff>
    </xdr:from>
    <xdr:to>
      <xdr:col>15</xdr:col>
      <xdr:colOff>50800</xdr:colOff>
      <xdr:row>77</xdr:row>
      <xdr:rowOff>17810</xdr:rowOff>
    </xdr:to>
    <xdr:cxnSp macro="">
      <xdr:nvCxnSpPr>
        <xdr:cNvPr id="179" name="直線コネクタ 178"/>
        <xdr:cNvCxnSpPr/>
      </xdr:nvCxnSpPr>
      <xdr:spPr>
        <a:xfrm>
          <a:off x="2019300" y="13088976"/>
          <a:ext cx="889000" cy="1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86248</xdr:rowOff>
    </xdr:from>
    <xdr:to>
      <xdr:col>15</xdr:col>
      <xdr:colOff>101600</xdr:colOff>
      <xdr:row>75</xdr:row>
      <xdr:rowOff>16398</xdr:rowOff>
    </xdr:to>
    <xdr:sp macro="" textlink="">
      <xdr:nvSpPr>
        <xdr:cNvPr id="180" name="フローチャート: 判断 179"/>
        <xdr:cNvSpPr/>
      </xdr:nvSpPr>
      <xdr:spPr>
        <a:xfrm>
          <a:off x="2857500" y="127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32925</xdr:rowOff>
    </xdr:from>
    <xdr:ext cx="534377" cy="259045"/>
    <xdr:sp macro="" textlink="">
      <xdr:nvSpPr>
        <xdr:cNvPr id="181" name="テキスト ボックス 180"/>
        <xdr:cNvSpPr txBox="1"/>
      </xdr:nvSpPr>
      <xdr:spPr>
        <a:xfrm>
          <a:off x="2641111" y="125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58776</xdr:rowOff>
    </xdr:from>
    <xdr:to>
      <xdr:col>10</xdr:col>
      <xdr:colOff>114300</xdr:colOff>
      <xdr:row>79</xdr:row>
      <xdr:rowOff>44053</xdr:rowOff>
    </xdr:to>
    <xdr:cxnSp macro="">
      <xdr:nvCxnSpPr>
        <xdr:cNvPr id="182" name="直線コネクタ 181"/>
        <xdr:cNvCxnSpPr/>
      </xdr:nvCxnSpPr>
      <xdr:spPr>
        <a:xfrm flipV="1">
          <a:off x="1130300" y="13088976"/>
          <a:ext cx="889000" cy="49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39796</xdr:rowOff>
    </xdr:from>
    <xdr:to>
      <xdr:col>10</xdr:col>
      <xdr:colOff>165100</xdr:colOff>
      <xdr:row>76</xdr:row>
      <xdr:rowOff>141396</xdr:rowOff>
    </xdr:to>
    <xdr:sp macro="" textlink="">
      <xdr:nvSpPr>
        <xdr:cNvPr id="183" name="フローチャート: 判断 182"/>
        <xdr:cNvSpPr/>
      </xdr:nvSpPr>
      <xdr:spPr>
        <a:xfrm>
          <a:off x="1968500" y="130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132523</xdr:rowOff>
    </xdr:from>
    <xdr:ext cx="534377" cy="259045"/>
    <xdr:sp macro="" textlink="">
      <xdr:nvSpPr>
        <xdr:cNvPr id="184" name="テキスト ボックス 183"/>
        <xdr:cNvSpPr txBox="1"/>
      </xdr:nvSpPr>
      <xdr:spPr>
        <a:xfrm>
          <a:off x="1752111" y="131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114229</xdr:rowOff>
    </xdr:from>
    <xdr:to>
      <xdr:col>6</xdr:col>
      <xdr:colOff>38100</xdr:colOff>
      <xdr:row>78</xdr:row>
      <xdr:rowOff>44379</xdr:rowOff>
    </xdr:to>
    <xdr:sp macro="" textlink="">
      <xdr:nvSpPr>
        <xdr:cNvPr id="185" name="フローチャート: 判断 184"/>
        <xdr:cNvSpPr/>
      </xdr:nvSpPr>
      <xdr:spPr>
        <a:xfrm>
          <a:off x="1079500" y="1331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60906</xdr:rowOff>
    </xdr:from>
    <xdr:ext cx="534377" cy="259045"/>
    <xdr:sp macro="" textlink="">
      <xdr:nvSpPr>
        <xdr:cNvPr id="186" name="テキスト ボックス 185"/>
        <xdr:cNvSpPr txBox="1"/>
      </xdr:nvSpPr>
      <xdr:spPr>
        <a:xfrm>
          <a:off x="863111" y="130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91095</xdr:rowOff>
    </xdr:from>
    <xdr:to>
      <xdr:col>24</xdr:col>
      <xdr:colOff>114300</xdr:colOff>
      <xdr:row>78</xdr:row>
      <xdr:rowOff>21245</xdr:rowOff>
    </xdr:to>
    <xdr:sp macro="" textlink="">
      <xdr:nvSpPr>
        <xdr:cNvPr id="192" name="楕円 191"/>
        <xdr:cNvSpPr/>
      </xdr:nvSpPr>
      <xdr:spPr>
        <a:xfrm>
          <a:off x="4584700" y="132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6022</xdr:rowOff>
    </xdr:from>
    <xdr:ext cx="534377" cy="259045"/>
    <xdr:sp macro="" textlink="">
      <xdr:nvSpPr>
        <xdr:cNvPr id="193" name="民生費該当値テキスト"/>
        <xdr:cNvSpPr txBox="1"/>
      </xdr:nvSpPr>
      <xdr:spPr>
        <a:xfrm>
          <a:off x="4686300" y="132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123281</xdr:rowOff>
    </xdr:from>
    <xdr:to>
      <xdr:col>20</xdr:col>
      <xdr:colOff>38100</xdr:colOff>
      <xdr:row>77</xdr:row>
      <xdr:rowOff>53431</xdr:rowOff>
    </xdr:to>
    <xdr:sp macro="" textlink="">
      <xdr:nvSpPr>
        <xdr:cNvPr id="194" name="楕円 193"/>
        <xdr:cNvSpPr/>
      </xdr:nvSpPr>
      <xdr:spPr>
        <a:xfrm>
          <a:off x="3746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44558</xdr:rowOff>
    </xdr:from>
    <xdr:ext cx="534377" cy="259045"/>
    <xdr:sp macro="" textlink="">
      <xdr:nvSpPr>
        <xdr:cNvPr id="195" name="テキスト ボックス 194"/>
        <xdr:cNvSpPr txBox="1"/>
      </xdr:nvSpPr>
      <xdr:spPr>
        <a:xfrm>
          <a:off x="3517411" y="132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138460</xdr:rowOff>
    </xdr:from>
    <xdr:to>
      <xdr:col>15</xdr:col>
      <xdr:colOff>101600</xdr:colOff>
      <xdr:row>77</xdr:row>
      <xdr:rowOff>68610</xdr:rowOff>
    </xdr:to>
    <xdr:sp macro="" textlink="">
      <xdr:nvSpPr>
        <xdr:cNvPr id="196" name="楕円 195"/>
        <xdr:cNvSpPr/>
      </xdr:nvSpPr>
      <xdr:spPr>
        <a:xfrm>
          <a:off x="28575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59737</xdr:rowOff>
    </xdr:from>
    <xdr:ext cx="534377" cy="259045"/>
    <xdr:sp macro="" textlink="">
      <xdr:nvSpPr>
        <xdr:cNvPr id="197" name="テキスト ボックス 196"/>
        <xdr:cNvSpPr txBox="1"/>
      </xdr:nvSpPr>
      <xdr:spPr>
        <a:xfrm>
          <a:off x="2641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7976</xdr:rowOff>
    </xdr:from>
    <xdr:to>
      <xdr:col>10</xdr:col>
      <xdr:colOff>165100</xdr:colOff>
      <xdr:row>76</xdr:row>
      <xdr:rowOff>109576</xdr:rowOff>
    </xdr:to>
    <xdr:sp macro="" textlink="">
      <xdr:nvSpPr>
        <xdr:cNvPr id="198" name="楕円 197"/>
        <xdr:cNvSpPr/>
      </xdr:nvSpPr>
      <xdr:spPr>
        <a:xfrm>
          <a:off x="1968500" y="130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126102</xdr:rowOff>
    </xdr:from>
    <xdr:ext cx="534377" cy="259045"/>
    <xdr:sp macro="" textlink="">
      <xdr:nvSpPr>
        <xdr:cNvPr id="199" name="テキスト ボックス 198"/>
        <xdr:cNvSpPr txBox="1"/>
      </xdr:nvSpPr>
      <xdr:spPr>
        <a:xfrm>
          <a:off x="1752111" y="12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164703</xdr:rowOff>
    </xdr:from>
    <xdr:to>
      <xdr:col>6</xdr:col>
      <xdr:colOff>38100</xdr:colOff>
      <xdr:row>79</xdr:row>
      <xdr:rowOff>94853</xdr:rowOff>
    </xdr:to>
    <xdr:sp macro="" textlink="">
      <xdr:nvSpPr>
        <xdr:cNvPr id="200" name="楕円 199"/>
        <xdr:cNvSpPr/>
      </xdr:nvSpPr>
      <xdr:spPr>
        <a:xfrm>
          <a:off x="1079500" y="135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85980</xdr:rowOff>
    </xdr:from>
    <xdr:ext cx="534377" cy="259045"/>
    <xdr:sp macro="" textlink="">
      <xdr:nvSpPr>
        <xdr:cNvPr id="201" name="テキスト ボックス 200"/>
        <xdr:cNvSpPr txBox="1"/>
      </xdr:nvSpPr>
      <xdr:spPr>
        <a:xfrm>
          <a:off x="863111" y="13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69062</xdr:rowOff>
    </xdr:from>
    <xdr:to>
      <xdr:col>24</xdr:col>
      <xdr:colOff>62865</xdr:colOff>
      <xdr:row>98</xdr:row>
      <xdr:rowOff>149301</xdr:rowOff>
    </xdr:to>
    <xdr:cxnSp macro="">
      <xdr:nvCxnSpPr>
        <xdr:cNvPr id="222" name="直線コネクタ 221"/>
        <xdr:cNvCxnSpPr/>
      </xdr:nvCxnSpPr>
      <xdr:spPr>
        <a:xfrm flipV="1">
          <a:off x="4633595" y="15671012"/>
          <a:ext cx="1270" cy="128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153128</xdr:rowOff>
    </xdr:from>
    <xdr:ext cx="534377" cy="259045"/>
    <xdr:sp macro="" textlink="">
      <xdr:nvSpPr>
        <xdr:cNvPr id="223" name="衛生費最小値テキスト"/>
        <xdr:cNvSpPr txBox="1"/>
      </xdr:nvSpPr>
      <xdr:spPr>
        <a:xfrm>
          <a:off x="4686300" y="16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149301</xdr:rowOff>
    </xdr:from>
    <xdr:to>
      <xdr:col>24</xdr:col>
      <xdr:colOff>152400</xdr:colOff>
      <xdr:row>98</xdr:row>
      <xdr:rowOff>149301</xdr:rowOff>
    </xdr:to>
    <xdr:cxnSp macro="">
      <xdr:nvCxnSpPr>
        <xdr:cNvPr id="224" name="直線コネクタ 223"/>
        <xdr:cNvCxnSpPr/>
      </xdr:nvCxnSpPr>
      <xdr:spPr>
        <a:xfrm>
          <a:off x="4546600" y="169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15739</xdr:rowOff>
    </xdr:from>
    <xdr:ext cx="534377" cy="259045"/>
    <xdr:sp macro="" textlink="">
      <xdr:nvSpPr>
        <xdr:cNvPr id="225" name="衛生費最大値テキスト"/>
        <xdr:cNvSpPr txBox="1"/>
      </xdr:nvSpPr>
      <xdr:spPr>
        <a:xfrm>
          <a:off x="4686300" y="154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69062</xdr:rowOff>
    </xdr:from>
    <xdr:to>
      <xdr:col>24</xdr:col>
      <xdr:colOff>152400</xdr:colOff>
      <xdr:row>91</xdr:row>
      <xdr:rowOff>69062</xdr:rowOff>
    </xdr:to>
    <xdr:cxnSp macro="">
      <xdr:nvCxnSpPr>
        <xdr:cNvPr id="226" name="直線コネクタ 225"/>
        <xdr:cNvCxnSpPr/>
      </xdr:nvCxnSpPr>
      <xdr:spPr>
        <a:xfrm>
          <a:off x="4546600" y="1567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69062</xdr:rowOff>
    </xdr:from>
    <xdr:to>
      <xdr:col>24</xdr:col>
      <xdr:colOff>63500</xdr:colOff>
      <xdr:row>93</xdr:row>
      <xdr:rowOff>132614</xdr:rowOff>
    </xdr:to>
    <xdr:cxnSp macro="">
      <xdr:nvCxnSpPr>
        <xdr:cNvPr id="227" name="直線コネクタ 226"/>
        <xdr:cNvCxnSpPr/>
      </xdr:nvCxnSpPr>
      <xdr:spPr>
        <a:xfrm flipV="1">
          <a:off x="3797300" y="15671012"/>
          <a:ext cx="838200" cy="4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114647</xdr:rowOff>
    </xdr:from>
    <xdr:ext cx="534377" cy="259045"/>
    <xdr:sp macro="" textlink="">
      <xdr:nvSpPr>
        <xdr:cNvPr id="228" name="衛生費平均値テキスト"/>
        <xdr:cNvSpPr txBox="1"/>
      </xdr:nvSpPr>
      <xdr:spPr>
        <a:xfrm>
          <a:off x="4686300" y="1623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136220</xdr:rowOff>
    </xdr:from>
    <xdr:to>
      <xdr:col>24</xdr:col>
      <xdr:colOff>114300</xdr:colOff>
      <xdr:row>95</xdr:row>
      <xdr:rowOff>66370</xdr:rowOff>
    </xdr:to>
    <xdr:sp macro="" textlink="">
      <xdr:nvSpPr>
        <xdr:cNvPr id="229" name="フローチャート: 判断 228"/>
        <xdr:cNvSpPr/>
      </xdr:nvSpPr>
      <xdr:spPr>
        <a:xfrm>
          <a:off x="4584700" y="162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94895</xdr:rowOff>
    </xdr:from>
    <xdr:to>
      <xdr:col>19</xdr:col>
      <xdr:colOff>177800</xdr:colOff>
      <xdr:row>93</xdr:row>
      <xdr:rowOff>132614</xdr:rowOff>
    </xdr:to>
    <xdr:cxnSp macro="">
      <xdr:nvCxnSpPr>
        <xdr:cNvPr id="230" name="直線コネクタ 229"/>
        <xdr:cNvCxnSpPr/>
      </xdr:nvCxnSpPr>
      <xdr:spPr>
        <a:xfrm>
          <a:off x="2908300" y="1569684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97129</xdr:rowOff>
    </xdr:from>
    <xdr:to>
      <xdr:col>20</xdr:col>
      <xdr:colOff>38100</xdr:colOff>
      <xdr:row>95</xdr:row>
      <xdr:rowOff>27279</xdr:rowOff>
    </xdr:to>
    <xdr:sp macro="" textlink="">
      <xdr:nvSpPr>
        <xdr:cNvPr id="231" name="フローチャート: 判断 230"/>
        <xdr:cNvSpPr/>
      </xdr:nvSpPr>
      <xdr:spPr>
        <a:xfrm>
          <a:off x="37465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18406</xdr:rowOff>
    </xdr:from>
    <xdr:ext cx="534377" cy="259045"/>
    <xdr:sp macro="" textlink="">
      <xdr:nvSpPr>
        <xdr:cNvPr id="232" name="テキスト ボックス 231"/>
        <xdr:cNvSpPr txBox="1"/>
      </xdr:nvSpPr>
      <xdr:spPr>
        <a:xfrm>
          <a:off x="3517411" y="16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18999</xdr:rowOff>
    </xdr:from>
    <xdr:to>
      <xdr:col>15</xdr:col>
      <xdr:colOff>50800</xdr:colOff>
      <xdr:row>91</xdr:row>
      <xdr:rowOff>94895</xdr:rowOff>
    </xdr:to>
    <xdr:cxnSp macro="">
      <xdr:nvCxnSpPr>
        <xdr:cNvPr id="233" name="直線コネクタ 232"/>
        <xdr:cNvCxnSpPr/>
      </xdr:nvCxnSpPr>
      <xdr:spPr>
        <a:xfrm>
          <a:off x="2019300" y="15449499"/>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83643</xdr:rowOff>
    </xdr:from>
    <xdr:to>
      <xdr:col>15</xdr:col>
      <xdr:colOff>101600</xdr:colOff>
      <xdr:row>95</xdr:row>
      <xdr:rowOff>13793</xdr:rowOff>
    </xdr:to>
    <xdr:sp macro="" textlink="">
      <xdr:nvSpPr>
        <xdr:cNvPr id="234" name="フローチャート: 判断 233"/>
        <xdr:cNvSpPr/>
      </xdr:nvSpPr>
      <xdr:spPr>
        <a:xfrm>
          <a:off x="2857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4920</xdr:rowOff>
    </xdr:from>
    <xdr:ext cx="534377" cy="259045"/>
    <xdr:sp macro="" textlink="">
      <xdr:nvSpPr>
        <xdr:cNvPr id="235" name="テキスト ボックス 234"/>
        <xdr:cNvSpPr txBox="1"/>
      </xdr:nvSpPr>
      <xdr:spPr>
        <a:xfrm>
          <a:off x="2641111"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18999</xdr:rowOff>
    </xdr:from>
    <xdr:to>
      <xdr:col>10</xdr:col>
      <xdr:colOff>114300</xdr:colOff>
      <xdr:row>93</xdr:row>
      <xdr:rowOff>21513</xdr:rowOff>
    </xdr:to>
    <xdr:cxnSp macro="">
      <xdr:nvCxnSpPr>
        <xdr:cNvPr id="236" name="直線コネクタ 235"/>
        <xdr:cNvCxnSpPr/>
      </xdr:nvCxnSpPr>
      <xdr:spPr>
        <a:xfrm flipV="1">
          <a:off x="1130300" y="15449499"/>
          <a:ext cx="889000" cy="5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51409</xdr:rowOff>
    </xdr:from>
    <xdr:to>
      <xdr:col>10</xdr:col>
      <xdr:colOff>165100</xdr:colOff>
      <xdr:row>98</xdr:row>
      <xdr:rowOff>153009</xdr:rowOff>
    </xdr:to>
    <xdr:sp macro="" textlink="">
      <xdr:nvSpPr>
        <xdr:cNvPr id="237" name="フローチャート: 判断 236"/>
        <xdr:cNvSpPr/>
      </xdr:nvSpPr>
      <xdr:spPr>
        <a:xfrm>
          <a:off x="1968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144136</xdr:rowOff>
    </xdr:from>
    <xdr:ext cx="534377" cy="259045"/>
    <xdr:sp macro="" textlink="">
      <xdr:nvSpPr>
        <xdr:cNvPr id="238" name="テキスト ボックス 237"/>
        <xdr:cNvSpPr txBox="1"/>
      </xdr:nvSpPr>
      <xdr:spPr>
        <a:xfrm>
          <a:off x="1752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134620</xdr:rowOff>
    </xdr:from>
    <xdr:to>
      <xdr:col>6</xdr:col>
      <xdr:colOff>38100</xdr:colOff>
      <xdr:row>97</xdr:row>
      <xdr:rowOff>64770</xdr:rowOff>
    </xdr:to>
    <xdr:sp macro="" textlink="">
      <xdr:nvSpPr>
        <xdr:cNvPr id="239" name="フローチャート: 判断 238"/>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55897</xdr:rowOff>
    </xdr:from>
    <xdr:ext cx="534377" cy="259045"/>
    <xdr:sp macro="" textlink="">
      <xdr:nvSpPr>
        <xdr:cNvPr id="240" name="テキスト ボックス 239"/>
        <xdr:cNvSpPr txBox="1"/>
      </xdr:nvSpPr>
      <xdr:spPr>
        <a:xfrm>
          <a:off x="863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18262</xdr:rowOff>
    </xdr:from>
    <xdr:to>
      <xdr:col>24</xdr:col>
      <xdr:colOff>114300</xdr:colOff>
      <xdr:row>91</xdr:row>
      <xdr:rowOff>119862</xdr:rowOff>
    </xdr:to>
    <xdr:sp macro="" textlink="">
      <xdr:nvSpPr>
        <xdr:cNvPr id="246" name="楕円 245"/>
        <xdr:cNvSpPr/>
      </xdr:nvSpPr>
      <xdr:spPr>
        <a:xfrm>
          <a:off x="4584700" y="156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142739</xdr:rowOff>
    </xdr:from>
    <xdr:ext cx="534377" cy="259045"/>
    <xdr:sp macro="" textlink="">
      <xdr:nvSpPr>
        <xdr:cNvPr id="247" name="衛生費該当値テキスト"/>
        <xdr:cNvSpPr txBox="1"/>
      </xdr:nvSpPr>
      <xdr:spPr>
        <a:xfrm>
          <a:off x="4686300" y="155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81814</xdr:rowOff>
    </xdr:from>
    <xdr:to>
      <xdr:col>20</xdr:col>
      <xdr:colOff>38100</xdr:colOff>
      <xdr:row>94</xdr:row>
      <xdr:rowOff>11964</xdr:rowOff>
    </xdr:to>
    <xdr:sp macro="" textlink="">
      <xdr:nvSpPr>
        <xdr:cNvPr id="248" name="楕円 247"/>
        <xdr:cNvSpPr/>
      </xdr:nvSpPr>
      <xdr:spPr>
        <a:xfrm>
          <a:off x="3746500" y="16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28491</xdr:rowOff>
    </xdr:from>
    <xdr:ext cx="534377" cy="259045"/>
    <xdr:sp macro="" textlink="">
      <xdr:nvSpPr>
        <xdr:cNvPr id="249" name="テキスト ボックス 248"/>
        <xdr:cNvSpPr txBox="1"/>
      </xdr:nvSpPr>
      <xdr:spPr>
        <a:xfrm>
          <a:off x="3517411" y="158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44095</xdr:rowOff>
    </xdr:from>
    <xdr:to>
      <xdr:col>15</xdr:col>
      <xdr:colOff>101600</xdr:colOff>
      <xdr:row>91</xdr:row>
      <xdr:rowOff>145695</xdr:rowOff>
    </xdr:to>
    <xdr:sp macro="" textlink="">
      <xdr:nvSpPr>
        <xdr:cNvPr id="250" name="楕円 249"/>
        <xdr:cNvSpPr/>
      </xdr:nvSpPr>
      <xdr:spPr>
        <a:xfrm>
          <a:off x="28575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162222</xdr:rowOff>
    </xdr:from>
    <xdr:ext cx="534377" cy="259045"/>
    <xdr:sp macro="" textlink="">
      <xdr:nvSpPr>
        <xdr:cNvPr id="251" name="テキスト ボックス 250"/>
        <xdr:cNvSpPr txBox="1"/>
      </xdr:nvSpPr>
      <xdr:spPr>
        <a:xfrm>
          <a:off x="2641111" y="154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139649</xdr:rowOff>
    </xdr:from>
    <xdr:to>
      <xdr:col>10</xdr:col>
      <xdr:colOff>165100</xdr:colOff>
      <xdr:row>90</xdr:row>
      <xdr:rowOff>69799</xdr:rowOff>
    </xdr:to>
    <xdr:sp macro="" textlink="">
      <xdr:nvSpPr>
        <xdr:cNvPr id="252" name="楕円 251"/>
        <xdr:cNvSpPr/>
      </xdr:nvSpPr>
      <xdr:spPr>
        <a:xfrm>
          <a:off x="1968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86326</xdr:rowOff>
    </xdr:from>
    <xdr:ext cx="534377" cy="259045"/>
    <xdr:sp macro="" textlink="">
      <xdr:nvSpPr>
        <xdr:cNvPr id="253" name="テキスト ボックス 252"/>
        <xdr:cNvSpPr txBox="1"/>
      </xdr:nvSpPr>
      <xdr:spPr>
        <a:xfrm>
          <a:off x="1752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142163</xdr:rowOff>
    </xdr:from>
    <xdr:to>
      <xdr:col>6</xdr:col>
      <xdr:colOff>38100</xdr:colOff>
      <xdr:row>93</xdr:row>
      <xdr:rowOff>72313</xdr:rowOff>
    </xdr:to>
    <xdr:sp macro="" textlink="">
      <xdr:nvSpPr>
        <xdr:cNvPr id="254" name="楕円 253"/>
        <xdr:cNvSpPr/>
      </xdr:nvSpPr>
      <xdr:spPr>
        <a:xfrm>
          <a:off x="1079500" y="15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88840</xdr:rowOff>
    </xdr:from>
    <xdr:ext cx="534377" cy="259045"/>
    <xdr:sp macro="" textlink="">
      <xdr:nvSpPr>
        <xdr:cNvPr id="255" name="テキスト ボックス 254"/>
        <xdr:cNvSpPr txBox="1"/>
      </xdr:nvSpPr>
      <xdr:spPr>
        <a:xfrm>
          <a:off x="863111" y="156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128651</xdr:rowOff>
    </xdr:from>
    <xdr:to>
      <xdr:col>54</xdr:col>
      <xdr:colOff>189865</xdr:colOff>
      <xdr:row>38</xdr:row>
      <xdr:rowOff>39497</xdr:rowOff>
    </xdr:to>
    <xdr:cxnSp macro="">
      <xdr:nvCxnSpPr>
        <xdr:cNvPr id="278" name="直線コネクタ 277"/>
        <xdr:cNvCxnSpPr/>
      </xdr:nvCxnSpPr>
      <xdr:spPr>
        <a:xfrm flipV="1">
          <a:off x="10475595" y="5786501"/>
          <a:ext cx="127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43324</xdr:rowOff>
    </xdr:from>
    <xdr:ext cx="469744" cy="259045"/>
    <xdr:sp macro="" textlink="">
      <xdr:nvSpPr>
        <xdr:cNvPr id="279" name="労働費最小値テキスト"/>
        <xdr:cNvSpPr txBox="1"/>
      </xdr:nvSpPr>
      <xdr:spPr>
        <a:xfrm>
          <a:off x="10528300" y="65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39497</xdr:rowOff>
    </xdr:from>
    <xdr:to>
      <xdr:col>55</xdr:col>
      <xdr:colOff>88900</xdr:colOff>
      <xdr:row>38</xdr:row>
      <xdr:rowOff>39497</xdr:rowOff>
    </xdr:to>
    <xdr:cxnSp macro="">
      <xdr:nvCxnSpPr>
        <xdr:cNvPr id="280" name="直線コネクタ 279"/>
        <xdr:cNvCxnSpPr/>
      </xdr:nvCxnSpPr>
      <xdr:spPr>
        <a:xfrm>
          <a:off x="10388600" y="655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75328</xdr:rowOff>
    </xdr:from>
    <xdr:ext cx="469744" cy="259045"/>
    <xdr:sp macro="" textlink="">
      <xdr:nvSpPr>
        <xdr:cNvPr id="281" name="労働費最大値テキスト"/>
        <xdr:cNvSpPr txBox="1"/>
      </xdr:nvSpPr>
      <xdr:spPr>
        <a:xfrm>
          <a:off x="10528300" y="55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128651</xdr:rowOff>
    </xdr:from>
    <xdr:to>
      <xdr:col>55</xdr:col>
      <xdr:colOff>88900</xdr:colOff>
      <xdr:row>33</xdr:row>
      <xdr:rowOff>128651</xdr:rowOff>
    </xdr:to>
    <xdr:cxnSp macro="">
      <xdr:nvCxnSpPr>
        <xdr:cNvPr id="282" name="直線コネクタ 281"/>
        <xdr:cNvCxnSpPr/>
      </xdr:nvCxnSpPr>
      <xdr:spPr>
        <a:xfrm>
          <a:off x="10388600" y="57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106934</xdr:rowOff>
    </xdr:from>
    <xdr:to>
      <xdr:col>55</xdr:col>
      <xdr:colOff>0</xdr:colOff>
      <xdr:row>35</xdr:row>
      <xdr:rowOff>159512</xdr:rowOff>
    </xdr:to>
    <xdr:cxnSp macro="">
      <xdr:nvCxnSpPr>
        <xdr:cNvPr id="283" name="直線コネクタ 282"/>
        <xdr:cNvCxnSpPr/>
      </xdr:nvCxnSpPr>
      <xdr:spPr>
        <a:xfrm flipV="1">
          <a:off x="9639300" y="610768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105046</xdr:rowOff>
    </xdr:from>
    <xdr:ext cx="469744" cy="259045"/>
    <xdr:sp macro="" textlink="">
      <xdr:nvSpPr>
        <xdr:cNvPr id="284" name="労働費平均値テキスト"/>
        <xdr:cNvSpPr txBox="1"/>
      </xdr:nvSpPr>
      <xdr:spPr>
        <a:xfrm>
          <a:off x="10528300" y="6105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126619</xdr:rowOff>
    </xdr:from>
    <xdr:to>
      <xdr:col>55</xdr:col>
      <xdr:colOff>50800</xdr:colOff>
      <xdr:row>36</xdr:row>
      <xdr:rowOff>56769</xdr:rowOff>
    </xdr:to>
    <xdr:sp macro="" textlink="">
      <xdr:nvSpPr>
        <xdr:cNvPr id="285" name="フローチャート: 判断 284"/>
        <xdr:cNvSpPr/>
      </xdr:nvSpPr>
      <xdr:spPr>
        <a:xfrm>
          <a:off x="104267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89408</xdr:rowOff>
    </xdr:from>
    <xdr:to>
      <xdr:col>50</xdr:col>
      <xdr:colOff>114300</xdr:colOff>
      <xdr:row>35</xdr:row>
      <xdr:rowOff>159512</xdr:rowOff>
    </xdr:to>
    <xdr:cxnSp macro="">
      <xdr:nvCxnSpPr>
        <xdr:cNvPr id="286" name="直線コネクタ 285"/>
        <xdr:cNvCxnSpPr/>
      </xdr:nvCxnSpPr>
      <xdr:spPr>
        <a:xfrm>
          <a:off x="8750300" y="5918708"/>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4318</xdr:rowOff>
    </xdr:from>
    <xdr:to>
      <xdr:col>50</xdr:col>
      <xdr:colOff>165100</xdr:colOff>
      <xdr:row>36</xdr:row>
      <xdr:rowOff>105918</xdr:rowOff>
    </xdr:to>
    <xdr:sp macro="" textlink="">
      <xdr:nvSpPr>
        <xdr:cNvPr id="287" name="フローチャート: 判断 286"/>
        <xdr:cNvSpPr/>
      </xdr:nvSpPr>
      <xdr:spPr>
        <a:xfrm>
          <a:off x="9588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97045</xdr:rowOff>
    </xdr:from>
    <xdr:ext cx="469744" cy="259045"/>
    <xdr:sp macro="" textlink="">
      <xdr:nvSpPr>
        <xdr:cNvPr id="288" name="テキスト ボックス 287"/>
        <xdr:cNvSpPr txBox="1"/>
      </xdr:nvSpPr>
      <xdr:spPr>
        <a:xfrm>
          <a:off x="9391728"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155702</xdr:rowOff>
    </xdr:from>
    <xdr:to>
      <xdr:col>45</xdr:col>
      <xdr:colOff>177800</xdr:colOff>
      <xdr:row>34</xdr:row>
      <xdr:rowOff>89408</xdr:rowOff>
    </xdr:to>
    <xdr:cxnSp macro="">
      <xdr:nvCxnSpPr>
        <xdr:cNvPr id="289" name="直線コネクタ 288"/>
        <xdr:cNvCxnSpPr/>
      </xdr:nvCxnSpPr>
      <xdr:spPr>
        <a:xfrm>
          <a:off x="7861300" y="5642102"/>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162814</xdr:rowOff>
    </xdr:from>
    <xdr:to>
      <xdr:col>46</xdr:col>
      <xdr:colOff>38100</xdr:colOff>
      <xdr:row>35</xdr:row>
      <xdr:rowOff>92964</xdr:rowOff>
    </xdr:to>
    <xdr:sp macro="" textlink="">
      <xdr:nvSpPr>
        <xdr:cNvPr id="290" name="フローチャート: 判断 289"/>
        <xdr:cNvSpPr/>
      </xdr:nvSpPr>
      <xdr:spPr>
        <a:xfrm>
          <a:off x="8699500" y="599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84091</xdr:rowOff>
    </xdr:from>
    <xdr:ext cx="469744" cy="259045"/>
    <xdr:sp macro="" textlink="">
      <xdr:nvSpPr>
        <xdr:cNvPr id="291" name="テキスト ボックス 290"/>
        <xdr:cNvSpPr txBox="1"/>
      </xdr:nvSpPr>
      <xdr:spPr>
        <a:xfrm>
          <a:off x="8515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149225</xdr:rowOff>
    </xdr:from>
    <xdr:to>
      <xdr:col>41</xdr:col>
      <xdr:colOff>50800</xdr:colOff>
      <xdr:row>32</xdr:row>
      <xdr:rowOff>155702</xdr:rowOff>
    </xdr:to>
    <xdr:cxnSp macro="">
      <xdr:nvCxnSpPr>
        <xdr:cNvPr id="292" name="直線コネクタ 291"/>
        <xdr:cNvCxnSpPr/>
      </xdr:nvCxnSpPr>
      <xdr:spPr>
        <a:xfrm>
          <a:off x="6972300" y="546417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66040</xdr:rowOff>
    </xdr:from>
    <xdr:to>
      <xdr:col>41</xdr:col>
      <xdr:colOff>101600</xdr:colOff>
      <xdr:row>34</xdr:row>
      <xdr:rowOff>167640</xdr:rowOff>
    </xdr:to>
    <xdr:sp macro="" textlink="">
      <xdr:nvSpPr>
        <xdr:cNvPr id="293" name="フローチャート: 判断 292"/>
        <xdr:cNvSpPr/>
      </xdr:nvSpPr>
      <xdr:spPr>
        <a:xfrm>
          <a:off x="781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158767</xdr:rowOff>
    </xdr:from>
    <xdr:ext cx="469744" cy="259045"/>
    <xdr:sp macro="" textlink="">
      <xdr:nvSpPr>
        <xdr:cNvPr id="294" name="テキスト ボックス 293"/>
        <xdr:cNvSpPr txBox="1"/>
      </xdr:nvSpPr>
      <xdr:spPr>
        <a:xfrm>
          <a:off x="7626428"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295" name="フローチャート: 判断 294"/>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138447</xdr:rowOff>
    </xdr:from>
    <xdr:ext cx="469744" cy="259045"/>
    <xdr:sp macro="" textlink="">
      <xdr:nvSpPr>
        <xdr:cNvPr id="296" name="テキスト ボックス 295"/>
        <xdr:cNvSpPr txBox="1"/>
      </xdr:nvSpPr>
      <xdr:spPr>
        <a:xfrm>
          <a:off x="6737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56134</xdr:rowOff>
    </xdr:from>
    <xdr:to>
      <xdr:col>55</xdr:col>
      <xdr:colOff>50800</xdr:colOff>
      <xdr:row>35</xdr:row>
      <xdr:rowOff>157734</xdr:rowOff>
    </xdr:to>
    <xdr:sp macro="" textlink="">
      <xdr:nvSpPr>
        <xdr:cNvPr id="302" name="楕円 301"/>
        <xdr:cNvSpPr/>
      </xdr:nvSpPr>
      <xdr:spPr>
        <a:xfrm>
          <a:off x="104267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79011</xdr:rowOff>
    </xdr:from>
    <xdr:ext cx="469744" cy="259045"/>
    <xdr:sp macro="" textlink="">
      <xdr:nvSpPr>
        <xdr:cNvPr id="303" name="労働費該当値テキスト"/>
        <xdr:cNvSpPr txBox="1"/>
      </xdr:nvSpPr>
      <xdr:spPr>
        <a:xfrm>
          <a:off x="10528300"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108712</xdr:rowOff>
    </xdr:from>
    <xdr:to>
      <xdr:col>50</xdr:col>
      <xdr:colOff>165100</xdr:colOff>
      <xdr:row>36</xdr:row>
      <xdr:rowOff>38862</xdr:rowOff>
    </xdr:to>
    <xdr:sp macro="" textlink="">
      <xdr:nvSpPr>
        <xdr:cNvPr id="304" name="楕円 303"/>
        <xdr:cNvSpPr/>
      </xdr:nvSpPr>
      <xdr:spPr>
        <a:xfrm>
          <a:off x="9588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55389</xdr:rowOff>
    </xdr:from>
    <xdr:ext cx="469744" cy="259045"/>
    <xdr:sp macro="" textlink="">
      <xdr:nvSpPr>
        <xdr:cNvPr id="305" name="テキスト ボックス 304"/>
        <xdr:cNvSpPr txBox="1"/>
      </xdr:nvSpPr>
      <xdr:spPr>
        <a:xfrm>
          <a:off x="93917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38608</xdr:rowOff>
    </xdr:from>
    <xdr:to>
      <xdr:col>46</xdr:col>
      <xdr:colOff>38100</xdr:colOff>
      <xdr:row>34</xdr:row>
      <xdr:rowOff>140208</xdr:rowOff>
    </xdr:to>
    <xdr:sp macro="" textlink="">
      <xdr:nvSpPr>
        <xdr:cNvPr id="306" name="楕円 305"/>
        <xdr:cNvSpPr/>
      </xdr:nvSpPr>
      <xdr:spPr>
        <a:xfrm>
          <a:off x="869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156735</xdr:rowOff>
    </xdr:from>
    <xdr:ext cx="469744" cy="259045"/>
    <xdr:sp macro="" textlink="">
      <xdr:nvSpPr>
        <xdr:cNvPr id="307" name="テキスト ボックス 306"/>
        <xdr:cNvSpPr txBox="1"/>
      </xdr:nvSpPr>
      <xdr:spPr>
        <a:xfrm>
          <a:off x="8515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104902</xdr:rowOff>
    </xdr:from>
    <xdr:to>
      <xdr:col>41</xdr:col>
      <xdr:colOff>101600</xdr:colOff>
      <xdr:row>33</xdr:row>
      <xdr:rowOff>35052</xdr:rowOff>
    </xdr:to>
    <xdr:sp macro="" textlink="">
      <xdr:nvSpPr>
        <xdr:cNvPr id="308" name="楕円 307"/>
        <xdr:cNvSpPr/>
      </xdr:nvSpPr>
      <xdr:spPr>
        <a:xfrm>
          <a:off x="7810500" y="55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51579</xdr:rowOff>
    </xdr:from>
    <xdr:ext cx="469744" cy="259045"/>
    <xdr:sp macro="" textlink="">
      <xdr:nvSpPr>
        <xdr:cNvPr id="309" name="テキスト ボックス 308"/>
        <xdr:cNvSpPr txBox="1"/>
      </xdr:nvSpPr>
      <xdr:spPr>
        <a:xfrm>
          <a:off x="7626428"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98425</xdr:rowOff>
    </xdr:from>
    <xdr:to>
      <xdr:col>36</xdr:col>
      <xdr:colOff>165100</xdr:colOff>
      <xdr:row>32</xdr:row>
      <xdr:rowOff>28575</xdr:rowOff>
    </xdr:to>
    <xdr:sp macro="" textlink="">
      <xdr:nvSpPr>
        <xdr:cNvPr id="310" name="楕円 309"/>
        <xdr:cNvSpPr/>
      </xdr:nvSpPr>
      <xdr:spPr>
        <a:xfrm>
          <a:off x="6921500" y="54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19702</xdr:rowOff>
    </xdr:from>
    <xdr:ext cx="469744" cy="259045"/>
    <xdr:sp macro="" textlink="">
      <xdr:nvSpPr>
        <xdr:cNvPr id="311" name="テキスト ボックス 310"/>
        <xdr:cNvSpPr txBox="1"/>
      </xdr:nvSpPr>
      <xdr:spPr>
        <a:xfrm>
          <a:off x="6737428" y="55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2" name="テキスト ボックス 32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60422</xdr:rowOff>
    </xdr:from>
    <xdr:to>
      <xdr:col>54</xdr:col>
      <xdr:colOff>189865</xdr:colOff>
      <xdr:row>58</xdr:row>
      <xdr:rowOff>154513</xdr:rowOff>
    </xdr:to>
    <xdr:cxnSp macro="">
      <xdr:nvCxnSpPr>
        <xdr:cNvPr id="332" name="直線コネクタ 331"/>
        <xdr:cNvCxnSpPr/>
      </xdr:nvCxnSpPr>
      <xdr:spPr>
        <a:xfrm flipV="1">
          <a:off x="10475595" y="9318722"/>
          <a:ext cx="1270" cy="77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158340</xdr:rowOff>
    </xdr:from>
    <xdr:ext cx="534377" cy="259045"/>
    <xdr:sp macro="" textlink="">
      <xdr:nvSpPr>
        <xdr:cNvPr id="333" name="農林水産業費最小値テキスト"/>
        <xdr:cNvSpPr txBox="1"/>
      </xdr:nvSpPr>
      <xdr:spPr>
        <a:xfrm>
          <a:off x="10528300" y="101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154513</xdr:rowOff>
    </xdr:from>
    <xdr:to>
      <xdr:col>55</xdr:col>
      <xdr:colOff>88900</xdr:colOff>
      <xdr:row>58</xdr:row>
      <xdr:rowOff>154513</xdr:rowOff>
    </xdr:to>
    <xdr:cxnSp macro="">
      <xdr:nvCxnSpPr>
        <xdr:cNvPr id="334" name="直線コネクタ 333"/>
        <xdr:cNvCxnSpPr/>
      </xdr:nvCxnSpPr>
      <xdr:spPr>
        <a:xfrm>
          <a:off x="10388600" y="1009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7099</xdr:rowOff>
    </xdr:from>
    <xdr:ext cx="534377" cy="259045"/>
    <xdr:sp macro="" textlink="">
      <xdr:nvSpPr>
        <xdr:cNvPr id="335" name="農林水産業費最大値テキスト"/>
        <xdr:cNvSpPr txBox="1"/>
      </xdr:nvSpPr>
      <xdr:spPr>
        <a:xfrm>
          <a:off x="10528300" y="9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60422</xdr:rowOff>
    </xdr:from>
    <xdr:to>
      <xdr:col>55</xdr:col>
      <xdr:colOff>88900</xdr:colOff>
      <xdr:row>54</xdr:row>
      <xdr:rowOff>60422</xdr:rowOff>
    </xdr:to>
    <xdr:cxnSp macro="">
      <xdr:nvCxnSpPr>
        <xdr:cNvPr id="336" name="直線コネクタ 335"/>
        <xdr:cNvCxnSpPr/>
      </xdr:nvCxnSpPr>
      <xdr:spPr>
        <a:xfrm>
          <a:off x="10388600" y="931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60422</xdr:rowOff>
    </xdr:from>
    <xdr:to>
      <xdr:col>55</xdr:col>
      <xdr:colOff>0</xdr:colOff>
      <xdr:row>55</xdr:row>
      <xdr:rowOff>104313</xdr:rowOff>
    </xdr:to>
    <xdr:cxnSp macro="">
      <xdr:nvCxnSpPr>
        <xdr:cNvPr id="337" name="直線コネクタ 336"/>
        <xdr:cNvCxnSpPr/>
      </xdr:nvCxnSpPr>
      <xdr:spPr>
        <a:xfrm flipV="1">
          <a:off x="9639300" y="9318722"/>
          <a:ext cx="8382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85981</xdr:rowOff>
    </xdr:from>
    <xdr:ext cx="534377" cy="259045"/>
    <xdr:sp macro="" textlink="">
      <xdr:nvSpPr>
        <xdr:cNvPr id="338" name="農林水産業費平均値テキスト"/>
        <xdr:cNvSpPr txBox="1"/>
      </xdr:nvSpPr>
      <xdr:spPr>
        <a:xfrm>
          <a:off x="10528300" y="968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107554</xdr:rowOff>
    </xdr:from>
    <xdr:to>
      <xdr:col>55</xdr:col>
      <xdr:colOff>50800</xdr:colOff>
      <xdr:row>57</xdr:row>
      <xdr:rowOff>37704</xdr:rowOff>
    </xdr:to>
    <xdr:sp macro="" textlink="">
      <xdr:nvSpPr>
        <xdr:cNvPr id="339" name="フローチャート: 判断 338"/>
        <xdr:cNvSpPr/>
      </xdr:nvSpPr>
      <xdr:spPr>
        <a:xfrm>
          <a:off x="10426700" y="97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49632</xdr:rowOff>
    </xdr:from>
    <xdr:to>
      <xdr:col>50</xdr:col>
      <xdr:colOff>114300</xdr:colOff>
      <xdr:row>55</xdr:row>
      <xdr:rowOff>104313</xdr:rowOff>
    </xdr:to>
    <xdr:cxnSp macro="">
      <xdr:nvCxnSpPr>
        <xdr:cNvPr id="340" name="直線コネクタ 339"/>
        <xdr:cNvCxnSpPr/>
      </xdr:nvCxnSpPr>
      <xdr:spPr>
        <a:xfrm>
          <a:off x="8750300" y="9479382"/>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102982</xdr:rowOff>
    </xdr:from>
    <xdr:to>
      <xdr:col>50</xdr:col>
      <xdr:colOff>165100</xdr:colOff>
      <xdr:row>56</xdr:row>
      <xdr:rowOff>33132</xdr:rowOff>
    </xdr:to>
    <xdr:sp macro="" textlink="">
      <xdr:nvSpPr>
        <xdr:cNvPr id="341" name="フローチャート: 判断 340"/>
        <xdr:cNvSpPr/>
      </xdr:nvSpPr>
      <xdr:spPr>
        <a:xfrm>
          <a:off x="9588500" y="953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24259</xdr:rowOff>
    </xdr:from>
    <xdr:ext cx="534377" cy="259045"/>
    <xdr:sp macro="" textlink="">
      <xdr:nvSpPr>
        <xdr:cNvPr id="342" name="テキスト ボックス 341"/>
        <xdr:cNvSpPr txBox="1"/>
      </xdr:nvSpPr>
      <xdr:spPr>
        <a:xfrm>
          <a:off x="9359411" y="96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49632</xdr:rowOff>
    </xdr:from>
    <xdr:to>
      <xdr:col>45</xdr:col>
      <xdr:colOff>177800</xdr:colOff>
      <xdr:row>55</xdr:row>
      <xdr:rowOff>163932</xdr:rowOff>
    </xdr:to>
    <xdr:cxnSp macro="">
      <xdr:nvCxnSpPr>
        <xdr:cNvPr id="343" name="直線コネクタ 342"/>
        <xdr:cNvCxnSpPr/>
      </xdr:nvCxnSpPr>
      <xdr:spPr>
        <a:xfrm flipV="1">
          <a:off x="7861300" y="94793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79391</xdr:rowOff>
    </xdr:from>
    <xdr:to>
      <xdr:col>46</xdr:col>
      <xdr:colOff>38100</xdr:colOff>
      <xdr:row>59</xdr:row>
      <xdr:rowOff>9541</xdr:rowOff>
    </xdr:to>
    <xdr:sp macro="" textlink="">
      <xdr:nvSpPr>
        <xdr:cNvPr id="344" name="フローチャート: 判断 343"/>
        <xdr:cNvSpPr/>
      </xdr:nvSpPr>
      <xdr:spPr>
        <a:xfrm>
          <a:off x="8699500" y="100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668</xdr:rowOff>
    </xdr:from>
    <xdr:ext cx="534377" cy="259045"/>
    <xdr:sp macro="" textlink="">
      <xdr:nvSpPr>
        <xdr:cNvPr id="345" name="テキスト ボックス 344"/>
        <xdr:cNvSpPr txBox="1"/>
      </xdr:nvSpPr>
      <xdr:spPr>
        <a:xfrm>
          <a:off x="8483111" y="101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138329</xdr:rowOff>
    </xdr:from>
    <xdr:to>
      <xdr:col>41</xdr:col>
      <xdr:colOff>50800</xdr:colOff>
      <xdr:row>55</xdr:row>
      <xdr:rowOff>163932</xdr:rowOff>
    </xdr:to>
    <xdr:cxnSp macro="">
      <xdr:nvCxnSpPr>
        <xdr:cNvPr id="346" name="直線コネクタ 345"/>
        <xdr:cNvCxnSpPr/>
      </xdr:nvCxnSpPr>
      <xdr:spPr>
        <a:xfrm>
          <a:off x="6972300" y="8710829"/>
          <a:ext cx="889000" cy="8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157206</xdr:rowOff>
    </xdr:from>
    <xdr:to>
      <xdr:col>41</xdr:col>
      <xdr:colOff>101600</xdr:colOff>
      <xdr:row>57</xdr:row>
      <xdr:rowOff>87356</xdr:rowOff>
    </xdr:to>
    <xdr:sp macro="" textlink="">
      <xdr:nvSpPr>
        <xdr:cNvPr id="347" name="フローチャート: 判断 346"/>
        <xdr:cNvSpPr/>
      </xdr:nvSpPr>
      <xdr:spPr>
        <a:xfrm>
          <a:off x="7810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78483</xdr:rowOff>
    </xdr:from>
    <xdr:ext cx="534377" cy="259045"/>
    <xdr:sp macro="" textlink="">
      <xdr:nvSpPr>
        <xdr:cNvPr id="348" name="テキスト ボックス 347"/>
        <xdr:cNvSpPr txBox="1"/>
      </xdr:nvSpPr>
      <xdr:spPr>
        <a:xfrm>
          <a:off x="7594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159949</xdr:rowOff>
    </xdr:from>
    <xdr:to>
      <xdr:col>36</xdr:col>
      <xdr:colOff>165100</xdr:colOff>
      <xdr:row>56</xdr:row>
      <xdr:rowOff>90099</xdr:rowOff>
    </xdr:to>
    <xdr:sp macro="" textlink="">
      <xdr:nvSpPr>
        <xdr:cNvPr id="349" name="フローチャート: 判断 348"/>
        <xdr:cNvSpPr/>
      </xdr:nvSpPr>
      <xdr:spPr>
        <a:xfrm>
          <a:off x="6921500" y="95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81226</xdr:rowOff>
    </xdr:from>
    <xdr:ext cx="534377" cy="259045"/>
    <xdr:sp macro="" textlink="">
      <xdr:nvSpPr>
        <xdr:cNvPr id="350" name="テキスト ボックス 349"/>
        <xdr:cNvSpPr txBox="1"/>
      </xdr:nvSpPr>
      <xdr:spPr>
        <a:xfrm>
          <a:off x="6705111" y="96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9622</xdr:rowOff>
    </xdr:from>
    <xdr:to>
      <xdr:col>55</xdr:col>
      <xdr:colOff>50800</xdr:colOff>
      <xdr:row>54</xdr:row>
      <xdr:rowOff>111222</xdr:rowOff>
    </xdr:to>
    <xdr:sp macro="" textlink="">
      <xdr:nvSpPr>
        <xdr:cNvPr id="356" name="楕円 355"/>
        <xdr:cNvSpPr/>
      </xdr:nvSpPr>
      <xdr:spPr>
        <a:xfrm>
          <a:off x="10426700" y="9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134099</xdr:rowOff>
    </xdr:from>
    <xdr:ext cx="534377" cy="259045"/>
    <xdr:sp macro="" textlink="">
      <xdr:nvSpPr>
        <xdr:cNvPr id="357" name="農林水産業費該当値テキスト"/>
        <xdr:cNvSpPr txBox="1"/>
      </xdr:nvSpPr>
      <xdr:spPr>
        <a:xfrm>
          <a:off x="10528300" y="92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53513</xdr:rowOff>
    </xdr:from>
    <xdr:to>
      <xdr:col>50</xdr:col>
      <xdr:colOff>165100</xdr:colOff>
      <xdr:row>55</xdr:row>
      <xdr:rowOff>155113</xdr:rowOff>
    </xdr:to>
    <xdr:sp macro="" textlink="">
      <xdr:nvSpPr>
        <xdr:cNvPr id="358" name="楕円 357"/>
        <xdr:cNvSpPr/>
      </xdr:nvSpPr>
      <xdr:spPr>
        <a:xfrm>
          <a:off x="9588500" y="94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190</xdr:rowOff>
    </xdr:from>
    <xdr:ext cx="534377" cy="259045"/>
    <xdr:sp macro="" textlink="">
      <xdr:nvSpPr>
        <xdr:cNvPr id="359" name="テキスト ボックス 358"/>
        <xdr:cNvSpPr txBox="1"/>
      </xdr:nvSpPr>
      <xdr:spPr>
        <a:xfrm>
          <a:off x="9359411" y="92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170282</xdr:rowOff>
    </xdr:from>
    <xdr:to>
      <xdr:col>46</xdr:col>
      <xdr:colOff>38100</xdr:colOff>
      <xdr:row>55</xdr:row>
      <xdr:rowOff>100432</xdr:rowOff>
    </xdr:to>
    <xdr:sp macro="" textlink="">
      <xdr:nvSpPr>
        <xdr:cNvPr id="360" name="楕円 359"/>
        <xdr:cNvSpPr/>
      </xdr:nvSpPr>
      <xdr:spPr>
        <a:xfrm>
          <a:off x="8699500" y="9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116959</xdr:rowOff>
    </xdr:from>
    <xdr:ext cx="534377" cy="259045"/>
    <xdr:sp macro="" textlink="">
      <xdr:nvSpPr>
        <xdr:cNvPr id="361" name="テキスト ボックス 360"/>
        <xdr:cNvSpPr txBox="1"/>
      </xdr:nvSpPr>
      <xdr:spPr>
        <a:xfrm>
          <a:off x="8483111" y="92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113132</xdr:rowOff>
    </xdr:from>
    <xdr:to>
      <xdr:col>41</xdr:col>
      <xdr:colOff>101600</xdr:colOff>
      <xdr:row>56</xdr:row>
      <xdr:rowOff>43282</xdr:rowOff>
    </xdr:to>
    <xdr:sp macro="" textlink="">
      <xdr:nvSpPr>
        <xdr:cNvPr id="362" name="楕円 361"/>
        <xdr:cNvSpPr/>
      </xdr:nvSpPr>
      <xdr:spPr>
        <a:xfrm>
          <a:off x="7810500" y="9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59809</xdr:rowOff>
    </xdr:from>
    <xdr:ext cx="534377" cy="259045"/>
    <xdr:sp macro="" textlink="">
      <xdr:nvSpPr>
        <xdr:cNvPr id="363" name="テキスト ボックス 362"/>
        <xdr:cNvSpPr txBox="1"/>
      </xdr:nvSpPr>
      <xdr:spPr>
        <a:xfrm>
          <a:off x="7594111" y="93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87529</xdr:rowOff>
    </xdr:from>
    <xdr:to>
      <xdr:col>36</xdr:col>
      <xdr:colOff>165100</xdr:colOff>
      <xdr:row>51</xdr:row>
      <xdr:rowOff>17679</xdr:rowOff>
    </xdr:to>
    <xdr:sp macro="" textlink="">
      <xdr:nvSpPr>
        <xdr:cNvPr id="364" name="楕円 363"/>
        <xdr:cNvSpPr/>
      </xdr:nvSpPr>
      <xdr:spPr>
        <a:xfrm>
          <a:off x="6921500" y="86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34206</xdr:rowOff>
    </xdr:from>
    <xdr:ext cx="534377" cy="259045"/>
    <xdr:sp macro="" textlink="">
      <xdr:nvSpPr>
        <xdr:cNvPr id="365" name="テキスト ボックス 364"/>
        <xdr:cNvSpPr txBox="1"/>
      </xdr:nvSpPr>
      <xdr:spPr>
        <a:xfrm>
          <a:off x="6705111" y="843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43574</xdr:rowOff>
    </xdr:from>
    <xdr:to>
      <xdr:col>54</xdr:col>
      <xdr:colOff>189865</xdr:colOff>
      <xdr:row>78</xdr:row>
      <xdr:rowOff>47329</xdr:rowOff>
    </xdr:to>
    <xdr:cxnSp macro="">
      <xdr:nvCxnSpPr>
        <xdr:cNvPr id="389" name="直線コネクタ 388"/>
        <xdr:cNvCxnSpPr/>
      </xdr:nvCxnSpPr>
      <xdr:spPr>
        <a:xfrm flipV="1">
          <a:off x="10475595" y="12730874"/>
          <a:ext cx="1270" cy="68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51156</xdr:rowOff>
    </xdr:from>
    <xdr:ext cx="534377" cy="259045"/>
    <xdr:sp macro="" textlink="">
      <xdr:nvSpPr>
        <xdr:cNvPr id="390" name="商工費最小値テキスト"/>
        <xdr:cNvSpPr txBox="1"/>
      </xdr:nvSpPr>
      <xdr:spPr>
        <a:xfrm>
          <a:off x="10528300" y="134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47329</xdr:rowOff>
    </xdr:from>
    <xdr:to>
      <xdr:col>55</xdr:col>
      <xdr:colOff>88900</xdr:colOff>
      <xdr:row>78</xdr:row>
      <xdr:rowOff>47329</xdr:rowOff>
    </xdr:to>
    <xdr:cxnSp macro="">
      <xdr:nvCxnSpPr>
        <xdr:cNvPr id="391" name="直線コネクタ 390"/>
        <xdr:cNvCxnSpPr/>
      </xdr:nvCxnSpPr>
      <xdr:spPr>
        <a:xfrm>
          <a:off x="10388600" y="1342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161701</xdr:rowOff>
    </xdr:from>
    <xdr:ext cx="534377" cy="259045"/>
    <xdr:sp macro="" textlink="">
      <xdr:nvSpPr>
        <xdr:cNvPr id="392" name="商工費最大値テキスト"/>
        <xdr:cNvSpPr txBox="1"/>
      </xdr:nvSpPr>
      <xdr:spPr>
        <a:xfrm>
          <a:off x="10528300" y="125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43574</xdr:rowOff>
    </xdr:from>
    <xdr:to>
      <xdr:col>55</xdr:col>
      <xdr:colOff>88900</xdr:colOff>
      <xdr:row>74</xdr:row>
      <xdr:rowOff>43574</xdr:rowOff>
    </xdr:to>
    <xdr:cxnSp macro="">
      <xdr:nvCxnSpPr>
        <xdr:cNvPr id="393" name="直線コネクタ 392"/>
        <xdr:cNvCxnSpPr/>
      </xdr:nvCxnSpPr>
      <xdr:spPr>
        <a:xfrm>
          <a:off x="10388600" y="127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48047</xdr:rowOff>
    </xdr:from>
    <xdr:to>
      <xdr:col>55</xdr:col>
      <xdr:colOff>0</xdr:colOff>
      <xdr:row>74</xdr:row>
      <xdr:rowOff>43574</xdr:rowOff>
    </xdr:to>
    <xdr:cxnSp macro="">
      <xdr:nvCxnSpPr>
        <xdr:cNvPr id="394" name="直線コネクタ 393"/>
        <xdr:cNvCxnSpPr/>
      </xdr:nvCxnSpPr>
      <xdr:spPr>
        <a:xfrm>
          <a:off x="9639300" y="12563897"/>
          <a:ext cx="838200" cy="1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169577</xdr:rowOff>
    </xdr:from>
    <xdr:ext cx="534377" cy="259045"/>
    <xdr:sp macro="" textlink="">
      <xdr:nvSpPr>
        <xdr:cNvPr id="395" name="商工費平均値テキスト"/>
        <xdr:cNvSpPr txBox="1"/>
      </xdr:nvSpPr>
      <xdr:spPr>
        <a:xfrm>
          <a:off x="10528300" y="1302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19700</xdr:rowOff>
    </xdr:from>
    <xdr:to>
      <xdr:col>55</xdr:col>
      <xdr:colOff>50800</xdr:colOff>
      <xdr:row>76</xdr:row>
      <xdr:rowOff>121300</xdr:rowOff>
    </xdr:to>
    <xdr:sp macro="" textlink="">
      <xdr:nvSpPr>
        <xdr:cNvPr id="396" name="フローチャート: 判断 395"/>
        <xdr:cNvSpPr/>
      </xdr:nvSpPr>
      <xdr:spPr>
        <a:xfrm>
          <a:off x="10426700" y="130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163131</xdr:rowOff>
    </xdr:from>
    <xdr:to>
      <xdr:col>50</xdr:col>
      <xdr:colOff>114300</xdr:colOff>
      <xdr:row>73</xdr:row>
      <xdr:rowOff>48047</xdr:rowOff>
    </xdr:to>
    <xdr:cxnSp macro="">
      <xdr:nvCxnSpPr>
        <xdr:cNvPr id="397" name="直線コネクタ 396"/>
        <xdr:cNvCxnSpPr/>
      </xdr:nvCxnSpPr>
      <xdr:spPr>
        <a:xfrm>
          <a:off x="8750300" y="12336081"/>
          <a:ext cx="889000" cy="2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14115</xdr:rowOff>
    </xdr:from>
    <xdr:to>
      <xdr:col>50</xdr:col>
      <xdr:colOff>165100</xdr:colOff>
      <xdr:row>75</xdr:row>
      <xdr:rowOff>115715</xdr:rowOff>
    </xdr:to>
    <xdr:sp macro="" textlink="">
      <xdr:nvSpPr>
        <xdr:cNvPr id="398" name="フローチャート: 判断 397"/>
        <xdr:cNvSpPr/>
      </xdr:nvSpPr>
      <xdr:spPr>
        <a:xfrm>
          <a:off x="9588500" y="128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106842</xdr:rowOff>
    </xdr:from>
    <xdr:ext cx="534377" cy="259045"/>
    <xdr:sp macro="" textlink="">
      <xdr:nvSpPr>
        <xdr:cNvPr id="399" name="テキスト ボックス 398"/>
        <xdr:cNvSpPr txBox="1"/>
      </xdr:nvSpPr>
      <xdr:spPr>
        <a:xfrm>
          <a:off x="9359411" y="129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88673</xdr:rowOff>
    </xdr:from>
    <xdr:to>
      <xdr:col>45</xdr:col>
      <xdr:colOff>177800</xdr:colOff>
      <xdr:row>71</xdr:row>
      <xdr:rowOff>163131</xdr:rowOff>
    </xdr:to>
    <xdr:cxnSp macro="">
      <xdr:nvCxnSpPr>
        <xdr:cNvPr id="400" name="直線コネクタ 399"/>
        <xdr:cNvCxnSpPr/>
      </xdr:nvCxnSpPr>
      <xdr:spPr>
        <a:xfrm>
          <a:off x="7861300" y="12261623"/>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37595</xdr:rowOff>
    </xdr:from>
    <xdr:to>
      <xdr:col>46</xdr:col>
      <xdr:colOff>38100</xdr:colOff>
      <xdr:row>75</xdr:row>
      <xdr:rowOff>139195</xdr:rowOff>
    </xdr:to>
    <xdr:sp macro="" textlink="">
      <xdr:nvSpPr>
        <xdr:cNvPr id="401" name="フローチャート: 判断 400"/>
        <xdr:cNvSpPr/>
      </xdr:nvSpPr>
      <xdr:spPr>
        <a:xfrm>
          <a:off x="8699500" y="1289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130323</xdr:rowOff>
    </xdr:from>
    <xdr:ext cx="534377" cy="259045"/>
    <xdr:sp macro="" textlink="">
      <xdr:nvSpPr>
        <xdr:cNvPr id="402" name="テキスト ボックス 401"/>
        <xdr:cNvSpPr txBox="1"/>
      </xdr:nvSpPr>
      <xdr:spPr>
        <a:xfrm>
          <a:off x="8483111" y="129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162217</xdr:rowOff>
    </xdr:from>
    <xdr:to>
      <xdr:col>41</xdr:col>
      <xdr:colOff>50800</xdr:colOff>
      <xdr:row>71</xdr:row>
      <xdr:rowOff>88673</xdr:rowOff>
    </xdr:to>
    <xdr:cxnSp macro="">
      <xdr:nvCxnSpPr>
        <xdr:cNvPr id="403" name="直線コネクタ 402"/>
        <xdr:cNvCxnSpPr/>
      </xdr:nvCxnSpPr>
      <xdr:spPr>
        <a:xfrm>
          <a:off x="6972300" y="12163717"/>
          <a:ext cx="8890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138</xdr:rowOff>
    </xdr:from>
    <xdr:to>
      <xdr:col>41</xdr:col>
      <xdr:colOff>101600</xdr:colOff>
      <xdr:row>74</xdr:row>
      <xdr:rowOff>101738</xdr:rowOff>
    </xdr:to>
    <xdr:sp macro="" textlink="">
      <xdr:nvSpPr>
        <xdr:cNvPr id="404" name="フローチャート: 判断 403"/>
        <xdr:cNvSpPr/>
      </xdr:nvSpPr>
      <xdr:spPr>
        <a:xfrm>
          <a:off x="7810500" y="126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92865</xdr:rowOff>
    </xdr:from>
    <xdr:ext cx="534377" cy="259045"/>
    <xdr:sp macro="" textlink="">
      <xdr:nvSpPr>
        <xdr:cNvPr id="405" name="テキスト ボックス 404"/>
        <xdr:cNvSpPr txBox="1"/>
      </xdr:nvSpPr>
      <xdr:spPr>
        <a:xfrm>
          <a:off x="7594111" y="127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06" name="フローチャート: 判断 405"/>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130715</xdr:rowOff>
    </xdr:from>
    <xdr:ext cx="534377" cy="259045"/>
    <xdr:sp macro="" textlink="">
      <xdr:nvSpPr>
        <xdr:cNvPr id="407" name="テキスト ボックス 406"/>
        <xdr:cNvSpPr txBox="1"/>
      </xdr:nvSpPr>
      <xdr:spPr>
        <a:xfrm>
          <a:off x="6705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164224</xdr:rowOff>
    </xdr:from>
    <xdr:to>
      <xdr:col>55</xdr:col>
      <xdr:colOff>50800</xdr:colOff>
      <xdr:row>74</xdr:row>
      <xdr:rowOff>94374</xdr:rowOff>
    </xdr:to>
    <xdr:sp macro="" textlink="">
      <xdr:nvSpPr>
        <xdr:cNvPr id="413" name="楕円 412"/>
        <xdr:cNvSpPr/>
      </xdr:nvSpPr>
      <xdr:spPr>
        <a:xfrm>
          <a:off x="10426700" y="12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117251</xdr:rowOff>
    </xdr:from>
    <xdr:ext cx="534377" cy="259045"/>
    <xdr:sp macro="" textlink="">
      <xdr:nvSpPr>
        <xdr:cNvPr id="414" name="商工費該当値テキスト"/>
        <xdr:cNvSpPr txBox="1"/>
      </xdr:nvSpPr>
      <xdr:spPr>
        <a:xfrm>
          <a:off x="10528300" y="126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168697</xdr:rowOff>
    </xdr:from>
    <xdr:to>
      <xdr:col>50</xdr:col>
      <xdr:colOff>165100</xdr:colOff>
      <xdr:row>73</xdr:row>
      <xdr:rowOff>98847</xdr:rowOff>
    </xdr:to>
    <xdr:sp macro="" textlink="">
      <xdr:nvSpPr>
        <xdr:cNvPr id="415" name="楕円 414"/>
        <xdr:cNvSpPr/>
      </xdr:nvSpPr>
      <xdr:spPr>
        <a:xfrm>
          <a:off x="9588500" y="125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115374</xdr:rowOff>
    </xdr:from>
    <xdr:ext cx="534377" cy="259045"/>
    <xdr:sp macro="" textlink="">
      <xdr:nvSpPr>
        <xdr:cNvPr id="416" name="テキスト ボックス 415"/>
        <xdr:cNvSpPr txBox="1"/>
      </xdr:nvSpPr>
      <xdr:spPr>
        <a:xfrm>
          <a:off x="9359411" y="122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112331</xdr:rowOff>
    </xdr:from>
    <xdr:to>
      <xdr:col>46</xdr:col>
      <xdr:colOff>38100</xdr:colOff>
      <xdr:row>72</xdr:row>
      <xdr:rowOff>42481</xdr:rowOff>
    </xdr:to>
    <xdr:sp macro="" textlink="">
      <xdr:nvSpPr>
        <xdr:cNvPr id="417" name="楕円 416"/>
        <xdr:cNvSpPr/>
      </xdr:nvSpPr>
      <xdr:spPr>
        <a:xfrm>
          <a:off x="8699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59008</xdr:rowOff>
    </xdr:from>
    <xdr:ext cx="534377" cy="259045"/>
    <xdr:sp macro="" textlink="">
      <xdr:nvSpPr>
        <xdr:cNvPr id="418" name="テキスト ボックス 417"/>
        <xdr:cNvSpPr txBox="1"/>
      </xdr:nvSpPr>
      <xdr:spPr>
        <a:xfrm>
          <a:off x="8483111" y="120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37873</xdr:rowOff>
    </xdr:from>
    <xdr:to>
      <xdr:col>41</xdr:col>
      <xdr:colOff>101600</xdr:colOff>
      <xdr:row>71</xdr:row>
      <xdr:rowOff>139473</xdr:rowOff>
    </xdr:to>
    <xdr:sp macro="" textlink="">
      <xdr:nvSpPr>
        <xdr:cNvPr id="419" name="楕円 418"/>
        <xdr:cNvSpPr/>
      </xdr:nvSpPr>
      <xdr:spPr>
        <a:xfrm>
          <a:off x="7810500" y="122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156000</xdr:rowOff>
    </xdr:from>
    <xdr:ext cx="534377" cy="259045"/>
    <xdr:sp macro="" textlink="">
      <xdr:nvSpPr>
        <xdr:cNvPr id="420" name="テキスト ボックス 419"/>
        <xdr:cNvSpPr txBox="1"/>
      </xdr:nvSpPr>
      <xdr:spPr>
        <a:xfrm>
          <a:off x="7594111" y="119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111417</xdr:rowOff>
    </xdr:from>
    <xdr:to>
      <xdr:col>36</xdr:col>
      <xdr:colOff>165100</xdr:colOff>
      <xdr:row>71</xdr:row>
      <xdr:rowOff>41567</xdr:rowOff>
    </xdr:to>
    <xdr:sp macro="" textlink="">
      <xdr:nvSpPr>
        <xdr:cNvPr id="421" name="楕円 420"/>
        <xdr:cNvSpPr/>
      </xdr:nvSpPr>
      <xdr:spPr>
        <a:xfrm>
          <a:off x="6921500" y="121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58094</xdr:rowOff>
    </xdr:from>
    <xdr:ext cx="534377" cy="259045"/>
    <xdr:sp macro="" textlink="">
      <xdr:nvSpPr>
        <xdr:cNvPr id="422" name="テキスト ボックス 421"/>
        <xdr:cNvSpPr txBox="1"/>
      </xdr:nvSpPr>
      <xdr:spPr>
        <a:xfrm>
          <a:off x="6705111" y="118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156159</xdr:rowOff>
    </xdr:from>
    <xdr:to>
      <xdr:col>54</xdr:col>
      <xdr:colOff>189865</xdr:colOff>
      <xdr:row>98</xdr:row>
      <xdr:rowOff>84759</xdr:rowOff>
    </xdr:to>
    <xdr:cxnSp macro="">
      <xdr:nvCxnSpPr>
        <xdr:cNvPr id="445" name="直線コネクタ 444"/>
        <xdr:cNvCxnSpPr/>
      </xdr:nvCxnSpPr>
      <xdr:spPr>
        <a:xfrm flipV="1">
          <a:off x="10475595" y="15929559"/>
          <a:ext cx="1270" cy="9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88586</xdr:rowOff>
    </xdr:from>
    <xdr:ext cx="534377" cy="259045"/>
    <xdr:sp macro="" textlink="">
      <xdr:nvSpPr>
        <xdr:cNvPr id="446" name="土木費最小値テキスト"/>
        <xdr:cNvSpPr txBox="1"/>
      </xdr:nvSpPr>
      <xdr:spPr>
        <a:xfrm>
          <a:off x="10528300" y="168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84759</xdr:rowOff>
    </xdr:from>
    <xdr:to>
      <xdr:col>55</xdr:col>
      <xdr:colOff>88900</xdr:colOff>
      <xdr:row>98</xdr:row>
      <xdr:rowOff>84759</xdr:rowOff>
    </xdr:to>
    <xdr:cxnSp macro="">
      <xdr:nvCxnSpPr>
        <xdr:cNvPr id="447" name="直線コネクタ 446"/>
        <xdr:cNvCxnSpPr/>
      </xdr:nvCxnSpPr>
      <xdr:spPr>
        <a:xfrm>
          <a:off x="10388600" y="1688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102836</xdr:rowOff>
    </xdr:from>
    <xdr:ext cx="599010" cy="259045"/>
    <xdr:sp macro="" textlink="">
      <xdr:nvSpPr>
        <xdr:cNvPr id="448" name="土木費最大値テキスト"/>
        <xdr:cNvSpPr txBox="1"/>
      </xdr:nvSpPr>
      <xdr:spPr>
        <a:xfrm>
          <a:off x="10528300" y="157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156159</xdr:rowOff>
    </xdr:from>
    <xdr:to>
      <xdr:col>55</xdr:col>
      <xdr:colOff>88900</xdr:colOff>
      <xdr:row>92</xdr:row>
      <xdr:rowOff>156159</xdr:rowOff>
    </xdr:to>
    <xdr:cxnSp macro="">
      <xdr:nvCxnSpPr>
        <xdr:cNvPr id="449" name="直線コネクタ 448"/>
        <xdr:cNvCxnSpPr/>
      </xdr:nvCxnSpPr>
      <xdr:spPr>
        <a:xfrm>
          <a:off x="10388600" y="1592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156159</xdr:rowOff>
    </xdr:from>
    <xdr:to>
      <xdr:col>55</xdr:col>
      <xdr:colOff>0</xdr:colOff>
      <xdr:row>93</xdr:row>
      <xdr:rowOff>144235</xdr:rowOff>
    </xdr:to>
    <xdr:cxnSp macro="">
      <xdr:nvCxnSpPr>
        <xdr:cNvPr id="450" name="直線コネクタ 449"/>
        <xdr:cNvCxnSpPr/>
      </xdr:nvCxnSpPr>
      <xdr:spPr>
        <a:xfrm flipV="1">
          <a:off x="9639300" y="15929559"/>
          <a:ext cx="8382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17263</xdr:rowOff>
    </xdr:from>
    <xdr:ext cx="534377" cy="259045"/>
    <xdr:sp macro="" textlink="">
      <xdr:nvSpPr>
        <xdr:cNvPr id="451" name="土木費平均値テキスト"/>
        <xdr:cNvSpPr txBox="1"/>
      </xdr:nvSpPr>
      <xdr:spPr>
        <a:xfrm>
          <a:off x="10528300" y="16305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38836</xdr:rowOff>
    </xdr:from>
    <xdr:to>
      <xdr:col>55</xdr:col>
      <xdr:colOff>50800</xdr:colOff>
      <xdr:row>95</xdr:row>
      <xdr:rowOff>140436</xdr:rowOff>
    </xdr:to>
    <xdr:sp macro="" textlink="">
      <xdr:nvSpPr>
        <xdr:cNvPr id="452" name="フローチャート: 判断 451"/>
        <xdr:cNvSpPr/>
      </xdr:nvSpPr>
      <xdr:spPr>
        <a:xfrm>
          <a:off x="104267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101219</xdr:rowOff>
    </xdr:from>
    <xdr:to>
      <xdr:col>50</xdr:col>
      <xdr:colOff>114300</xdr:colOff>
      <xdr:row>93</xdr:row>
      <xdr:rowOff>144235</xdr:rowOff>
    </xdr:to>
    <xdr:cxnSp macro="">
      <xdr:nvCxnSpPr>
        <xdr:cNvPr id="453" name="直線コネクタ 452"/>
        <xdr:cNvCxnSpPr/>
      </xdr:nvCxnSpPr>
      <xdr:spPr>
        <a:xfrm>
          <a:off x="8750300" y="15874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37503</xdr:rowOff>
    </xdr:from>
    <xdr:to>
      <xdr:col>50</xdr:col>
      <xdr:colOff>165100</xdr:colOff>
      <xdr:row>94</xdr:row>
      <xdr:rowOff>139103</xdr:rowOff>
    </xdr:to>
    <xdr:sp macro="" textlink="">
      <xdr:nvSpPr>
        <xdr:cNvPr id="454" name="フローチャート: 判断 453"/>
        <xdr:cNvSpPr/>
      </xdr:nvSpPr>
      <xdr:spPr>
        <a:xfrm>
          <a:off x="9588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94</xdr:row>
      <xdr:rowOff>130230</xdr:rowOff>
    </xdr:from>
    <xdr:ext cx="599010" cy="259045"/>
    <xdr:sp macro="" textlink="">
      <xdr:nvSpPr>
        <xdr:cNvPr id="455" name="テキスト ボックス 454"/>
        <xdr:cNvSpPr txBox="1"/>
      </xdr:nvSpPr>
      <xdr:spPr>
        <a:xfrm>
          <a:off x="93270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101219</xdr:rowOff>
    </xdr:from>
    <xdr:to>
      <xdr:col>45</xdr:col>
      <xdr:colOff>177800</xdr:colOff>
      <xdr:row>93</xdr:row>
      <xdr:rowOff>78473</xdr:rowOff>
    </xdr:to>
    <xdr:cxnSp macro="">
      <xdr:nvCxnSpPr>
        <xdr:cNvPr id="456" name="直線コネクタ 455"/>
        <xdr:cNvCxnSpPr/>
      </xdr:nvCxnSpPr>
      <xdr:spPr>
        <a:xfrm flipV="1">
          <a:off x="7861300" y="15874619"/>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170892</xdr:rowOff>
    </xdr:from>
    <xdr:to>
      <xdr:col>46</xdr:col>
      <xdr:colOff>38100</xdr:colOff>
      <xdr:row>94</xdr:row>
      <xdr:rowOff>101042</xdr:rowOff>
    </xdr:to>
    <xdr:sp macro="" textlink="">
      <xdr:nvSpPr>
        <xdr:cNvPr id="457" name="フローチャート: 判断 456"/>
        <xdr:cNvSpPr/>
      </xdr:nvSpPr>
      <xdr:spPr>
        <a:xfrm>
          <a:off x="8699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92169</xdr:rowOff>
    </xdr:from>
    <xdr:ext cx="599010" cy="259045"/>
    <xdr:sp macro="" textlink="">
      <xdr:nvSpPr>
        <xdr:cNvPr id="458" name="テキスト ボックス 457"/>
        <xdr:cNvSpPr txBox="1"/>
      </xdr:nvSpPr>
      <xdr:spPr>
        <a:xfrm>
          <a:off x="8450795" y="162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45135</xdr:rowOff>
    </xdr:from>
    <xdr:to>
      <xdr:col>41</xdr:col>
      <xdr:colOff>50800</xdr:colOff>
      <xdr:row>93</xdr:row>
      <xdr:rowOff>78473</xdr:rowOff>
    </xdr:to>
    <xdr:cxnSp macro="">
      <xdr:nvCxnSpPr>
        <xdr:cNvPr id="459" name="直線コネクタ 458"/>
        <xdr:cNvCxnSpPr/>
      </xdr:nvCxnSpPr>
      <xdr:spPr>
        <a:xfrm>
          <a:off x="6972300" y="15647085"/>
          <a:ext cx="889000" cy="3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168872</xdr:rowOff>
    </xdr:from>
    <xdr:to>
      <xdr:col>41</xdr:col>
      <xdr:colOff>101600</xdr:colOff>
      <xdr:row>98</xdr:row>
      <xdr:rowOff>99022</xdr:rowOff>
    </xdr:to>
    <xdr:sp macro="" textlink="">
      <xdr:nvSpPr>
        <xdr:cNvPr id="460" name="フローチャート: 判断 459"/>
        <xdr:cNvSpPr/>
      </xdr:nvSpPr>
      <xdr:spPr>
        <a:xfrm>
          <a:off x="7810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90149</xdr:rowOff>
    </xdr:from>
    <xdr:ext cx="534377" cy="259045"/>
    <xdr:sp macro="" textlink="">
      <xdr:nvSpPr>
        <xdr:cNvPr id="461" name="テキスト ボックス 460"/>
        <xdr:cNvSpPr txBox="1"/>
      </xdr:nvSpPr>
      <xdr:spPr>
        <a:xfrm>
          <a:off x="7594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164148</xdr:rowOff>
    </xdr:from>
    <xdr:to>
      <xdr:col>36</xdr:col>
      <xdr:colOff>165100</xdr:colOff>
      <xdr:row>99</xdr:row>
      <xdr:rowOff>94298</xdr:rowOff>
    </xdr:to>
    <xdr:sp macro="" textlink="">
      <xdr:nvSpPr>
        <xdr:cNvPr id="462" name="フローチャート: 判断 461"/>
        <xdr:cNvSpPr/>
      </xdr:nvSpPr>
      <xdr:spPr>
        <a:xfrm>
          <a:off x="6921500" y="1696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85425</xdr:rowOff>
    </xdr:from>
    <xdr:ext cx="534377" cy="259045"/>
    <xdr:sp macro="" textlink="">
      <xdr:nvSpPr>
        <xdr:cNvPr id="463" name="テキスト ボックス 462"/>
        <xdr:cNvSpPr txBox="1"/>
      </xdr:nvSpPr>
      <xdr:spPr>
        <a:xfrm>
          <a:off x="6705111" y="170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105359</xdr:rowOff>
    </xdr:from>
    <xdr:to>
      <xdr:col>55</xdr:col>
      <xdr:colOff>50800</xdr:colOff>
      <xdr:row>93</xdr:row>
      <xdr:rowOff>35509</xdr:rowOff>
    </xdr:to>
    <xdr:sp macro="" textlink="">
      <xdr:nvSpPr>
        <xdr:cNvPr id="469" name="楕円 468"/>
        <xdr:cNvSpPr/>
      </xdr:nvSpPr>
      <xdr:spPr>
        <a:xfrm>
          <a:off x="104267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58386</xdr:rowOff>
    </xdr:from>
    <xdr:ext cx="599010" cy="259045"/>
    <xdr:sp macro="" textlink="">
      <xdr:nvSpPr>
        <xdr:cNvPr id="470" name="土木費該当値テキスト"/>
        <xdr:cNvSpPr txBox="1"/>
      </xdr:nvSpPr>
      <xdr:spPr>
        <a:xfrm>
          <a:off x="10528300" y="158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93435</xdr:rowOff>
    </xdr:from>
    <xdr:to>
      <xdr:col>50</xdr:col>
      <xdr:colOff>165100</xdr:colOff>
      <xdr:row>94</xdr:row>
      <xdr:rowOff>23585</xdr:rowOff>
    </xdr:to>
    <xdr:sp macro="" textlink="">
      <xdr:nvSpPr>
        <xdr:cNvPr id="471" name="楕円 470"/>
        <xdr:cNvSpPr/>
      </xdr:nvSpPr>
      <xdr:spPr>
        <a:xfrm>
          <a:off x="9588500" y="160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92</xdr:row>
      <xdr:rowOff>40112</xdr:rowOff>
    </xdr:from>
    <xdr:ext cx="599010" cy="259045"/>
    <xdr:sp macro="" textlink="">
      <xdr:nvSpPr>
        <xdr:cNvPr id="472" name="テキスト ボックス 471"/>
        <xdr:cNvSpPr txBox="1"/>
      </xdr:nvSpPr>
      <xdr:spPr>
        <a:xfrm>
          <a:off x="9327095" y="158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50419</xdr:rowOff>
    </xdr:from>
    <xdr:to>
      <xdr:col>46</xdr:col>
      <xdr:colOff>38100</xdr:colOff>
      <xdr:row>92</xdr:row>
      <xdr:rowOff>152019</xdr:rowOff>
    </xdr:to>
    <xdr:sp macro="" textlink="">
      <xdr:nvSpPr>
        <xdr:cNvPr id="473" name="楕円 472"/>
        <xdr:cNvSpPr/>
      </xdr:nvSpPr>
      <xdr:spPr>
        <a:xfrm>
          <a:off x="8699500" y="158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168546</xdr:rowOff>
    </xdr:from>
    <xdr:ext cx="599010" cy="259045"/>
    <xdr:sp macro="" textlink="">
      <xdr:nvSpPr>
        <xdr:cNvPr id="474" name="テキスト ボックス 473"/>
        <xdr:cNvSpPr txBox="1"/>
      </xdr:nvSpPr>
      <xdr:spPr>
        <a:xfrm>
          <a:off x="8450795" y="155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27673</xdr:rowOff>
    </xdr:from>
    <xdr:to>
      <xdr:col>41</xdr:col>
      <xdr:colOff>101600</xdr:colOff>
      <xdr:row>93</xdr:row>
      <xdr:rowOff>129273</xdr:rowOff>
    </xdr:to>
    <xdr:sp macro="" textlink="">
      <xdr:nvSpPr>
        <xdr:cNvPr id="475" name="楕円 474"/>
        <xdr:cNvSpPr/>
      </xdr:nvSpPr>
      <xdr:spPr>
        <a:xfrm>
          <a:off x="7810500" y="15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145800</xdr:rowOff>
    </xdr:from>
    <xdr:ext cx="599010" cy="259045"/>
    <xdr:sp macro="" textlink="">
      <xdr:nvSpPr>
        <xdr:cNvPr id="476" name="テキスト ボックス 475"/>
        <xdr:cNvSpPr txBox="1"/>
      </xdr:nvSpPr>
      <xdr:spPr>
        <a:xfrm>
          <a:off x="7561795" y="157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165785</xdr:rowOff>
    </xdr:from>
    <xdr:to>
      <xdr:col>36</xdr:col>
      <xdr:colOff>165100</xdr:colOff>
      <xdr:row>91</xdr:row>
      <xdr:rowOff>95935</xdr:rowOff>
    </xdr:to>
    <xdr:sp macro="" textlink="">
      <xdr:nvSpPr>
        <xdr:cNvPr id="477" name="楕円 476"/>
        <xdr:cNvSpPr/>
      </xdr:nvSpPr>
      <xdr:spPr>
        <a:xfrm>
          <a:off x="6921500" y="155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112462</xdr:rowOff>
    </xdr:from>
    <xdr:ext cx="599010" cy="259045"/>
    <xdr:sp macro="" textlink="">
      <xdr:nvSpPr>
        <xdr:cNvPr id="478" name="テキスト ボックス 477"/>
        <xdr:cNvSpPr txBox="1"/>
      </xdr:nvSpPr>
      <xdr:spPr>
        <a:xfrm>
          <a:off x="6672795" y="1537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89" name="テキスト ボックス 48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29744</xdr:rowOff>
    </xdr:from>
    <xdr:to>
      <xdr:col>85</xdr:col>
      <xdr:colOff>126364</xdr:colOff>
      <xdr:row>37</xdr:row>
      <xdr:rowOff>37973</xdr:rowOff>
    </xdr:to>
    <xdr:cxnSp macro="">
      <xdr:nvCxnSpPr>
        <xdr:cNvPr id="499" name="直線コネクタ 498"/>
        <xdr:cNvCxnSpPr/>
      </xdr:nvCxnSpPr>
      <xdr:spPr>
        <a:xfrm flipV="1">
          <a:off x="16317595" y="5859044"/>
          <a:ext cx="1269" cy="52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41800</xdr:rowOff>
    </xdr:from>
    <xdr:ext cx="534377" cy="259045"/>
    <xdr:sp macro="" textlink="">
      <xdr:nvSpPr>
        <xdr:cNvPr id="500" name="警察費最小値テキスト"/>
        <xdr:cNvSpPr txBox="1"/>
      </xdr:nvSpPr>
      <xdr:spPr>
        <a:xfrm>
          <a:off x="16370300" y="63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37973</xdr:rowOff>
    </xdr:from>
    <xdr:to>
      <xdr:col>86</xdr:col>
      <xdr:colOff>25400</xdr:colOff>
      <xdr:row>37</xdr:row>
      <xdr:rowOff>37973</xdr:rowOff>
    </xdr:to>
    <xdr:cxnSp macro="">
      <xdr:nvCxnSpPr>
        <xdr:cNvPr id="501" name="直線コネクタ 500"/>
        <xdr:cNvCxnSpPr/>
      </xdr:nvCxnSpPr>
      <xdr:spPr>
        <a:xfrm>
          <a:off x="16230600" y="638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147871</xdr:rowOff>
    </xdr:from>
    <xdr:ext cx="534377" cy="259045"/>
    <xdr:sp macro="" textlink="">
      <xdr:nvSpPr>
        <xdr:cNvPr id="502" name="警察費最大値テキスト"/>
        <xdr:cNvSpPr txBox="1"/>
      </xdr:nvSpPr>
      <xdr:spPr>
        <a:xfrm>
          <a:off x="16370300" y="56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29744</xdr:rowOff>
    </xdr:from>
    <xdr:to>
      <xdr:col>86</xdr:col>
      <xdr:colOff>25400</xdr:colOff>
      <xdr:row>34</xdr:row>
      <xdr:rowOff>29744</xdr:rowOff>
    </xdr:to>
    <xdr:cxnSp macro="">
      <xdr:nvCxnSpPr>
        <xdr:cNvPr id="503" name="直線コネクタ 502"/>
        <xdr:cNvCxnSpPr/>
      </xdr:nvCxnSpPr>
      <xdr:spPr>
        <a:xfrm>
          <a:off x="16230600" y="58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29744</xdr:rowOff>
    </xdr:from>
    <xdr:to>
      <xdr:col>85</xdr:col>
      <xdr:colOff>127000</xdr:colOff>
      <xdr:row>35</xdr:row>
      <xdr:rowOff>113868</xdr:rowOff>
    </xdr:to>
    <xdr:cxnSp macro="">
      <xdr:nvCxnSpPr>
        <xdr:cNvPr id="504" name="直線コネクタ 503"/>
        <xdr:cNvCxnSpPr/>
      </xdr:nvCxnSpPr>
      <xdr:spPr>
        <a:xfrm flipV="1">
          <a:off x="15481300" y="5859044"/>
          <a:ext cx="8382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118534</xdr:rowOff>
    </xdr:from>
    <xdr:ext cx="534377" cy="259045"/>
    <xdr:sp macro="" textlink="">
      <xdr:nvSpPr>
        <xdr:cNvPr id="505" name="警察費平均値テキスト"/>
        <xdr:cNvSpPr txBox="1"/>
      </xdr:nvSpPr>
      <xdr:spPr>
        <a:xfrm>
          <a:off x="16370300" y="594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140107</xdr:rowOff>
    </xdr:from>
    <xdr:to>
      <xdr:col>85</xdr:col>
      <xdr:colOff>177800</xdr:colOff>
      <xdr:row>35</xdr:row>
      <xdr:rowOff>70257</xdr:rowOff>
    </xdr:to>
    <xdr:sp macro="" textlink="">
      <xdr:nvSpPr>
        <xdr:cNvPr id="506" name="フローチャート: 判断 505"/>
        <xdr:cNvSpPr/>
      </xdr:nvSpPr>
      <xdr:spPr>
        <a:xfrm>
          <a:off x="162687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7341</xdr:rowOff>
    </xdr:from>
    <xdr:to>
      <xdr:col>81</xdr:col>
      <xdr:colOff>50800</xdr:colOff>
      <xdr:row>35</xdr:row>
      <xdr:rowOff>113868</xdr:rowOff>
    </xdr:to>
    <xdr:cxnSp macro="">
      <xdr:nvCxnSpPr>
        <xdr:cNvPr id="507" name="直線コネクタ 506"/>
        <xdr:cNvCxnSpPr/>
      </xdr:nvCxnSpPr>
      <xdr:spPr>
        <a:xfrm>
          <a:off x="14592300" y="5836641"/>
          <a:ext cx="8890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119075</xdr:rowOff>
    </xdr:from>
    <xdr:to>
      <xdr:col>81</xdr:col>
      <xdr:colOff>101600</xdr:colOff>
      <xdr:row>36</xdr:row>
      <xdr:rowOff>49225</xdr:rowOff>
    </xdr:to>
    <xdr:sp macro="" textlink="">
      <xdr:nvSpPr>
        <xdr:cNvPr id="508" name="フローチャート: 判断 507"/>
        <xdr:cNvSpPr/>
      </xdr:nvSpPr>
      <xdr:spPr>
        <a:xfrm>
          <a:off x="15430500" y="61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40352</xdr:rowOff>
    </xdr:from>
    <xdr:ext cx="534377" cy="259045"/>
    <xdr:sp macro="" textlink="">
      <xdr:nvSpPr>
        <xdr:cNvPr id="509" name="テキスト ボックス 508"/>
        <xdr:cNvSpPr txBox="1"/>
      </xdr:nvSpPr>
      <xdr:spPr>
        <a:xfrm>
          <a:off x="15201411" y="62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64033</xdr:rowOff>
    </xdr:from>
    <xdr:to>
      <xdr:col>76</xdr:col>
      <xdr:colOff>114300</xdr:colOff>
      <xdr:row>34</xdr:row>
      <xdr:rowOff>7341</xdr:rowOff>
    </xdr:to>
    <xdr:cxnSp macro="">
      <xdr:nvCxnSpPr>
        <xdr:cNvPr id="510" name="直線コネクタ 509"/>
        <xdr:cNvCxnSpPr/>
      </xdr:nvCxnSpPr>
      <xdr:spPr>
        <a:xfrm>
          <a:off x="13703300" y="5207533"/>
          <a:ext cx="889000" cy="6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99187</xdr:rowOff>
    </xdr:from>
    <xdr:to>
      <xdr:col>76</xdr:col>
      <xdr:colOff>165100</xdr:colOff>
      <xdr:row>35</xdr:row>
      <xdr:rowOff>29337</xdr:rowOff>
    </xdr:to>
    <xdr:sp macro="" textlink="">
      <xdr:nvSpPr>
        <xdr:cNvPr id="511" name="フローチャート: 判断 510"/>
        <xdr:cNvSpPr/>
      </xdr:nvSpPr>
      <xdr:spPr>
        <a:xfrm>
          <a:off x="14541500" y="592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20464</xdr:rowOff>
    </xdr:from>
    <xdr:ext cx="534377" cy="259045"/>
    <xdr:sp macro="" textlink="">
      <xdr:nvSpPr>
        <xdr:cNvPr id="512" name="テキスト ボックス 511"/>
        <xdr:cNvSpPr txBox="1"/>
      </xdr:nvSpPr>
      <xdr:spPr>
        <a:xfrm>
          <a:off x="14325111" y="60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64033</xdr:rowOff>
    </xdr:from>
    <xdr:to>
      <xdr:col>71</xdr:col>
      <xdr:colOff>177800</xdr:colOff>
      <xdr:row>34</xdr:row>
      <xdr:rowOff>11456</xdr:rowOff>
    </xdr:to>
    <xdr:cxnSp macro="">
      <xdr:nvCxnSpPr>
        <xdr:cNvPr id="513" name="直線コネクタ 512"/>
        <xdr:cNvCxnSpPr/>
      </xdr:nvCxnSpPr>
      <xdr:spPr>
        <a:xfrm flipV="1">
          <a:off x="12814300" y="5207533"/>
          <a:ext cx="889000" cy="6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58268</xdr:rowOff>
    </xdr:from>
    <xdr:to>
      <xdr:col>72</xdr:col>
      <xdr:colOff>38100</xdr:colOff>
      <xdr:row>35</xdr:row>
      <xdr:rowOff>159868</xdr:rowOff>
    </xdr:to>
    <xdr:sp macro="" textlink="">
      <xdr:nvSpPr>
        <xdr:cNvPr id="514" name="フローチャート: 判断 513"/>
        <xdr:cNvSpPr/>
      </xdr:nvSpPr>
      <xdr:spPr>
        <a:xfrm>
          <a:off x="13652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150995</xdr:rowOff>
    </xdr:from>
    <xdr:ext cx="534377" cy="259045"/>
    <xdr:sp macro="" textlink="">
      <xdr:nvSpPr>
        <xdr:cNvPr id="515" name="テキスト ボックス 514"/>
        <xdr:cNvSpPr txBox="1"/>
      </xdr:nvSpPr>
      <xdr:spPr>
        <a:xfrm>
          <a:off x="13436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167310</xdr:rowOff>
    </xdr:from>
    <xdr:to>
      <xdr:col>67</xdr:col>
      <xdr:colOff>101600</xdr:colOff>
      <xdr:row>39</xdr:row>
      <xdr:rowOff>97460</xdr:rowOff>
    </xdr:to>
    <xdr:sp macro="" textlink="">
      <xdr:nvSpPr>
        <xdr:cNvPr id="516" name="フローチャート: 判断 515"/>
        <xdr:cNvSpPr/>
      </xdr:nvSpPr>
      <xdr:spPr>
        <a:xfrm>
          <a:off x="12763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88587</xdr:rowOff>
    </xdr:from>
    <xdr:ext cx="534377" cy="259045"/>
    <xdr:sp macro="" textlink="">
      <xdr:nvSpPr>
        <xdr:cNvPr id="517" name="テキスト ボックス 516"/>
        <xdr:cNvSpPr txBox="1"/>
      </xdr:nvSpPr>
      <xdr:spPr>
        <a:xfrm>
          <a:off x="12547111" y="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150394</xdr:rowOff>
    </xdr:from>
    <xdr:to>
      <xdr:col>85</xdr:col>
      <xdr:colOff>177800</xdr:colOff>
      <xdr:row>34</xdr:row>
      <xdr:rowOff>80544</xdr:rowOff>
    </xdr:to>
    <xdr:sp macro="" textlink="">
      <xdr:nvSpPr>
        <xdr:cNvPr id="523" name="楕円 522"/>
        <xdr:cNvSpPr/>
      </xdr:nvSpPr>
      <xdr:spPr>
        <a:xfrm>
          <a:off x="16268700" y="58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103421</xdr:rowOff>
    </xdr:from>
    <xdr:ext cx="534377" cy="259045"/>
    <xdr:sp macro="" textlink="">
      <xdr:nvSpPr>
        <xdr:cNvPr id="524" name="警察費該当値テキスト"/>
        <xdr:cNvSpPr txBox="1"/>
      </xdr:nvSpPr>
      <xdr:spPr>
        <a:xfrm>
          <a:off x="16370300" y="57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63068</xdr:rowOff>
    </xdr:from>
    <xdr:to>
      <xdr:col>81</xdr:col>
      <xdr:colOff>101600</xdr:colOff>
      <xdr:row>35</xdr:row>
      <xdr:rowOff>164668</xdr:rowOff>
    </xdr:to>
    <xdr:sp macro="" textlink="">
      <xdr:nvSpPr>
        <xdr:cNvPr id="525" name="楕円 524"/>
        <xdr:cNvSpPr/>
      </xdr:nvSpPr>
      <xdr:spPr>
        <a:xfrm>
          <a:off x="15430500" y="60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9745</xdr:rowOff>
    </xdr:from>
    <xdr:ext cx="534377" cy="259045"/>
    <xdr:sp macro="" textlink="">
      <xdr:nvSpPr>
        <xdr:cNvPr id="526" name="テキスト ボックス 525"/>
        <xdr:cNvSpPr txBox="1"/>
      </xdr:nvSpPr>
      <xdr:spPr>
        <a:xfrm>
          <a:off x="15201411" y="58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127991</xdr:rowOff>
    </xdr:from>
    <xdr:to>
      <xdr:col>76</xdr:col>
      <xdr:colOff>165100</xdr:colOff>
      <xdr:row>34</xdr:row>
      <xdr:rowOff>58141</xdr:rowOff>
    </xdr:to>
    <xdr:sp macro="" textlink="">
      <xdr:nvSpPr>
        <xdr:cNvPr id="527" name="楕円 526"/>
        <xdr:cNvSpPr/>
      </xdr:nvSpPr>
      <xdr:spPr>
        <a:xfrm>
          <a:off x="14541500" y="57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74668</xdr:rowOff>
    </xdr:from>
    <xdr:ext cx="534377" cy="259045"/>
    <xdr:sp macro="" textlink="">
      <xdr:nvSpPr>
        <xdr:cNvPr id="528" name="テキスト ボックス 527"/>
        <xdr:cNvSpPr txBox="1"/>
      </xdr:nvSpPr>
      <xdr:spPr>
        <a:xfrm>
          <a:off x="14325111" y="55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13233</xdr:rowOff>
    </xdr:from>
    <xdr:to>
      <xdr:col>72</xdr:col>
      <xdr:colOff>38100</xdr:colOff>
      <xdr:row>30</xdr:row>
      <xdr:rowOff>114833</xdr:rowOff>
    </xdr:to>
    <xdr:sp macro="" textlink="">
      <xdr:nvSpPr>
        <xdr:cNvPr id="529" name="楕円 528"/>
        <xdr:cNvSpPr/>
      </xdr:nvSpPr>
      <xdr:spPr>
        <a:xfrm>
          <a:off x="13652500" y="5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131360</xdr:rowOff>
    </xdr:from>
    <xdr:ext cx="534377" cy="259045"/>
    <xdr:sp macro="" textlink="">
      <xdr:nvSpPr>
        <xdr:cNvPr id="530" name="テキスト ボックス 529"/>
        <xdr:cNvSpPr txBox="1"/>
      </xdr:nvSpPr>
      <xdr:spPr>
        <a:xfrm>
          <a:off x="13436111" y="49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132106</xdr:rowOff>
    </xdr:from>
    <xdr:to>
      <xdr:col>67</xdr:col>
      <xdr:colOff>101600</xdr:colOff>
      <xdr:row>34</xdr:row>
      <xdr:rowOff>62256</xdr:rowOff>
    </xdr:to>
    <xdr:sp macro="" textlink="">
      <xdr:nvSpPr>
        <xdr:cNvPr id="531" name="楕円 530"/>
        <xdr:cNvSpPr/>
      </xdr:nvSpPr>
      <xdr:spPr>
        <a:xfrm>
          <a:off x="12763500" y="5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78783</xdr:rowOff>
    </xdr:from>
    <xdr:ext cx="534377" cy="259045"/>
    <xdr:sp macro="" textlink="">
      <xdr:nvSpPr>
        <xdr:cNvPr id="532" name="テキスト ボックス 531"/>
        <xdr:cNvSpPr txBox="1"/>
      </xdr:nvSpPr>
      <xdr:spPr>
        <a:xfrm>
          <a:off x="12547111" y="5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1" name="テキスト ボックス 540"/>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43" name="テキスト ボックス 542"/>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5" name="テキスト ボックス 54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117572</xdr:rowOff>
    </xdr:from>
    <xdr:to>
      <xdr:col>85</xdr:col>
      <xdr:colOff>126364</xdr:colOff>
      <xdr:row>56</xdr:row>
      <xdr:rowOff>87259</xdr:rowOff>
    </xdr:to>
    <xdr:cxnSp macro="">
      <xdr:nvCxnSpPr>
        <xdr:cNvPr id="553" name="直線コネクタ 552"/>
        <xdr:cNvCxnSpPr/>
      </xdr:nvCxnSpPr>
      <xdr:spPr>
        <a:xfrm flipV="1">
          <a:off x="16317595" y="8861522"/>
          <a:ext cx="1269" cy="82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91086</xdr:rowOff>
    </xdr:from>
    <xdr:ext cx="599010" cy="259045"/>
    <xdr:sp macro="" textlink="">
      <xdr:nvSpPr>
        <xdr:cNvPr id="554" name="教育費最小値テキスト"/>
        <xdr:cNvSpPr txBox="1"/>
      </xdr:nvSpPr>
      <xdr:spPr>
        <a:xfrm>
          <a:off x="16370300" y="969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87259</xdr:rowOff>
    </xdr:from>
    <xdr:to>
      <xdr:col>86</xdr:col>
      <xdr:colOff>25400</xdr:colOff>
      <xdr:row>56</xdr:row>
      <xdr:rowOff>87259</xdr:rowOff>
    </xdr:to>
    <xdr:cxnSp macro="">
      <xdr:nvCxnSpPr>
        <xdr:cNvPr id="555" name="直線コネクタ 554"/>
        <xdr:cNvCxnSpPr/>
      </xdr:nvCxnSpPr>
      <xdr:spPr>
        <a:xfrm>
          <a:off x="16230600" y="968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64249</xdr:rowOff>
    </xdr:from>
    <xdr:ext cx="599010" cy="259045"/>
    <xdr:sp macro="" textlink="">
      <xdr:nvSpPr>
        <xdr:cNvPr id="556" name="教育費最大値テキスト"/>
        <xdr:cNvSpPr txBox="1"/>
      </xdr:nvSpPr>
      <xdr:spPr>
        <a:xfrm>
          <a:off x="16370300" y="86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117572</xdr:rowOff>
    </xdr:from>
    <xdr:to>
      <xdr:col>86</xdr:col>
      <xdr:colOff>25400</xdr:colOff>
      <xdr:row>51</xdr:row>
      <xdr:rowOff>117572</xdr:rowOff>
    </xdr:to>
    <xdr:cxnSp macro="">
      <xdr:nvCxnSpPr>
        <xdr:cNvPr id="557" name="直線コネクタ 556"/>
        <xdr:cNvCxnSpPr/>
      </xdr:nvCxnSpPr>
      <xdr:spPr>
        <a:xfrm>
          <a:off x="16230600" y="8861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24988</xdr:rowOff>
    </xdr:from>
    <xdr:to>
      <xdr:col>85</xdr:col>
      <xdr:colOff>127000</xdr:colOff>
      <xdr:row>51</xdr:row>
      <xdr:rowOff>140203</xdr:rowOff>
    </xdr:to>
    <xdr:cxnSp macro="">
      <xdr:nvCxnSpPr>
        <xdr:cNvPr id="558" name="直線コネクタ 557"/>
        <xdr:cNvCxnSpPr/>
      </xdr:nvCxnSpPr>
      <xdr:spPr>
        <a:xfrm>
          <a:off x="15481300" y="8768938"/>
          <a:ext cx="8382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119311</xdr:rowOff>
    </xdr:from>
    <xdr:ext cx="599010" cy="259045"/>
    <xdr:sp macro="" textlink="">
      <xdr:nvSpPr>
        <xdr:cNvPr id="559" name="教育費平均値テキスト"/>
        <xdr:cNvSpPr txBox="1"/>
      </xdr:nvSpPr>
      <xdr:spPr>
        <a:xfrm>
          <a:off x="16370300" y="9034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140884</xdr:rowOff>
    </xdr:from>
    <xdr:to>
      <xdr:col>85</xdr:col>
      <xdr:colOff>177800</xdr:colOff>
      <xdr:row>53</xdr:row>
      <xdr:rowOff>71034</xdr:rowOff>
    </xdr:to>
    <xdr:sp macro="" textlink="">
      <xdr:nvSpPr>
        <xdr:cNvPr id="560" name="フローチャート: 判断 559"/>
        <xdr:cNvSpPr/>
      </xdr:nvSpPr>
      <xdr:spPr>
        <a:xfrm>
          <a:off x="16268700" y="9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24988</xdr:rowOff>
    </xdr:from>
    <xdr:to>
      <xdr:col>81</xdr:col>
      <xdr:colOff>50800</xdr:colOff>
      <xdr:row>51</xdr:row>
      <xdr:rowOff>153279</xdr:rowOff>
    </xdr:to>
    <xdr:cxnSp macro="">
      <xdr:nvCxnSpPr>
        <xdr:cNvPr id="561" name="直線コネクタ 560"/>
        <xdr:cNvCxnSpPr/>
      </xdr:nvCxnSpPr>
      <xdr:spPr>
        <a:xfrm flipV="1">
          <a:off x="14592300" y="8768938"/>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50</xdr:row>
      <xdr:rowOff>168498</xdr:rowOff>
    </xdr:from>
    <xdr:to>
      <xdr:col>81</xdr:col>
      <xdr:colOff>101600</xdr:colOff>
      <xdr:row>51</xdr:row>
      <xdr:rowOff>98648</xdr:rowOff>
    </xdr:to>
    <xdr:sp macro="" textlink="">
      <xdr:nvSpPr>
        <xdr:cNvPr id="562" name="フローチャート: 判断 561"/>
        <xdr:cNvSpPr/>
      </xdr:nvSpPr>
      <xdr:spPr>
        <a:xfrm>
          <a:off x="15430500" y="874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89775</xdr:rowOff>
    </xdr:from>
    <xdr:ext cx="599010" cy="259045"/>
    <xdr:sp macro="" textlink="">
      <xdr:nvSpPr>
        <xdr:cNvPr id="563" name="テキスト ボックス 562"/>
        <xdr:cNvSpPr txBox="1"/>
      </xdr:nvSpPr>
      <xdr:spPr>
        <a:xfrm>
          <a:off x="15169095" y="88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153279</xdr:rowOff>
    </xdr:from>
    <xdr:to>
      <xdr:col>76</xdr:col>
      <xdr:colOff>114300</xdr:colOff>
      <xdr:row>52</xdr:row>
      <xdr:rowOff>102255</xdr:rowOff>
    </xdr:to>
    <xdr:cxnSp macro="">
      <xdr:nvCxnSpPr>
        <xdr:cNvPr id="564" name="直線コネクタ 563"/>
        <xdr:cNvCxnSpPr/>
      </xdr:nvCxnSpPr>
      <xdr:spPr>
        <a:xfrm flipV="1">
          <a:off x="13703300" y="8897229"/>
          <a:ext cx="889000" cy="1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120767</xdr:rowOff>
    </xdr:from>
    <xdr:to>
      <xdr:col>76</xdr:col>
      <xdr:colOff>165100</xdr:colOff>
      <xdr:row>52</xdr:row>
      <xdr:rowOff>50917</xdr:rowOff>
    </xdr:to>
    <xdr:sp macro="" textlink="">
      <xdr:nvSpPr>
        <xdr:cNvPr id="565" name="フローチャート: 判断 564"/>
        <xdr:cNvSpPr/>
      </xdr:nvSpPr>
      <xdr:spPr>
        <a:xfrm>
          <a:off x="14541500" y="88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42044</xdr:rowOff>
    </xdr:from>
    <xdr:ext cx="599010" cy="259045"/>
    <xdr:sp macro="" textlink="">
      <xdr:nvSpPr>
        <xdr:cNvPr id="566" name="テキスト ボックス 565"/>
        <xdr:cNvSpPr txBox="1"/>
      </xdr:nvSpPr>
      <xdr:spPr>
        <a:xfrm>
          <a:off x="14292795" y="895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102255</xdr:rowOff>
    </xdr:from>
    <xdr:to>
      <xdr:col>71</xdr:col>
      <xdr:colOff>177800</xdr:colOff>
      <xdr:row>52</xdr:row>
      <xdr:rowOff>117572</xdr:rowOff>
    </xdr:to>
    <xdr:cxnSp macro="">
      <xdr:nvCxnSpPr>
        <xdr:cNvPr id="567" name="直線コネクタ 566"/>
        <xdr:cNvCxnSpPr/>
      </xdr:nvCxnSpPr>
      <xdr:spPr>
        <a:xfrm flipV="1">
          <a:off x="12814300" y="901765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79665</xdr:rowOff>
    </xdr:from>
    <xdr:to>
      <xdr:col>72</xdr:col>
      <xdr:colOff>38100</xdr:colOff>
      <xdr:row>55</xdr:row>
      <xdr:rowOff>9815</xdr:rowOff>
    </xdr:to>
    <xdr:sp macro="" textlink="">
      <xdr:nvSpPr>
        <xdr:cNvPr id="568" name="フローチャート: 判断 567"/>
        <xdr:cNvSpPr/>
      </xdr:nvSpPr>
      <xdr:spPr>
        <a:xfrm>
          <a:off x="13652500" y="93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942</xdr:rowOff>
    </xdr:from>
    <xdr:ext cx="599010" cy="259045"/>
    <xdr:sp macro="" textlink="">
      <xdr:nvSpPr>
        <xdr:cNvPr id="569" name="テキスト ボックス 568"/>
        <xdr:cNvSpPr txBox="1"/>
      </xdr:nvSpPr>
      <xdr:spPr>
        <a:xfrm>
          <a:off x="13403795" y="9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103713</xdr:rowOff>
    </xdr:from>
    <xdr:to>
      <xdr:col>67</xdr:col>
      <xdr:colOff>101600</xdr:colOff>
      <xdr:row>57</xdr:row>
      <xdr:rowOff>33863</xdr:rowOff>
    </xdr:to>
    <xdr:sp macro="" textlink="">
      <xdr:nvSpPr>
        <xdr:cNvPr id="570" name="フローチャート: 判断 569"/>
        <xdr:cNvSpPr/>
      </xdr:nvSpPr>
      <xdr:spPr>
        <a:xfrm>
          <a:off x="12763500" y="97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24990</xdr:rowOff>
    </xdr:from>
    <xdr:ext cx="599010" cy="259045"/>
    <xdr:sp macro="" textlink="">
      <xdr:nvSpPr>
        <xdr:cNvPr id="571" name="テキスト ボックス 570"/>
        <xdr:cNvSpPr txBox="1"/>
      </xdr:nvSpPr>
      <xdr:spPr>
        <a:xfrm>
          <a:off x="12514795" y="97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89403</xdr:rowOff>
    </xdr:from>
    <xdr:to>
      <xdr:col>85</xdr:col>
      <xdr:colOff>177800</xdr:colOff>
      <xdr:row>52</xdr:row>
      <xdr:rowOff>19553</xdr:rowOff>
    </xdr:to>
    <xdr:sp macro="" textlink="">
      <xdr:nvSpPr>
        <xdr:cNvPr id="577" name="楕円 576"/>
        <xdr:cNvSpPr/>
      </xdr:nvSpPr>
      <xdr:spPr>
        <a:xfrm>
          <a:off x="16268700" y="88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19799</xdr:rowOff>
    </xdr:from>
    <xdr:ext cx="599010" cy="259045"/>
    <xdr:sp macro="" textlink="">
      <xdr:nvSpPr>
        <xdr:cNvPr id="578" name="教育費該当値テキスト"/>
        <xdr:cNvSpPr txBox="1"/>
      </xdr:nvSpPr>
      <xdr:spPr>
        <a:xfrm>
          <a:off x="16370300" y="876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145638</xdr:rowOff>
    </xdr:from>
    <xdr:to>
      <xdr:col>81</xdr:col>
      <xdr:colOff>101600</xdr:colOff>
      <xdr:row>51</xdr:row>
      <xdr:rowOff>75788</xdr:rowOff>
    </xdr:to>
    <xdr:sp macro="" textlink="">
      <xdr:nvSpPr>
        <xdr:cNvPr id="579" name="楕円 578"/>
        <xdr:cNvSpPr/>
      </xdr:nvSpPr>
      <xdr:spPr>
        <a:xfrm>
          <a:off x="15430500" y="87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92315</xdr:rowOff>
    </xdr:from>
    <xdr:ext cx="599010" cy="259045"/>
    <xdr:sp macro="" textlink="">
      <xdr:nvSpPr>
        <xdr:cNvPr id="580" name="テキスト ボックス 579"/>
        <xdr:cNvSpPr txBox="1"/>
      </xdr:nvSpPr>
      <xdr:spPr>
        <a:xfrm>
          <a:off x="15169095" y="84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102479</xdr:rowOff>
    </xdr:from>
    <xdr:to>
      <xdr:col>76</xdr:col>
      <xdr:colOff>165100</xdr:colOff>
      <xdr:row>52</xdr:row>
      <xdr:rowOff>32629</xdr:rowOff>
    </xdr:to>
    <xdr:sp macro="" textlink="">
      <xdr:nvSpPr>
        <xdr:cNvPr id="581" name="楕円 580"/>
        <xdr:cNvSpPr/>
      </xdr:nvSpPr>
      <xdr:spPr>
        <a:xfrm>
          <a:off x="14541500" y="88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49156</xdr:rowOff>
    </xdr:from>
    <xdr:ext cx="599010" cy="259045"/>
    <xdr:sp macro="" textlink="">
      <xdr:nvSpPr>
        <xdr:cNvPr id="582" name="テキスト ボックス 581"/>
        <xdr:cNvSpPr txBox="1"/>
      </xdr:nvSpPr>
      <xdr:spPr>
        <a:xfrm>
          <a:off x="14292795" y="862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51455</xdr:rowOff>
    </xdr:from>
    <xdr:to>
      <xdr:col>72</xdr:col>
      <xdr:colOff>38100</xdr:colOff>
      <xdr:row>52</xdr:row>
      <xdr:rowOff>153055</xdr:rowOff>
    </xdr:to>
    <xdr:sp macro="" textlink="">
      <xdr:nvSpPr>
        <xdr:cNvPr id="583" name="楕円 582"/>
        <xdr:cNvSpPr/>
      </xdr:nvSpPr>
      <xdr:spPr>
        <a:xfrm>
          <a:off x="13652500" y="8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169582</xdr:rowOff>
    </xdr:from>
    <xdr:ext cx="599010" cy="259045"/>
    <xdr:sp macro="" textlink="">
      <xdr:nvSpPr>
        <xdr:cNvPr id="584" name="テキスト ボックス 583"/>
        <xdr:cNvSpPr txBox="1"/>
      </xdr:nvSpPr>
      <xdr:spPr>
        <a:xfrm>
          <a:off x="13403795" y="8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66772</xdr:rowOff>
    </xdr:from>
    <xdr:to>
      <xdr:col>67</xdr:col>
      <xdr:colOff>101600</xdr:colOff>
      <xdr:row>52</xdr:row>
      <xdr:rowOff>168372</xdr:rowOff>
    </xdr:to>
    <xdr:sp macro="" textlink="">
      <xdr:nvSpPr>
        <xdr:cNvPr id="585" name="楕円 584"/>
        <xdr:cNvSpPr/>
      </xdr:nvSpPr>
      <xdr:spPr>
        <a:xfrm>
          <a:off x="12763500" y="89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13449</xdr:rowOff>
    </xdr:from>
    <xdr:ext cx="599010" cy="259045"/>
    <xdr:sp macro="" textlink="">
      <xdr:nvSpPr>
        <xdr:cNvPr id="586" name="テキスト ボックス 585"/>
        <xdr:cNvSpPr txBox="1"/>
      </xdr:nvSpPr>
      <xdr:spPr>
        <a:xfrm>
          <a:off x="12514795" y="875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73677</xdr:rowOff>
    </xdr:from>
    <xdr:ext cx="467179" cy="259045"/>
    <xdr:sp macro="" textlink="">
      <xdr:nvSpPr>
        <xdr:cNvPr id="597" name="テキスト ボックス 596"/>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9" name="テキスト ボックス 59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1" name="テキスト ボックス 60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126364</xdr:colOff>
      <xdr:row>77</xdr:row>
      <xdr:rowOff>73533</xdr:rowOff>
    </xdr:to>
    <xdr:cxnSp macro="">
      <xdr:nvCxnSpPr>
        <xdr:cNvPr id="609" name="直線コネクタ 608"/>
        <xdr:cNvCxnSpPr/>
      </xdr:nvCxnSpPr>
      <xdr:spPr>
        <a:xfrm flipV="1">
          <a:off x="16317595" y="12139295"/>
          <a:ext cx="1269" cy="11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77360</xdr:rowOff>
    </xdr:from>
    <xdr:ext cx="469744" cy="259045"/>
    <xdr:sp macro="" textlink="">
      <xdr:nvSpPr>
        <xdr:cNvPr id="610" name="災害復旧費最小値テキスト"/>
        <xdr:cNvSpPr txBox="1"/>
      </xdr:nvSpPr>
      <xdr:spPr>
        <a:xfrm>
          <a:off x="16370300" y="1327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73533</xdr:rowOff>
    </xdr:from>
    <xdr:to>
      <xdr:col>86</xdr:col>
      <xdr:colOff>25400</xdr:colOff>
      <xdr:row>77</xdr:row>
      <xdr:rowOff>73533</xdr:rowOff>
    </xdr:to>
    <xdr:cxnSp macro="">
      <xdr:nvCxnSpPr>
        <xdr:cNvPr id="611" name="直線コネクタ 610"/>
        <xdr:cNvCxnSpPr/>
      </xdr:nvCxnSpPr>
      <xdr:spPr>
        <a:xfrm>
          <a:off x="16230600" y="1327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84472</xdr:rowOff>
    </xdr:from>
    <xdr:ext cx="534377" cy="259045"/>
    <xdr:sp macro="" textlink="">
      <xdr:nvSpPr>
        <xdr:cNvPr id="612" name="災害復旧費最大値テキスト"/>
        <xdr:cNvSpPr txBox="1"/>
      </xdr:nvSpPr>
      <xdr:spPr>
        <a:xfrm>
          <a:off x="16370300" y="119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13" name="直線コネクタ 612"/>
        <xdr:cNvCxnSpPr/>
      </xdr:nvCxnSpPr>
      <xdr:spPr>
        <a:xfrm>
          <a:off x="16230600" y="1213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73533</xdr:rowOff>
    </xdr:from>
    <xdr:to>
      <xdr:col>85</xdr:col>
      <xdr:colOff>127000</xdr:colOff>
      <xdr:row>79</xdr:row>
      <xdr:rowOff>52197</xdr:rowOff>
    </xdr:to>
    <xdr:cxnSp macro="">
      <xdr:nvCxnSpPr>
        <xdr:cNvPr id="614" name="直線コネクタ 613"/>
        <xdr:cNvCxnSpPr/>
      </xdr:nvCxnSpPr>
      <xdr:spPr>
        <a:xfrm flipV="1">
          <a:off x="15481300" y="13275183"/>
          <a:ext cx="8382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20464</xdr:rowOff>
    </xdr:from>
    <xdr:ext cx="534377" cy="259045"/>
    <xdr:sp macro="" textlink="">
      <xdr:nvSpPr>
        <xdr:cNvPr id="615" name="災害復旧費平均値テキスト"/>
        <xdr:cNvSpPr txBox="1"/>
      </xdr:nvSpPr>
      <xdr:spPr>
        <a:xfrm>
          <a:off x="16370300" y="1236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169037</xdr:rowOff>
    </xdr:from>
    <xdr:to>
      <xdr:col>85</xdr:col>
      <xdr:colOff>177800</xdr:colOff>
      <xdr:row>73</xdr:row>
      <xdr:rowOff>99187</xdr:rowOff>
    </xdr:to>
    <xdr:sp macro="" textlink="">
      <xdr:nvSpPr>
        <xdr:cNvPr id="616" name="フローチャート: 判断 615"/>
        <xdr:cNvSpPr/>
      </xdr:nvSpPr>
      <xdr:spPr>
        <a:xfrm>
          <a:off x="16268700" y="12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26036</xdr:rowOff>
    </xdr:from>
    <xdr:to>
      <xdr:col>81</xdr:col>
      <xdr:colOff>50800</xdr:colOff>
      <xdr:row>79</xdr:row>
      <xdr:rowOff>52197</xdr:rowOff>
    </xdr:to>
    <xdr:cxnSp macro="">
      <xdr:nvCxnSpPr>
        <xdr:cNvPr id="617" name="直線コネクタ 616"/>
        <xdr:cNvCxnSpPr/>
      </xdr:nvCxnSpPr>
      <xdr:spPr>
        <a:xfrm>
          <a:off x="14592300" y="13570586"/>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11937</xdr:rowOff>
    </xdr:from>
    <xdr:to>
      <xdr:col>81</xdr:col>
      <xdr:colOff>101600</xdr:colOff>
      <xdr:row>78</xdr:row>
      <xdr:rowOff>113537</xdr:rowOff>
    </xdr:to>
    <xdr:sp macro="" textlink="">
      <xdr:nvSpPr>
        <xdr:cNvPr id="618" name="フローチャート: 判断 617"/>
        <xdr:cNvSpPr/>
      </xdr:nvSpPr>
      <xdr:spPr>
        <a:xfrm>
          <a:off x="15430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130064</xdr:rowOff>
    </xdr:from>
    <xdr:ext cx="469744" cy="259045"/>
    <xdr:sp macro="" textlink="">
      <xdr:nvSpPr>
        <xdr:cNvPr id="619" name="テキスト ボックス 618"/>
        <xdr:cNvSpPr txBox="1"/>
      </xdr:nvSpPr>
      <xdr:spPr>
        <a:xfrm>
          <a:off x="15233728"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117602</xdr:rowOff>
    </xdr:from>
    <xdr:to>
      <xdr:col>76</xdr:col>
      <xdr:colOff>114300</xdr:colOff>
      <xdr:row>79</xdr:row>
      <xdr:rowOff>26036</xdr:rowOff>
    </xdr:to>
    <xdr:cxnSp macro="">
      <xdr:nvCxnSpPr>
        <xdr:cNvPr id="620" name="直線コネクタ 619"/>
        <xdr:cNvCxnSpPr/>
      </xdr:nvCxnSpPr>
      <xdr:spPr>
        <a:xfrm>
          <a:off x="13703300" y="13147802"/>
          <a:ext cx="889000" cy="4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116587</xdr:rowOff>
    </xdr:from>
    <xdr:to>
      <xdr:col>76</xdr:col>
      <xdr:colOff>165100</xdr:colOff>
      <xdr:row>78</xdr:row>
      <xdr:rowOff>46737</xdr:rowOff>
    </xdr:to>
    <xdr:sp macro="" textlink="">
      <xdr:nvSpPr>
        <xdr:cNvPr id="621" name="フローチャート: 判断 620"/>
        <xdr:cNvSpPr/>
      </xdr:nvSpPr>
      <xdr:spPr>
        <a:xfrm>
          <a:off x="14541500" y="1331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63264</xdr:rowOff>
    </xdr:from>
    <xdr:ext cx="469744" cy="259045"/>
    <xdr:sp macro="" textlink="">
      <xdr:nvSpPr>
        <xdr:cNvPr id="622" name="テキスト ボックス 621"/>
        <xdr:cNvSpPr txBox="1"/>
      </xdr:nvSpPr>
      <xdr:spPr>
        <a:xfrm>
          <a:off x="14357428" y="1309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47498</xdr:rowOff>
    </xdr:from>
    <xdr:to>
      <xdr:col>71</xdr:col>
      <xdr:colOff>177800</xdr:colOff>
      <xdr:row>76</xdr:row>
      <xdr:rowOff>117602</xdr:rowOff>
    </xdr:to>
    <xdr:cxnSp macro="">
      <xdr:nvCxnSpPr>
        <xdr:cNvPr id="623" name="直線コネクタ 622"/>
        <xdr:cNvCxnSpPr/>
      </xdr:nvCxnSpPr>
      <xdr:spPr>
        <a:xfrm>
          <a:off x="12814300" y="12391898"/>
          <a:ext cx="889000" cy="7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25273</xdr:rowOff>
    </xdr:from>
    <xdr:to>
      <xdr:col>72</xdr:col>
      <xdr:colOff>38100</xdr:colOff>
      <xdr:row>77</xdr:row>
      <xdr:rowOff>126873</xdr:rowOff>
    </xdr:to>
    <xdr:sp macro="" textlink="">
      <xdr:nvSpPr>
        <xdr:cNvPr id="624" name="フローチャート: 判断 623"/>
        <xdr:cNvSpPr/>
      </xdr:nvSpPr>
      <xdr:spPr>
        <a:xfrm>
          <a:off x="13652500" y="1322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118000</xdr:rowOff>
    </xdr:from>
    <xdr:ext cx="469744" cy="259045"/>
    <xdr:sp macro="" textlink="">
      <xdr:nvSpPr>
        <xdr:cNvPr id="625" name="テキスト ボックス 624"/>
        <xdr:cNvSpPr txBox="1"/>
      </xdr:nvSpPr>
      <xdr:spPr>
        <a:xfrm>
          <a:off x="13468428"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134238</xdr:rowOff>
    </xdr:from>
    <xdr:to>
      <xdr:col>67</xdr:col>
      <xdr:colOff>101600</xdr:colOff>
      <xdr:row>78</xdr:row>
      <xdr:rowOff>64388</xdr:rowOff>
    </xdr:to>
    <xdr:sp macro="" textlink="">
      <xdr:nvSpPr>
        <xdr:cNvPr id="626" name="フローチャート: 判断 625"/>
        <xdr:cNvSpPr/>
      </xdr:nvSpPr>
      <xdr:spPr>
        <a:xfrm>
          <a:off x="12763500" y="1333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55515</xdr:rowOff>
    </xdr:from>
    <xdr:ext cx="469744" cy="259045"/>
    <xdr:sp macro="" textlink="">
      <xdr:nvSpPr>
        <xdr:cNvPr id="627" name="テキスト ボックス 626"/>
        <xdr:cNvSpPr txBox="1"/>
      </xdr:nvSpPr>
      <xdr:spPr>
        <a:xfrm>
          <a:off x="12579428" y="134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22733</xdr:rowOff>
    </xdr:from>
    <xdr:to>
      <xdr:col>85</xdr:col>
      <xdr:colOff>177800</xdr:colOff>
      <xdr:row>77</xdr:row>
      <xdr:rowOff>124333</xdr:rowOff>
    </xdr:to>
    <xdr:sp macro="" textlink="">
      <xdr:nvSpPr>
        <xdr:cNvPr id="633" name="楕円 632"/>
        <xdr:cNvSpPr/>
      </xdr:nvSpPr>
      <xdr:spPr>
        <a:xfrm>
          <a:off x="16268700" y="13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109110</xdr:rowOff>
    </xdr:from>
    <xdr:ext cx="469744" cy="259045"/>
    <xdr:sp macro="" textlink="">
      <xdr:nvSpPr>
        <xdr:cNvPr id="634" name="災害復旧費該当値テキスト"/>
        <xdr:cNvSpPr txBox="1"/>
      </xdr:nvSpPr>
      <xdr:spPr>
        <a:xfrm>
          <a:off x="16370300" y="131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xdr:rowOff>
    </xdr:from>
    <xdr:to>
      <xdr:col>81</xdr:col>
      <xdr:colOff>101600</xdr:colOff>
      <xdr:row>79</xdr:row>
      <xdr:rowOff>102997</xdr:rowOff>
    </xdr:to>
    <xdr:sp macro="" textlink="">
      <xdr:nvSpPr>
        <xdr:cNvPr id="635" name="楕円 634"/>
        <xdr:cNvSpPr/>
      </xdr:nvSpPr>
      <xdr:spPr>
        <a:xfrm>
          <a:off x="15430500" y="13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94124</xdr:rowOff>
    </xdr:from>
    <xdr:ext cx="469744" cy="259045"/>
    <xdr:sp macro="" textlink="">
      <xdr:nvSpPr>
        <xdr:cNvPr id="636" name="テキスト ボックス 635"/>
        <xdr:cNvSpPr txBox="1"/>
      </xdr:nvSpPr>
      <xdr:spPr>
        <a:xfrm>
          <a:off x="15233728" y="1363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146686</xdr:rowOff>
    </xdr:from>
    <xdr:to>
      <xdr:col>76</xdr:col>
      <xdr:colOff>165100</xdr:colOff>
      <xdr:row>79</xdr:row>
      <xdr:rowOff>76836</xdr:rowOff>
    </xdr:to>
    <xdr:sp macro="" textlink="">
      <xdr:nvSpPr>
        <xdr:cNvPr id="637" name="楕円 636"/>
        <xdr:cNvSpPr/>
      </xdr:nvSpPr>
      <xdr:spPr>
        <a:xfrm>
          <a:off x="145415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67963</xdr:rowOff>
    </xdr:from>
    <xdr:ext cx="469744" cy="259045"/>
    <xdr:sp macro="" textlink="">
      <xdr:nvSpPr>
        <xdr:cNvPr id="638" name="テキスト ボックス 637"/>
        <xdr:cNvSpPr txBox="1"/>
      </xdr:nvSpPr>
      <xdr:spPr>
        <a:xfrm>
          <a:off x="14357428" y="136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66802</xdr:rowOff>
    </xdr:from>
    <xdr:to>
      <xdr:col>72</xdr:col>
      <xdr:colOff>38100</xdr:colOff>
      <xdr:row>76</xdr:row>
      <xdr:rowOff>168402</xdr:rowOff>
    </xdr:to>
    <xdr:sp macro="" textlink="">
      <xdr:nvSpPr>
        <xdr:cNvPr id="639" name="楕円 638"/>
        <xdr:cNvSpPr/>
      </xdr:nvSpPr>
      <xdr:spPr>
        <a:xfrm>
          <a:off x="13652500" y="13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13479</xdr:rowOff>
    </xdr:from>
    <xdr:ext cx="469744" cy="259045"/>
    <xdr:sp macro="" textlink="">
      <xdr:nvSpPr>
        <xdr:cNvPr id="640" name="テキスト ボックス 639"/>
        <xdr:cNvSpPr txBox="1"/>
      </xdr:nvSpPr>
      <xdr:spPr>
        <a:xfrm>
          <a:off x="13468428"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168148</xdr:rowOff>
    </xdr:from>
    <xdr:to>
      <xdr:col>67</xdr:col>
      <xdr:colOff>101600</xdr:colOff>
      <xdr:row>72</xdr:row>
      <xdr:rowOff>98298</xdr:rowOff>
    </xdr:to>
    <xdr:sp macro="" textlink="">
      <xdr:nvSpPr>
        <xdr:cNvPr id="641" name="楕円 640"/>
        <xdr:cNvSpPr/>
      </xdr:nvSpPr>
      <xdr:spPr>
        <a:xfrm>
          <a:off x="12763500" y="123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114825</xdr:rowOff>
    </xdr:from>
    <xdr:ext cx="534377" cy="259045"/>
    <xdr:sp macro="" textlink="">
      <xdr:nvSpPr>
        <xdr:cNvPr id="642" name="テキスト ボックス 641"/>
        <xdr:cNvSpPr txBox="1"/>
      </xdr:nvSpPr>
      <xdr:spPr>
        <a:xfrm>
          <a:off x="12547111" y="121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5" name="テキスト ボックス 65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7" name="テキスト ボックス 65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59" name="テキスト ボックス 65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1" name="テキスト ボックス 66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3749</xdr:rowOff>
    </xdr:from>
    <xdr:to>
      <xdr:col>85</xdr:col>
      <xdr:colOff>126364</xdr:colOff>
      <xdr:row>97</xdr:row>
      <xdr:rowOff>105704</xdr:rowOff>
    </xdr:to>
    <xdr:cxnSp macro="">
      <xdr:nvCxnSpPr>
        <xdr:cNvPr id="667" name="直線コネクタ 666"/>
        <xdr:cNvCxnSpPr/>
      </xdr:nvCxnSpPr>
      <xdr:spPr>
        <a:xfrm flipV="1">
          <a:off x="16317595" y="16120049"/>
          <a:ext cx="1269" cy="61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109531</xdr:rowOff>
    </xdr:from>
    <xdr:ext cx="599010" cy="259045"/>
    <xdr:sp macro="" textlink="">
      <xdr:nvSpPr>
        <xdr:cNvPr id="668" name="公債費最小値テキスト"/>
        <xdr:cNvSpPr txBox="1"/>
      </xdr:nvSpPr>
      <xdr:spPr>
        <a:xfrm>
          <a:off x="16370300" y="1674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105704</xdr:rowOff>
    </xdr:from>
    <xdr:to>
      <xdr:col>86</xdr:col>
      <xdr:colOff>25400</xdr:colOff>
      <xdr:row>97</xdr:row>
      <xdr:rowOff>105704</xdr:rowOff>
    </xdr:to>
    <xdr:cxnSp macro="">
      <xdr:nvCxnSpPr>
        <xdr:cNvPr id="669" name="直線コネクタ 668"/>
        <xdr:cNvCxnSpPr/>
      </xdr:nvCxnSpPr>
      <xdr:spPr>
        <a:xfrm>
          <a:off x="16230600" y="16736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121876</xdr:rowOff>
    </xdr:from>
    <xdr:ext cx="599010" cy="259045"/>
    <xdr:sp macro="" textlink="">
      <xdr:nvSpPr>
        <xdr:cNvPr id="670" name="公債費最大値テキスト"/>
        <xdr:cNvSpPr txBox="1"/>
      </xdr:nvSpPr>
      <xdr:spPr>
        <a:xfrm>
          <a:off x="16370300" y="158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3749</xdr:rowOff>
    </xdr:from>
    <xdr:to>
      <xdr:col>86</xdr:col>
      <xdr:colOff>25400</xdr:colOff>
      <xdr:row>94</xdr:row>
      <xdr:rowOff>3749</xdr:rowOff>
    </xdr:to>
    <xdr:cxnSp macro="">
      <xdr:nvCxnSpPr>
        <xdr:cNvPr id="671" name="直線コネクタ 670"/>
        <xdr:cNvCxnSpPr/>
      </xdr:nvCxnSpPr>
      <xdr:spPr>
        <a:xfrm>
          <a:off x="16230600" y="1612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35099</xdr:rowOff>
    </xdr:from>
    <xdr:to>
      <xdr:col>85</xdr:col>
      <xdr:colOff>127000</xdr:colOff>
      <xdr:row>94</xdr:row>
      <xdr:rowOff>3749</xdr:rowOff>
    </xdr:to>
    <xdr:cxnSp macro="">
      <xdr:nvCxnSpPr>
        <xdr:cNvPr id="672" name="直線コネクタ 671"/>
        <xdr:cNvCxnSpPr/>
      </xdr:nvCxnSpPr>
      <xdr:spPr>
        <a:xfrm>
          <a:off x="15481300" y="15808499"/>
          <a:ext cx="838200" cy="3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88783</xdr:rowOff>
    </xdr:from>
    <xdr:ext cx="599010" cy="259045"/>
    <xdr:sp macro="" textlink="">
      <xdr:nvSpPr>
        <xdr:cNvPr id="673" name="公債費平均値テキスト"/>
        <xdr:cNvSpPr txBox="1"/>
      </xdr:nvSpPr>
      <xdr:spPr>
        <a:xfrm>
          <a:off x="16370300" y="16376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110356</xdr:rowOff>
    </xdr:from>
    <xdr:to>
      <xdr:col>85</xdr:col>
      <xdr:colOff>177800</xdr:colOff>
      <xdr:row>96</xdr:row>
      <xdr:rowOff>40506</xdr:rowOff>
    </xdr:to>
    <xdr:sp macro="" textlink="">
      <xdr:nvSpPr>
        <xdr:cNvPr id="674" name="フローチャート: 判断 673"/>
        <xdr:cNvSpPr/>
      </xdr:nvSpPr>
      <xdr:spPr>
        <a:xfrm>
          <a:off x="16268700" y="163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35099</xdr:rowOff>
    </xdr:from>
    <xdr:to>
      <xdr:col>81</xdr:col>
      <xdr:colOff>50800</xdr:colOff>
      <xdr:row>95</xdr:row>
      <xdr:rowOff>115404</xdr:rowOff>
    </xdr:to>
    <xdr:cxnSp macro="">
      <xdr:nvCxnSpPr>
        <xdr:cNvPr id="675" name="直線コネクタ 674"/>
        <xdr:cNvCxnSpPr/>
      </xdr:nvCxnSpPr>
      <xdr:spPr>
        <a:xfrm flipV="1">
          <a:off x="14592300" y="15808499"/>
          <a:ext cx="889000" cy="5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162705</xdr:rowOff>
    </xdr:from>
    <xdr:to>
      <xdr:col>81</xdr:col>
      <xdr:colOff>101600</xdr:colOff>
      <xdr:row>94</xdr:row>
      <xdr:rowOff>92855</xdr:rowOff>
    </xdr:to>
    <xdr:sp macro="" textlink="">
      <xdr:nvSpPr>
        <xdr:cNvPr id="676" name="フローチャート: 判断 675"/>
        <xdr:cNvSpPr/>
      </xdr:nvSpPr>
      <xdr:spPr>
        <a:xfrm>
          <a:off x="15430500" y="1610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94</xdr:row>
      <xdr:rowOff>83982</xdr:rowOff>
    </xdr:from>
    <xdr:ext cx="599010" cy="259045"/>
    <xdr:sp macro="" textlink="">
      <xdr:nvSpPr>
        <xdr:cNvPr id="677" name="テキスト ボックス 676"/>
        <xdr:cNvSpPr txBox="1"/>
      </xdr:nvSpPr>
      <xdr:spPr>
        <a:xfrm>
          <a:off x="15169095" y="16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118963</xdr:rowOff>
    </xdr:from>
    <xdr:to>
      <xdr:col>76</xdr:col>
      <xdr:colOff>114300</xdr:colOff>
      <xdr:row>95</xdr:row>
      <xdr:rowOff>115404</xdr:rowOff>
    </xdr:to>
    <xdr:cxnSp macro="">
      <xdr:nvCxnSpPr>
        <xdr:cNvPr id="678" name="直線コネクタ 677"/>
        <xdr:cNvCxnSpPr/>
      </xdr:nvCxnSpPr>
      <xdr:spPr>
        <a:xfrm>
          <a:off x="13703300" y="15892363"/>
          <a:ext cx="889000" cy="5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58105</xdr:rowOff>
    </xdr:from>
    <xdr:to>
      <xdr:col>76</xdr:col>
      <xdr:colOff>165100</xdr:colOff>
      <xdr:row>96</xdr:row>
      <xdr:rowOff>159705</xdr:rowOff>
    </xdr:to>
    <xdr:sp macro="" textlink="">
      <xdr:nvSpPr>
        <xdr:cNvPr id="679" name="フローチャート: 判断 678"/>
        <xdr:cNvSpPr/>
      </xdr:nvSpPr>
      <xdr:spPr>
        <a:xfrm>
          <a:off x="14541500" y="1651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150832</xdr:rowOff>
    </xdr:from>
    <xdr:ext cx="599010" cy="259045"/>
    <xdr:sp macro="" textlink="">
      <xdr:nvSpPr>
        <xdr:cNvPr id="680" name="テキスト ボックス 679"/>
        <xdr:cNvSpPr txBox="1"/>
      </xdr:nvSpPr>
      <xdr:spPr>
        <a:xfrm>
          <a:off x="14292795" y="166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22918</xdr:rowOff>
    </xdr:from>
    <xdr:to>
      <xdr:col>71</xdr:col>
      <xdr:colOff>177800</xdr:colOff>
      <xdr:row>92</xdr:row>
      <xdr:rowOff>118963</xdr:rowOff>
    </xdr:to>
    <xdr:cxnSp macro="">
      <xdr:nvCxnSpPr>
        <xdr:cNvPr id="681" name="直線コネクタ 680"/>
        <xdr:cNvCxnSpPr/>
      </xdr:nvCxnSpPr>
      <xdr:spPr>
        <a:xfrm>
          <a:off x="12814300" y="15624868"/>
          <a:ext cx="889000" cy="2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54806</xdr:rowOff>
    </xdr:from>
    <xdr:to>
      <xdr:col>72</xdr:col>
      <xdr:colOff>38100</xdr:colOff>
      <xdr:row>96</xdr:row>
      <xdr:rowOff>156406</xdr:rowOff>
    </xdr:to>
    <xdr:sp macro="" textlink="">
      <xdr:nvSpPr>
        <xdr:cNvPr id="682" name="フローチャート: 判断 681"/>
        <xdr:cNvSpPr/>
      </xdr:nvSpPr>
      <xdr:spPr>
        <a:xfrm>
          <a:off x="13652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147533</xdr:rowOff>
    </xdr:from>
    <xdr:ext cx="599010" cy="259045"/>
    <xdr:sp macro="" textlink="">
      <xdr:nvSpPr>
        <xdr:cNvPr id="683" name="テキスト ボックス 682"/>
        <xdr:cNvSpPr txBox="1"/>
      </xdr:nvSpPr>
      <xdr:spPr>
        <a:xfrm>
          <a:off x="13403795" y="1660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170183</xdr:rowOff>
    </xdr:from>
    <xdr:to>
      <xdr:col>67</xdr:col>
      <xdr:colOff>101600</xdr:colOff>
      <xdr:row>99</xdr:row>
      <xdr:rowOff>100333</xdr:rowOff>
    </xdr:to>
    <xdr:sp macro="" textlink="">
      <xdr:nvSpPr>
        <xdr:cNvPr id="684" name="フローチャート: 判断 683"/>
        <xdr:cNvSpPr/>
      </xdr:nvSpPr>
      <xdr:spPr>
        <a:xfrm>
          <a:off x="12763500" y="1697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91460</xdr:rowOff>
    </xdr:from>
    <xdr:ext cx="534377" cy="259045"/>
    <xdr:sp macro="" textlink="">
      <xdr:nvSpPr>
        <xdr:cNvPr id="685" name="テキスト ボックス 684"/>
        <xdr:cNvSpPr txBox="1"/>
      </xdr:nvSpPr>
      <xdr:spPr>
        <a:xfrm>
          <a:off x="12547111" y="170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124399</xdr:rowOff>
    </xdr:from>
    <xdr:to>
      <xdr:col>85</xdr:col>
      <xdr:colOff>177800</xdr:colOff>
      <xdr:row>94</xdr:row>
      <xdr:rowOff>54549</xdr:rowOff>
    </xdr:to>
    <xdr:sp macro="" textlink="">
      <xdr:nvSpPr>
        <xdr:cNvPr id="691" name="楕円 690"/>
        <xdr:cNvSpPr/>
      </xdr:nvSpPr>
      <xdr:spPr>
        <a:xfrm>
          <a:off x="16268700" y="160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77426</xdr:rowOff>
    </xdr:from>
    <xdr:ext cx="599010" cy="259045"/>
    <xdr:sp macro="" textlink="">
      <xdr:nvSpPr>
        <xdr:cNvPr id="692" name="公債費該当値テキスト"/>
        <xdr:cNvSpPr txBox="1"/>
      </xdr:nvSpPr>
      <xdr:spPr>
        <a:xfrm>
          <a:off x="16370300" y="160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155749</xdr:rowOff>
    </xdr:from>
    <xdr:to>
      <xdr:col>81</xdr:col>
      <xdr:colOff>101600</xdr:colOff>
      <xdr:row>92</xdr:row>
      <xdr:rowOff>85899</xdr:rowOff>
    </xdr:to>
    <xdr:sp macro="" textlink="">
      <xdr:nvSpPr>
        <xdr:cNvPr id="693" name="楕円 692"/>
        <xdr:cNvSpPr/>
      </xdr:nvSpPr>
      <xdr:spPr>
        <a:xfrm>
          <a:off x="15430500" y="157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102426</xdr:rowOff>
    </xdr:from>
    <xdr:ext cx="599010" cy="259045"/>
    <xdr:sp macro="" textlink="">
      <xdr:nvSpPr>
        <xdr:cNvPr id="694" name="テキスト ボックス 693"/>
        <xdr:cNvSpPr txBox="1"/>
      </xdr:nvSpPr>
      <xdr:spPr>
        <a:xfrm>
          <a:off x="15169095" y="1553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64604</xdr:rowOff>
    </xdr:from>
    <xdr:to>
      <xdr:col>76</xdr:col>
      <xdr:colOff>165100</xdr:colOff>
      <xdr:row>95</xdr:row>
      <xdr:rowOff>166204</xdr:rowOff>
    </xdr:to>
    <xdr:sp macro="" textlink="">
      <xdr:nvSpPr>
        <xdr:cNvPr id="695" name="楕円 694"/>
        <xdr:cNvSpPr/>
      </xdr:nvSpPr>
      <xdr:spPr>
        <a:xfrm>
          <a:off x="14541500" y="163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11281</xdr:rowOff>
    </xdr:from>
    <xdr:ext cx="599010" cy="259045"/>
    <xdr:sp macro="" textlink="">
      <xdr:nvSpPr>
        <xdr:cNvPr id="696" name="テキスト ボックス 695"/>
        <xdr:cNvSpPr txBox="1"/>
      </xdr:nvSpPr>
      <xdr:spPr>
        <a:xfrm>
          <a:off x="14292795" y="1612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68163</xdr:rowOff>
    </xdr:from>
    <xdr:to>
      <xdr:col>72</xdr:col>
      <xdr:colOff>38100</xdr:colOff>
      <xdr:row>92</xdr:row>
      <xdr:rowOff>169763</xdr:rowOff>
    </xdr:to>
    <xdr:sp macro="" textlink="">
      <xdr:nvSpPr>
        <xdr:cNvPr id="697" name="楕円 696"/>
        <xdr:cNvSpPr/>
      </xdr:nvSpPr>
      <xdr:spPr>
        <a:xfrm>
          <a:off x="13652500" y="15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14840</xdr:rowOff>
    </xdr:from>
    <xdr:ext cx="599010" cy="259045"/>
    <xdr:sp macro="" textlink="">
      <xdr:nvSpPr>
        <xdr:cNvPr id="698" name="テキスト ボックス 697"/>
        <xdr:cNvSpPr txBox="1"/>
      </xdr:nvSpPr>
      <xdr:spPr>
        <a:xfrm>
          <a:off x="13403795" y="156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143568</xdr:rowOff>
    </xdr:from>
    <xdr:to>
      <xdr:col>67</xdr:col>
      <xdr:colOff>101600</xdr:colOff>
      <xdr:row>91</xdr:row>
      <xdr:rowOff>73718</xdr:rowOff>
    </xdr:to>
    <xdr:sp macro="" textlink="">
      <xdr:nvSpPr>
        <xdr:cNvPr id="699" name="楕円 698"/>
        <xdr:cNvSpPr/>
      </xdr:nvSpPr>
      <xdr:spPr>
        <a:xfrm>
          <a:off x="12763500" y="155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90245</xdr:rowOff>
    </xdr:from>
    <xdr:ext cx="599010" cy="259045"/>
    <xdr:sp macro="" textlink="">
      <xdr:nvSpPr>
        <xdr:cNvPr id="700" name="テキスト ボックス 699"/>
        <xdr:cNvSpPr txBox="1"/>
      </xdr:nvSpPr>
      <xdr:spPr>
        <a:xfrm>
          <a:off x="12514795" y="1534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103124</xdr:rowOff>
    </xdr:from>
    <xdr:to>
      <xdr:col>116</xdr:col>
      <xdr:colOff>62864</xdr:colOff>
      <xdr:row>38</xdr:row>
      <xdr:rowOff>121412</xdr:rowOff>
    </xdr:to>
    <xdr:cxnSp macro="">
      <xdr:nvCxnSpPr>
        <xdr:cNvPr id="720" name="直線コネクタ 719"/>
        <xdr:cNvCxnSpPr/>
      </xdr:nvCxnSpPr>
      <xdr:spPr>
        <a:xfrm flipV="1">
          <a:off x="22159595" y="6618224"/>
          <a:ext cx="1269" cy="1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87901</xdr:rowOff>
    </xdr:from>
    <xdr:ext cx="249299" cy="259045"/>
    <xdr:sp macro="" textlink="">
      <xdr:nvSpPr>
        <xdr:cNvPr id="721" name="諸支出金最小値テキスト"/>
        <xdr:cNvSpPr txBox="1"/>
      </xdr:nvSpPr>
      <xdr:spPr>
        <a:xfrm>
          <a:off x="22212300" y="677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22" name="直線コネクタ 721"/>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49801</xdr:rowOff>
    </xdr:from>
    <xdr:ext cx="249299" cy="259045"/>
    <xdr:sp macro="" textlink="">
      <xdr:nvSpPr>
        <xdr:cNvPr id="723" name="諸支出金最大値テキスト"/>
        <xdr:cNvSpPr txBox="1"/>
      </xdr:nvSpPr>
      <xdr:spPr>
        <a:xfrm>
          <a:off x="22212300" y="6393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103124</xdr:rowOff>
    </xdr:from>
    <xdr:to>
      <xdr:col>116</xdr:col>
      <xdr:colOff>152400</xdr:colOff>
      <xdr:row>38</xdr:row>
      <xdr:rowOff>103124</xdr:rowOff>
    </xdr:to>
    <xdr:cxnSp macro="">
      <xdr:nvCxnSpPr>
        <xdr:cNvPr id="724" name="直線コネクタ 723"/>
        <xdr:cNvCxnSpPr/>
      </xdr:nvCxnSpPr>
      <xdr:spPr>
        <a:xfrm>
          <a:off x="22072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103124</xdr:rowOff>
    </xdr:to>
    <xdr:cxnSp macro="">
      <xdr:nvCxnSpPr>
        <xdr:cNvPr id="725" name="直線コネクタ 724"/>
        <xdr:cNvCxnSpPr/>
      </xdr:nvCxnSpPr>
      <xdr:spPr>
        <a:xfrm>
          <a:off x="213233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132351</xdr:rowOff>
    </xdr:from>
    <xdr:ext cx="249299" cy="259045"/>
    <xdr:sp macro="" textlink="">
      <xdr:nvSpPr>
        <xdr:cNvPr id="726" name="諸支出金平均値テキスト"/>
        <xdr:cNvSpPr txBox="1"/>
      </xdr:nvSpPr>
      <xdr:spPr>
        <a:xfrm>
          <a:off x="22212300" y="664745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27" name="フローチャート: 判断 726"/>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107696</xdr:rowOff>
    </xdr:to>
    <xdr:cxnSp macro="">
      <xdr:nvCxnSpPr>
        <xdr:cNvPr id="728" name="直線コネクタ 727"/>
        <xdr:cNvCxnSpPr/>
      </xdr:nvCxnSpPr>
      <xdr:spPr>
        <a:xfrm flipV="1">
          <a:off x="20434300" y="6618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29" name="フローチャート: 判断 728"/>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154195</xdr:rowOff>
    </xdr:from>
    <xdr:ext cx="249299" cy="259045"/>
    <xdr:sp macro="" textlink="">
      <xdr:nvSpPr>
        <xdr:cNvPr id="730" name="テキスト ボックス 729"/>
        <xdr:cNvSpPr txBox="1"/>
      </xdr:nvSpPr>
      <xdr:spPr>
        <a:xfrm>
          <a:off x="211859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107696</xdr:rowOff>
    </xdr:from>
    <xdr:to>
      <xdr:col>107</xdr:col>
      <xdr:colOff>50800</xdr:colOff>
      <xdr:row>38</xdr:row>
      <xdr:rowOff>116840</xdr:rowOff>
    </xdr:to>
    <xdr:cxnSp macro="">
      <xdr:nvCxnSpPr>
        <xdr:cNvPr id="731" name="直線コネクタ 730"/>
        <xdr:cNvCxnSpPr/>
      </xdr:nvCxnSpPr>
      <xdr:spPr>
        <a:xfrm flipV="1">
          <a:off x="19545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2" name="フローチャート: 判断 731"/>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154195</xdr:rowOff>
    </xdr:from>
    <xdr:ext cx="249299" cy="259045"/>
    <xdr:sp macro="" textlink="">
      <xdr:nvSpPr>
        <xdr:cNvPr id="733" name="テキスト ボックス 732"/>
        <xdr:cNvSpPr txBox="1"/>
      </xdr:nvSpPr>
      <xdr:spPr>
        <a:xfrm>
          <a:off x="20309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116840</xdr:rowOff>
    </xdr:to>
    <xdr:cxnSp macro="">
      <xdr:nvCxnSpPr>
        <xdr:cNvPr id="734" name="直線コネクタ 733"/>
        <xdr:cNvCxnSpPr/>
      </xdr:nvCxnSpPr>
      <xdr:spPr>
        <a:xfrm>
          <a:off x="18656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88900</xdr:rowOff>
    </xdr:from>
    <xdr:to>
      <xdr:col>102</xdr:col>
      <xdr:colOff>165100</xdr:colOff>
      <xdr:row>31</xdr:row>
      <xdr:rowOff>19050</xdr:rowOff>
    </xdr:to>
    <xdr:sp macro="" textlink="">
      <xdr:nvSpPr>
        <xdr:cNvPr id="735" name="フローチャート: 判断 734"/>
        <xdr:cNvSpPr/>
      </xdr:nvSpPr>
      <xdr:spPr>
        <a:xfrm>
          <a:off x="19494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36" name="テキスト ボックス 735"/>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146050</xdr:rowOff>
    </xdr:from>
    <xdr:to>
      <xdr:col>98</xdr:col>
      <xdr:colOff>38100</xdr:colOff>
      <xdr:row>34</xdr:row>
      <xdr:rowOff>76200</xdr:rowOff>
    </xdr:to>
    <xdr:sp macro="" textlink="">
      <xdr:nvSpPr>
        <xdr:cNvPr id="737" name="フローチャート: 判断 736"/>
        <xdr:cNvSpPr/>
      </xdr:nvSpPr>
      <xdr:spPr>
        <a:xfrm>
          <a:off x="18605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92727</xdr:rowOff>
    </xdr:from>
    <xdr:ext cx="378565" cy="259045"/>
    <xdr:sp macro="" textlink="">
      <xdr:nvSpPr>
        <xdr:cNvPr id="738" name="テキスト ボックス 737"/>
        <xdr:cNvSpPr txBox="1"/>
      </xdr:nvSpPr>
      <xdr:spPr>
        <a:xfrm>
          <a:off x="18467017" y="557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44" name="楕円 743"/>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5351</xdr:rowOff>
    </xdr:from>
    <xdr:ext cx="249299" cy="259045"/>
    <xdr:sp macro="" textlink="">
      <xdr:nvSpPr>
        <xdr:cNvPr id="745" name="諸支出金該当値テキスト"/>
        <xdr:cNvSpPr txBox="1"/>
      </xdr:nvSpPr>
      <xdr:spPr>
        <a:xfrm>
          <a:off x="22212300" y="6520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46" name="楕円 745"/>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170451</xdr:rowOff>
    </xdr:from>
    <xdr:ext cx="249299" cy="259045"/>
    <xdr:sp macro="" textlink="">
      <xdr:nvSpPr>
        <xdr:cNvPr id="747" name="テキスト ボックス 746"/>
        <xdr:cNvSpPr txBox="1"/>
      </xdr:nvSpPr>
      <xdr:spPr>
        <a:xfrm>
          <a:off x="211859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56896</xdr:rowOff>
    </xdr:from>
    <xdr:to>
      <xdr:col>107</xdr:col>
      <xdr:colOff>101600</xdr:colOff>
      <xdr:row>38</xdr:row>
      <xdr:rowOff>158496</xdr:rowOff>
    </xdr:to>
    <xdr:sp macro="" textlink="">
      <xdr:nvSpPr>
        <xdr:cNvPr id="748" name="楕円 747"/>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9" name="テキスト ボックス 748"/>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50" name="楕円 749"/>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158767</xdr:rowOff>
    </xdr:from>
    <xdr:ext cx="249299" cy="259045"/>
    <xdr:sp macro="" textlink="">
      <xdr:nvSpPr>
        <xdr:cNvPr id="751" name="テキスト ボックス 750"/>
        <xdr:cNvSpPr txBox="1"/>
      </xdr:nvSpPr>
      <xdr:spPr>
        <a:xfrm>
          <a:off x="19420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52" name="楕円 751"/>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154195</xdr:rowOff>
    </xdr:from>
    <xdr:ext cx="249299" cy="259045"/>
    <xdr:sp macro="" textlink="">
      <xdr:nvSpPr>
        <xdr:cNvPr id="753" name="テキスト ボックス 752"/>
        <xdr:cNvSpPr txBox="1"/>
      </xdr:nvSpPr>
      <xdr:spPr>
        <a:xfrm>
          <a:off x="18531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県土が東西に長く、離島、中山間地域を抱える本県は、行政サービスを実施する上で効率的に実施することが困難な面があることから、住民一人あたりのコストが高くなる傾向があります。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商工費については、近年、借入先の多様化等による中小企業制度融資の減少により、減少傾向となっています。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土木費については、国の防災・安全交付金を活用した補助公共事業の増等により、前年度より増加しています。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年７月豪雨等に係る災害復旧事業により増加しています。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財政調整基金残高は、平成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年度末に行った基金管理の見直しに伴い減債基金から財政調整基金へ平成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年度に</a:t>
          </a:r>
          <a:r>
            <a:rPr kumimoji="1" lang="en-US" altLang="ja-JP" sz="1000">
              <a:solidFill>
                <a:sysClr val="windowText" lastClr="000000"/>
              </a:solidFill>
              <a:latin typeface="ＭＳ ゴシック" pitchFamily="49" charset="-128"/>
              <a:ea typeface="ＭＳ ゴシック" pitchFamily="49" charset="-128"/>
            </a:rPr>
            <a:t>62</a:t>
          </a:r>
          <a:r>
            <a:rPr kumimoji="1" lang="ja-JP" altLang="en-US" sz="1000">
              <a:solidFill>
                <a:sysClr val="windowText" lastClr="000000"/>
              </a:solidFill>
              <a:latin typeface="ＭＳ ゴシック" pitchFamily="49" charset="-128"/>
              <a:ea typeface="ＭＳ ゴシック" pitchFamily="49" charset="-128"/>
            </a:rPr>
            <a:t>億円、平成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年度は</a:t>
          </a:r>
          <a:r>
            <a:rPr kumimoji="1" lang="en-US" altLang="ja-JP" sz="1000">
              <a:solidFill>
                <a:sysClr val="windowText" lastClr="000000"/>
              </a:solidFill>
              <a:latin typeface="ＭＳ ゴシック" pitchFamily="49" charset="-128"/>
              <a:ea typeface="ＭＳ ゴシック" pitchFamily="49" charset="-128"/>
            </a:rPr>
            <a:t>50</a:t>
          </a:r>
          <a:r>
            <a:rPr kumimoji="1" lang="ja-JP" altLang="en-US" sz="1000">
              <a:solidFill>
                <a:sysClr val="windowText" lastClr="000000"/>
              </a:solidFill>
              <a:latin typeface="ＭＳ ゴシック" pitchFamily="49" charset="-128"/>
              <a:ea typeface="ＭＳ ゴシック" pitchFamily="49" charset="-128"/>
            </a:rPr>
            <a:t>億円を移したことなどにより、平成</a:t>
          </a:r>
          <a:r>
            <a:rPr kumimoji="1" lang="en-US" altLang="ja-JP" sz="1000">
              <a:solidFill>
                <a:sysClr val="windowText" lastClr="000000"/>
              </a:solidFill>
              <a:latin typeface="ＭＳ ゴシック" pitchFamily="49" charset="-128"/>
              <a:ea typeface="ＭＳ ゴシック" pitchFamily="49" charset="-128"/>
            </a:rPr>
            <a:t>30</a:t>
          </a:r>
          <a:r>
            <a:rPr kumimoji="1" lang="ja-JP" altLang="en-US" sz="1000">
              <a:solidFill>
                <a:sysClr val="windowText" lastClr="000000"/>
              </a:solidFill>
              <a:latin typeface="ＭＳ ゴシック" pitchFamily="49" charset="-128"/>
              <a:ea typeface="ＭＳ ゴシック" pitchFamily="49" charset="-128"/>
            </a:rPr>
            <a:t>年度末残高は</a:t>
          </a:r>
          <a:r>
            <a:rPr kumimoji="1" lang="en-US" altLang="ja-JP" sz="1000">
              <a:solidFill>
                <a:sysClr val="windowText" lastClr="000000"/>
              </a:solidFill>
              <a:latin typeface="ＭＳ ゴシック" pitchFamily="49" charset="-128"/>
              <a:ea typeface="ＭＳ ゴシック" pitchFamily="49" charset="-128"/>
            </a:rPr>
            <a:t>165</a:t>
          </a:r>
          <a:r>
            <a:rPr kumimoji="1" lang="ja-JP" altLang="en-US" sz="1000">
              <a:solidFill>
                <a:sysClr val="windowText" lastClr="000000"/>
              </a:solidFill>
              <a:latin typeface="ＭＳ ゴシック" pitchFamily="49" charset="-128"/>
              <a:ea typeface="ＭＳ ゴシック" pitchFamily="49" charset="-128"/>
            </a:rPr>
            <a:t>億円となっており、比率は上昇しています。令和元年</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ysClr val="windowText" lastClr="000000"/>
              </a:solidFill>
              <a:latin typeface="ＭＳ ゴシック" pitchFamily="49" charset="-128"/>
              <a:ea typeface="ＭＳ ゴシック" pitchFamily="49" charset="-128"/>
            </a:rPr>
            <a:t>220</a:t>
          </a:r>
          <a:r>
            <a:rPr kumimoji="1" lang="ja-JP" altLang="en-US" sz="1000">
              <a:solidFill>
                <a:sysClr val="windowText" lastClr="000000"/>
              </a:solidFill>
              <a:latin typeface="ＭＳ ゴシック" pitchFamily="49" charset="-128"/>
              <a:ea typeface="ＭＳ ゴシック" pitchFamily="49" charset="-128"/>
            </a:rPr>
            <a:t>億円程度を確保することとしています。</a:t>
          </a:r>
        </a:p>
        <a:p>
          <a:r>
            <a:rPr kumimoji="1" lang="ja-JP" altLang="en-US" sz="1000">
              <a:solidFill>
                <a:sysClr val="windowText" lastClr="000000"/>
              </a:solidFill>
              <a:latin typeface="ＭＳ ゴシック" pitchFamily="49" charset="-128"/>
              <a:ea typeface="ＭＳ ゴシック" pitchFamily="49" charset="-128"/>
            </a:rPr>
            <a:t>　実質収支額は、平成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p>
        <a:p>
          <a:r>
            <a:rPr kumimoji="1" lang="ja-JP" altLang="en-US" sz="1000">
              <a:solidFill>
                <a:sysClr val="windowText" lastClr="000000"/>
              </a:solidFill>
              <a:latin typeface="ＭＳ ゴシック" pitchFamily="49" charset="-128"/>
              <a:ea typeface="ＭＳ ゴシック" pitchFamily="49" charset="-128"/>
            </a:rPr>
            <a:t>　実質単年度収支は、繰上償還が前年度から</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億円減少したため、比率は下降しています。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一般会計については、「財政健全化基本方針（</a:t>
          </a:r>
          <a:r>
            <a:rPr kumimoji="1" lang="en-US" altLang="ja-JP" sz="1400">
              <a:solidFill>
                <a:sysClr val="windowText" lastClr="000000"/>
              </a:solidFill>
              <a:latin typeface="ＭＳ ゴシック" pitchFamily="49" charset="-128"/>
              <a:ea typeface="ＭＳ ゴシック" pitchFamily="49" charset="-128"/>
            </a:rPr>
            <a:t>H20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」に基づき、行政の効率化、事務事業の見直し、財源の確保に努めてきた結果、引き続き実質収支は安定しています。平成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年度から、執行節減により生じた財源を活用して、例年年度末に実施していた繰上償還を翌年度に実施したことにより、比率は上昇しています。</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入院患者数の減に伴う収益減により比率が低下傾向となっていますが、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月に策定した「新公立病院改革プラン」に基づき、地域医療の確保と安定的な経営のため、経営改革を推進していきます。</a:t>
          </a:r>
        </a:p>
        <a:p>
          <a:r>
            <a:rPr kumimoji="1" lang="ja-JP" altLang="en-US" sz="1400">
              <a:solidFill>
                <a:sysClr val="windowText" lastClr="000000"/>
              </a:solidFill>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616" t="s">
        <v>77</v>
      </c>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617" t="s">
        <v>79</v>
      </c>
      <c r="C3" s="588"/>
      <c r="D3" s="589"/>
      <c r="E3" s="589"/>
      <c r="F3" s="589"/>
      <c r="G3" s="589"/>
      <c r="H3" s="589"/>
      <c r="I3" s="589"/>
      <c r="J3" s="589"/>
      <c r="K3" s="589"/>
      <c r="L3" s="589" t="s">
        <v>80</v>
      </c>
      <c r="M3" s="589"/>
      <c r="N3" s="589"/>
      <c r="O3" s="589"/>
      <c r="P3" s="589"/>
      <c r="Q3" s="589"/>
      <c r="R3" s="590"/>
      <c r="S3" s="590"/>
      <c r="T3" s="590"/>
      <c r="U3" s="590"/>
      <c r="V3" s="591"/>
      <c r="W3" s="619" t="s">
        <v>81</v>
      </c>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1"/>
      <c r="AZ3" s="485" t="s">
        <v>1</v>
      </c>
      <c r="BA3" s="486"/>
      <c r="BB3" s="486"/>
      <c r="BC3" s="486"/>
      <c r="BD3" s="486"/>
      <c r="BE3" s="486"/>
      <c r="BF3" s="486"/>
      <c r="BG3" s="486"/>
      <c r="BH3" s="486"/>
      <c r="BI3" s="486"/>
      <c r="BJ3" s="486"/>
      <c r="BK3" s="486"/>
      <c r="BL3" s="486"/>
      <c r="BM3" s="622"/>
      <c r="BN3" s="586" t="s">
        <v>82</v>
      </c>
      <c r="BO3" s="587"/>
      <c r="BP3" s="587"/>
      <c r="BQ3" s="587"/>
      <c r="BR3" s="587"/>
      <c r="BS3" s="587"/>
      <c r="BT3" s="587"/>
      <c r="BU3" s="623"/>
      <c r="BV3" s="586" t="s">
        <v>83</v>
      </c>
      <c r="BW3" s="587"/>
      <c r="BX3" s="587"/>
      <c r="BY3" s="587"/>
      <c r="BZ3" s="587"/>
      <c r="CA3" s="587"/>
      <c r="CB3" s="587"/>
      <c r="CC3" s="623"/>
      <c r="CD3" s="485" t="s">
        <v>1</v>
      </c>
      <c r="CE3" s="486"/>
      <c r="CF3" s="486"/>
      <c r="CG3" s="486"/>
      <c r="CH3" s="486"/>
      <c r="CI3" s="486"/>
      <c r="CJ3" s="486"/>
      <c r="CK3" s="486"/>
      <c r="CL3" s="486"/>
      <c r="CM3" s="486"/>
      <c r="CN3" s="486"/>
      <c r="CO3" s="486"/>
      <c r="CP3" s="486"/>
      <c r="CQ3" s="486"/>
      <c r="CR3" s="486"/>
      <c r="CS3" s="622"/>
      <c r="CT3" s="586" t="s">
        <v>84</v>
      </c>
      <c r="CU3" s="587"/>
      <c r="CV3" s="587"/>
      <c r="CW3" s="587"/>
      <c r="CX3" s="587"/>
      <c r="CY3" s="587"/>
      <c r="CZ3" s="587"/>
      <c r="DA3" s="623"/>
      <c r="DB3" s="586" t="s">
        <v>85</v>
      </c>
      <c r="DC3" s="587"/>
      <c r="DD3" s="587"/>
      <c r="DE3" s="587"/>
      <c r="DF3" s="587"/>
      <c r="DG3" s="587"/>
      <c r="DH3" s="587"/>
      <c r="DI3" s="623"/>
      <c r="DJ3" s="157"/>
      <c r="DK3" s="157"/>
      <c r="DL3" s="157"/>
      <c r="DM3" s="157"/>
      <c r="DN3" s="157"/>
      <c r="DO3" s="157"/>
    </row>
    <row r="4" spans="1:119" ht="18.75" customHeight="1" x14ac:dyDescent="0.15">
      <c r="A4" s="158"/>
      <c r="B4" s="618"/>
      <c r="C4" s="576"/>
      <c r="D4" s="592"/>
      <c r="E4" s="592"/>
      <c r="F4" s="592"/>
      <c r="G4" s="592"/>
      <c r="H4" s="592"/>
      <c r="I4" s="592"/>
      <c r="J4" s="592"/>
      <c r="K4" s="592"/>
      <c r="L4" s="592"/>
      <c r="M4" s="592"/>
      <c r="N4" s="592"/>
      <c r="O4" s="592"/>
      <c r="P4" s="592"/>
      <c r="Q4" s="592"/>
      <c r="R4" s="593"/>
      <c r="S4" s="593"/>
      <c r="T4" s="593"/>
      <c r="U4" s="593"/>
      <c r="V4" s="594"/>
      <c r="W4" s="538" t="s">
        <v>86</v>
      </c>
      <c r="X4" s="539"/>
      <c r="Y4" s="540"/>
      <c r="Z4" s="547" t="s">
        <v>1</v>
      </c>
      <c r="AA4" s="548"/>
      <c r="AB4" s="548"/>
      <c r="AC4" s="548"/>
      <c r="AD4" s="548"/>
      <c r="AE4" s="548"/>
      <c r="AF4" s="548"/>
      <c r="AG4" s="548"/>
      <c r="AH4" s="549"/>
      <c r="AI4" s="547" t="s">
        <v>87</v>
      </c>
      <c r="AJ4" s="597"/>
      <c r="AK4" s="597"/>
      <c r="AL4" s="597"/>
      <c r="AM4" s="597"/>
      <c r="AN4" s="597"/>
      <c r="AO4" s="597"/>
      <c r="AP4" s="598"/>
      <c r="AQ4" s="553" t="s">
        <v>88</v>
      </c>
      <c r="AR4" s="554"/>
      <c r="AS4" s="597"/>
      <c r="AT4" s="597"/>
      <c r="AU4" s="597"/>
      <c r="AV4" s="597"/>
      <c r="AW4" s="597"/>
      <c r="AX4" s="597"/>
      <c r="AY4" s="602"/>
      <c r="AZ4" s="459" t="s">
        <v>89</v>
      </c>
      <c r="BA4" s="460"/>
      <c r="BB4" s="460"/>
      <c r="BC4" s="460"/>
      <c r="BD4" s="460"/>
      <c r="BE4" s="460"/>
      <c r="BF4" s="460"/>
      <c r="BG4" s="460"/>
      <c r="BH4" s="460"/>
      <c r="BI4" s="460"/>
      <c r="BJ4" s="460"/>
      <c r="BK4" s="460"/>
      <c r="BL4" s="460"/>
      <c r="BM4" s="461"/>
      <c r="BN4" s="462">
        <v>484037569</v>
      </c>
      <c r="BO4" s="463"/>
      <c r="BP4" s="463"/>
      <c r="BQ4" s="463"/>
      <c r="BR4" s="463"/>
      <c r="BS4" s="463"/>
      <c r="BT4" s="463"/>
      <c r="BU4" s="464"/>
      <c r="BV4" s="462">
        <v>493233363</v>
      </c>
      <c r="BW4" s="463"/>
      <c r="BX4" s="463"/>
      <c r="BY4" s="463"/>
      <c r="BZ4" s="463"/>
      <c r="CA4" s="463"/>
      <c r="CB4" s="463"/>
      <c r="CC4" s="464"/>
      <c r="CD4" s="571" t="s">
        <v>90</v>
      </c>
      <c r="CE4" s="572"/>
      <c r="CF4" s="572"/>
      <c r="CG4" s="572"/>
      <c r="CH4" s="572"/>
      <c r="CI4" s="572"/>
      <c r="CJ4" s="572"/>
      <c r="CK4" s="572"/>
      <c r="CL4" s="572"/>
      <c r="CM4" s="572"/>
      <c r="CN4" s="572"/>
      <c r="CO4" s="572"/>
      <c r="CP4" s="572"/>
      <c r="CQ4" s="572"/>
      <c r="CR4" s="572"/>
      <c r="CS4" s="573"/>
      <c r="CT4" s="624">
        <v>2.9</v>
      </c>
      <c r="CU4" s="625"/>
      <c r="CV4" s="625"/>
      <c r="CW4" s="625"/>
      <c r="CX4" s="625"/>
      <c r="CY4" s="625"/>
      <c r="CZ4" s="625"/>
      <c r="DA4" s="626"/>
      <c r="DB4" s="624">
        <v>3</v>
      </c>
      <c r="DC4" s="625"/>
      <c r="DD4" s="625"/>
      <c r="DE4" s="625"/>
      <c r="DF4" s="625"/>
      <c r="DG4" s="625"/>
      <c r="DH4" s="625"/>
      <c r="DI4" s="626"/>
      <c r="DJ4" s="157"/>
      <c r="DK4" s="157"/>
      <c r="DL4" s="157"/>
      <c r="DM4" s="157"/>
      <c r="DN4" s="157"/>
      <c r="DO4" s="157"/>
    </row>
    <row r="5" spans="1:119" ht="18.75" customHeight="1" thickBot="1" x14ac:dyDescent="0.2">
      <c r="A5" s="158"/>
      <c r="B5" s="618"/>
      <c r="C5" s="576"/>
      <c r="D5" s="592"/>
      <c r="E5" s="592"/>
      <c r="F5" s="592"/>
      <c r="G5" s="592"/>
      <c r="H5" s="592"/>
      <c r="I5" s="592"/>
      <c r="J5" s="592"/>
      <c r="K5" s="592"/>
      <c r="L5" s="595"/>
      <c r="M5" s="595"/>
      <c r="N5" s="595"/>
      <c r="O5" s="595"/>
      <c r="P5" s="595"/>
      <c r="Q5" s="595"/>
      <c r="R5" s="550"/>
      <c r="S5" s="550"/>
      <c r="T5" s="550"/>
      <c r="U5" s="550"/>
      <c r="V5" s="596"/>
      <c r="W5" s="541"/>
      <c r="X5" s="542"/>
      <c r="Y5" s="543"/>
      <c r="Z5" s="550"/>
      <c r="AA5" s="551"/>
      <c r="AB5" s="551"/>
      <c r="AC5" s="551"/>
      <c r="AD5" s="551"/>
      <c r="AE5" s="551"/>
      <c r="AF5" s="551"/>
      <c r="AG5" s="551"/>
      <c r="AH5" s="552"/>
      <c r="AI5" s="599"/>
      <c r="AJ5" s="600"/>
      <c r="AK5" s="600"/>
      <c r="AL5" s="600"/>
      <c r="AM5" s="600"/>
      <c r="AN5" s="600"/>
      <c r="AO5" s="600"/>
      <c r="AP5" s="601"/>
      <c r="AQ5" s="599"/>
      <c r="AR5" s="600"/>
      <c r="AS5" s="600"/>
      <c r="AT5" s="600"/>
      <c r="AU5" s="600"/>
      <c r="AV5" s="600"/>
      <c r="AW5" s="600"/>
      <c r="AX5" s="600"/>
      <c r="AY5" s="603"/>
      <c r="AZ5" s="465" t="s">
        <v>91</v>
      </c>
      <c r="BA5" s="466"/>
      <c r="BB5" s="466"/>
      <c r="BC5" s="466"/>
      <c r="BD5" s="466"/>
      <c r="BE5" s="466"/>
      <c r="BF5" s="466"/>
      <c r="BG5" s="466"/>
      <c r="BH5" s="466"/>
      <c r="BI5" s="466"/>
      <c r="BJ5" s="466"/>
      <c r="BK5" s="466"/>
      <c r="BL5" s="466"/>
      <c r="BM5" s="467"/>
      <c r="BN5" s="468">
        <v>463359595</v>
      </c>
      <c r="BO5" s="469"/>
      <c r="BP5" s="469"/>
      <c r="BQ5" s="469"/>
      <c r="BR5" s="469"/>
      <c r="BS5" s="469"/>
      <c r="BT5" s="469"/>
      <c r="BU5" s="470"/>
      <c r="BV5" s="468">
        <v>473608648</v>
      </c>
      <c r="BW5" s="469"/>
      <c r="BX5" s="469"/>
      <c r="BY5" s="469"/>
      <c r="BZ5" s="469"/>
      <c r="CA5" s="469"/>
      <c r="CB5" s="469"/>
      <c r="CC5" s="470"/>
      <c r="CD5" s="515" t="s">
        <v>92</v>
      </c>
      <c r="CE5" s="516"/>
      <c r="CF5" s="516"/>
      <c r="CG5" s="516"/>
      <c r="CH5" s="516"/>
      <c r="CI5" s="516"/>
      <c r="CJ5" s="516"/>
      <c r="CK5" s="516"/>
      <c r="CL5" s="516"/>
      <c r="CM5" s="516"/>
      <c r="CN5" s="516"/>
      <c r="CO5" s="516"/>
      <c r="CP5" s="516"/>
      <c r="CQ5" s="516"/>
      <c r="CR5" s="516"/>
      <c r="CS5" s="517"/>
      <c r="CT5" s="447">
        <v>90.3</v>
      </c>
      <c r="CU5" s="448"/>
      <c r="CV5" s="448"/>
      <c r="CW5" s="448"/>
      <c r="CX5" s="448"/>
      <c r="CY5" s="448"/>
      <c r="CZ5" s="448"/>
      <c r="DA5" s="449"/>
      <c r="DB5" s="447">
        <v>91</v>
      </c>
      <c r="DC5" s="448"/>
      <c r="DD5" s="448"/>
      <c r="DE5" s="448"/>
      <c r="DF5" s="448"/>
      <c r="DG5" s="448"/>
      <c r="DH5" s="448"/>
      <c r="DI5" s="449"/>
      <c r="DJ5" s="157"/>
      <c r="DK5" s="157"/>
      <c r="DL5" s="157"/>
      <c r="DM5" s="157"/>
      <c r="DN5" s="157"/>
      <c r="DO5" s="157"/>
    </row>
    <row r="6" spans="1:119" ht="18.75" customHeight="1" x14ac:dyDescent="0.15">
      <c r="A6" s="158"/>
      <c r="B6" s="586" t="s">
        <v>93</v>
      </c>
      <c r="C6" s="587"/>
      <c r="D6" s="587"/>
      <c r="E6" s="587"/>
      <c r="F6" s="587"/>
      <c r="G6" s="587"/>
      <c r="H6" s="587"/>
      <c r="I6" s="587"/>
      <c r="J6" s="587"/>
      <c r="K6" s="588"/>
      <c r="L6" s="589" t="s">
        <v>94</v>
      </c>
      <c r="M6" s="589"/>
      <c r="N6" s="589"/>
      <c r="O6" s="589"/>
      <c r="P6" s="589"/>
      <c r="Q6" s="589"/>
      <c r="R6" s="590"/>
      <c r="S6" s="590"/>
      <c r="T6" s="590"/>
      <c r="U6" s="590"/>
      <c r="V6" s="591"/>
      <c r="W6" s="541"/>
      <c r="X6" s="542"/>
      <c r="Y6" s="543"/>
      <c r="Z6" s="568" t="s">
        <v>95</v>
      </c>
      <c r="AA6" s="569"/>
      <c r="AB6" s="569"/>
      <c r="AC6" s="569"/>
      <c r="AD6" s="569"/>
      <c r="AE6" s="569"/>
      <c r="AF6" s="569"/>
      <c r="AG6" s="569"/>
      <c r="AH6" s="570"/>
      <c r="AI6" s="493">
        <v>1</v>
      </c>
      <c r="AJ6" s="494"/>
      <c r="AK6" s="494"/>
      <c r="AL6" s="494"/>
      <c r="AM6" s="494"/>
      <c r="AN6" s="494"/>
      <c r="AO6" s="494"/>
      <c r="AP6" s="495"/>
      <c r="AQ6" s="493">
        <v>11160</v>
      </c>
      <c r="AR6" s="494"/>
      <c r="AS6" s="494"/>
      <c r="AT6" s="494"/>
      <c r="AU6" s="494"/>
      <c r="AV6" s="494"/>
      <c r="AW6" s="494"/>
      <c r="AX6" s="494"/>
      <c r="AY6" s="496"/>
      <c r="AZ6" s="465" t="s">
        <v>96</v>
      </c>
      <c r="BA6" s="466"/>
      <c r="BB6" s="466"/>
      <c r="BC6" s="466"/>
      <c r="BD6" s="466"/>
      <c r="BE6" s="466"/>
      <c r="BF6" s="466"/>
      <c r="BG6" s="466"/>
      <c r="BH6" s="466"/>
      <c r="BI6" s="466"/>
      <c r="BJ6" s="466"/>
      <c r="BK6" s="466"/>
      <c r="BL6" s="466"/>
      <c r="BM6" s="467"/>
      <c r="BN6" s="468">
        <v>20677974</v>
      </c>
      <c r="BO6" s="469"/>
      <c r="BP6" s="469"/>
      <c r="BQ6" s="469"/>
      <c r="BR6" s="469"/>
      <c r="BS6" s="469"/>
      <c r="BT6" s="469"/>
      <c r="BU6" s="470"/>
      <c r="BV6" s="468">
        <v>19624715</v>
      </c>
      <c r="BW6" s="469"/>
      <c r="BX6" s="469"/>
      <c r="BY6" s="469"/>
      <c r="BZ6" s="469"/>
      <c r="CA6" s="469"/>
      <c r="CB6" s="469"/>
      <c r="CC6" s="470"/>
      <c r="CD6" s="515" t="s">
        <v>97</v>
      </c>
      <c r="CE6" s="516"/>
      <c r="CF6" s="516"/>
      <c r="CG6" s="516"/>
      <c r="CH6" s="516"/>
      <c r="CI6" s="516"/>
      <c r="CJ6" s="516"/>
      <c r="CK6" s="516"/>
      <c r="CL6" s="516"/>
      <c r="CM6" s="516"/>
      <c r="CN6" s="516"/>
      <c r="CO6" s="516"/>
      <c r="CP6" s="516"/>
      <c r="CQ6" s="516"/>
      <c r="CR6" s="516"/>
      <c r="CS6" s="517"/>
      <c r="CT6" s="613">
        <v>97.3</v>
      </c>
      <c r="CU6" s="614"/>
      <c r="CV6" s="614"/>
      <c r="CW6" s="614"/>
      <c r="CX6" s="614"/>
      <c r="CY6" s="614"/>
      <c r="CZ6" s="614"/>
      <c r="DA6" s="615"/>
      <c r="DB6" s="613">
        <v>98.6</v>
      </c>
      <c r="DC6" s="614"/>
      <c r="DD6" s="614"/>
      <c r="DE6" s="614"/>
      <c r="DF6" s="614"/>
      <c r="DG6" s="614"/>
      <c r="DH6" s="614"/>
      <c r="DI6" s="615"/>
      <c r="DJ6" s="157"/>
      <c r="DK6" s="157"/>
      <c r="DL6" s="157"/>
      <c r="DM6" s="157"/>
      <c r="DN6" s="157"/>
      <c r="DO6" s="157"/>
    </row>
    <row r="7" spans="1:119" ht="18.75" customHeight="1" x14ac:dyDescent="0.15">
      <c r="A7" s="158"/>
      <c r="B7" s="575"/>
      <c r="C7" s="438"/>
      <c r="D7" s="438"/>
      <c r="E7" s="438"/>
      <c r="F7" s="438"/>
      <c r="G7" s="438"/>
      <c r="H7" s="438"/>
      <c r="I7" s="438"/>
      <c r="J7" s="438"/>
      <c r="K7" s="576"/>
      <c r="L7" s="592"/>
      <c r="M7" s="592"/>
      <c r="N7" s="592"/>
      <c r="O7" s="592"/>
      <c r="P7" s="592"/>
      <c r="Q7" s="592"/>
      <c r="R7" s="593"/>
      <c r="S7" s="593"/>
      <c r="T7" s="593"/>
      <c r="U7" s="593"/>
      <c r="V7" s="594"/>
      <c r="W7" s="541"/>
      <c r="X7" s="542"/>
      <c r="Y7" s="543"/>
      <c r="Z7" s="568" t="s">
        <v>98</v>
      </c>
      <c r="AA7" s="569"/>
      <c r="AB7" s="569"/>
      <c r="AC7" s="569"/>
      <c r="AD7" s="569"/>
      <c r="AE7" s="569"/>
      <c r="AF7" s="569"/>
      <c r="AG7" s="569"/>
      <c r="AH7" s="570"/>
      <c r="AI7" s="493">
        <v>1</v>
      </c>
      <c r="AJ7" s="494"/>
      <c r="AK7" s="494"/>
      <c r="AL7" s="494"/>
      <c r="AM7" s="494"/>
      <c r="AN7" s="494"/>
      <c r="AO7" s="494"/>
      <c r="AP7" s="495"/>
      <c r="AQ7" s="493">
        <v>8924</v>
      </c>
      <c r="AR7" s="494"/>
      <c r="AS7" s="494"/>
      <c r="AT7" s="494"/>
      <c r="AU7" s="494"/>
      <c r="AV7" s="494"/>
      <c r="AW7" s="494"/>
      <c r="AX7" s="494"/>
      <c r="AY7" s="496"/>
      <c r="AZ7" s="465" t="s">
        <v>99</v>
      </c>
      <c r="BA7" s="466"/>
      <c r="BB7" s="466"/>
      <c r="BC7" s="466"/>
      <c r="BD7" s="466"/>
      <c r="BE7" s="466"/>
      <c r="BF7" s="466"/>
      <c r="BG7" s="466"/>
      <c r="BH7" s="466"/>
      <c r="BI7" s="466"/>
      <c r="BJ7" s="466"/>
      <c r="BK7" s="466"/>
      <c r="BL7" s="466"/>
      <c r="BM7" s="467"/>
      <c r="BN7" s="468">
        <v>12750141</v>
      </c>
      <c r="BO7" s="469"/>
      <c r="BP7" s="469"/>
      <c r="BQ7" s="469"/>
      <c r="BR7" s="469"/>
      <c r="BS7" s="469"/>
      <c r="BT7" s="469"/>
      <c r="BU7" s="470"/>
      <c r="BV7" s="468">
        <v>11138732</v>
      </c>
      <c r="BW7" s="469"/>
      <c r="BX7" s="469"/>
      <c r="BY7" s="469"/>
      <c r="BZ7" s="469"/>
      <c r="CA7" s="469"/>
      <c r="CB7" s="469"/>
      <c r="CC7" s="470"/>
      <c r="CD7" s="515" t="s">
        <v>100</v>
      </c>
      <c r="CE7" s="516"/>
      <c r="CF7" s="516"/>
      <c r="CG7" s="516"/>
      <c r="CH7" s="516"/>
      <c r="CI7" s="516"/>
      <c r="CJ7" s="516"/>
      <c r="CK7" s="516"/>
      <c r="CL7" s="516"/>
      <c r="CM7" s="516"/>
      <c r="CN7" s="516"/>
      <c r="CO7" s="516"/>
      <c r="CP7" s="516"/>
      <c r="CQ7" s="516"/>
      <c r="CR7" s="516"/>
      <c r="CS7" s="517"/>
      <c r="CT7" s="468">
        <v>276920913</v>
      </c>
      <c r="CU7" s="469"/>
      <c r="CV7" s="469"/>
      <c r="CW7" s="469"/>
      <c r="CX7" s="469"/>
      <c r="CY7" s="469"/>
      <c r="CZ7" s="469"/>
      <c r="DA7" s="470"/>
      <c r="DB7" s="468">
        <v>279069875</v>
      </c>
      <c r="DC7" s="469"/>
      <c r="DD7" s="469"/>
      <c r="DE7" s="469"/>
      <c r="DF7" s="469"/>
      <c r="DG7" s="469"/>
      <c r="DH7" s="469"/>
      <c r="DI7" s="470"/>
      <c r="DJ7" s="157"/>
      <c r="DK7" s="157"/>
      <c r="DL7" s="157"/>
      <c r="DM7" s="157"/>
      <c r="DN7" s="157"/>
      <c r="DO7" s="157"/>
    </row>
    <row r="8" spans="1:119" ht="18.75" customHeight="1" thickBot="1" x14ac:dyDescent="0.2">
      <c r="A8" s="158"/>
      <c r="B8" s="577"/>
      <c r="C8" s="578"/>
      <c r="D8" s="578"/>
      <c r="E8" s="578"/>
      <c r="F8" s="578"/>
      <c r="G8" s="578"/>
      <c r="H8" s="578"/>
      <c r="I8" s="578"/>
      <c r="J8" s="578"/>
      <c r="K8" s="579"/>
      <c r="L8" s="595"/>
      <c r="M8" s="595"/>
      <c r="N8" s="595"/>
      <c r="O8" s="595"/>
      <c r="P8" s="595"/>
      <c r="Q8" s="595"/>
      <c r="R8" s="550"/>
      <c r="S8" s="550"/>
      <c r="T8" s="550"/>
      <c r="U8" s="550"/>
      <c r="V8" s="596"/>
      <c r="W8" s="541"/>
      <c r="X8" s="542"/>
      <c r="Y8" s="543"/>
      <c r="Z8" s="568" t="s">
        <v>101</v>
      </c>
      <c r="AA8" s="569"/>
      <c r="AB8" s="569"/>
      <c r="AC8" s="569"/>
      <c r="AD8" s="569"/>
      <c r="AE8" s="569"/>
      <c r="AF8" s="569"/>
      <c r="AG8" s="569"/>
      <c r="AH8" s="570"/>
      <c r="AI8" s="493">
        <v>1</v>
      </c>
      <c r="AJ8" s="494"/>
      <c r="AK8" s="494"/>
      <c r="AL8" s="494"/>
      <c r="AM8" s="494"/>
      <c r="AN8" s="494"/>
      <c r="AO8" s="494"/>
      <c r="AP8" s="495"/>
      <c r="AQ8" s="493">
        <v>7285</v>
      </c>
      <c r="AR8" s="494"/>
      <c r="AS8" s="494"/>
      <c r="AT8" s="494"/>
      <c r="AU8" s="494"/>
      <c r="AV8" s="494"/>
      <c r="AW8" s="494"/>
      <c r="AX8" s="494"/>
      <c r="AY8" s="496"/>
      <c r="AZ8" s="465" t="s">
        <v>102</v>
      </c>
      <c r="BA8" s="466"/>
      <c r="BB8" s="466"/>
      <c r="BC8" s="466"/>
      <c r="BD8" s="466"/>
      <c r="BE8" s="466"/>
      <c r="BF8" s="466"/>
      <c r="BG8" s="466"/>
      <c r="BH8" s="466"/>
      <c r="BI8" s="466"/>
      <c r="BJ8" s="466"/>
      <c r="BK8" s="466"/>
      <c r="BL8" s="466"/>
      <c r="BM8" s="467"/>
      <c r="BN8" s="468">
        <v>7927833</v>
      </c>
      <c r="BO8" s="469"/>
      <c r="BP8" s="469"/>
      <c r="BQ8" s="469"/>
      <c r="BR8" s="469"/>
      <c r="BS8" s="469"/>
      <c r="BT8" s="469"/>
      <c r="BU8" s="470"/>
      <c r="BV8" s="468">
        <v>8485983</v>
      </c>
      <c r="BW8" s="469"/>
      <c r="BX8" s="469"/>
      <c r="BY8" s="469"/>
      <c r="BZ8" s="469"/>
      <c r="CA8" s="469"/>
      <c r="CB8" s="469"/>
      <c r="CC8" s="470"/>
      <c r="CD8" s="515" t="s">
        <v>103</v>
      </c>
      <c r="CE8" s="516"/>
      <c r="CF8" s="516"/>
      <c r="CG8" s="516"/>
      <c r="CH8" s="516"/>
      <c r="CI8" s="516"/>
      <c r="CJ8" s="516"/>
      <c r="CK8" s="516"/>
      <c r="CL8" s="516"/>
      <c r="CM8" s="516"/>
      <c r="CN8" s="516"/>
      <c r="CO8" s="516"/>
      <c r="CP8" s="516"/>
      <c r="CQ8" s="516"/>
      <c r="CR8" s="516"/>
      <c r="CS8" s="517"/>
      <c r="CT8" s="610">
        <v>0.26024000000000003</v>
      </c>
      <c r="CU8" s="611"/>
      <c r="CV8" s="611"/>
      <c r="CW8" s="611"/>
      <c r="CX8" s="611"/>
      <c r="CY8" s="611"/>
      <c r="CZ8" s="611"/>
      <c r="DA8" s="612"/>
      <c r="DB8" s="610">
        <v>0.25957000000000002</v>
      </c>
      <c r="DC8" s="611"/>
      <c r="DD8" s="611"/>
      <c r="DE8" s="611"/>
      <c r="DF8" s="611"/>
      <c r="DG8" s="611"/>
      <c r="DH8" s="611"/>
      <c r="DI8" s="612"/>
      <c r="DJ8" s="157"/>
      <c r="DK8" s="157"/>
      <c r="DL8" s="157"/>
      <c r="DM8" s="157"/>
      <c r="DN8" s="157"/>
      <c r="DO8" s="157"/>
    </row>
    <row r="9" spans="1:119" ht="18.75" customHeight="1" thickBot="1" x14ac:dyDescent="0.2">
      <c r="A9" s="158"/>
      <c r="B9" s="574" t="s">
        <v>104</v>
      </c>
      <c r="C9" s="548"/>
      <c r="D9" s="548"/>
      <c r="E9" s="548"/>
      <c r="F9" s="548"/>
      <c r="G9" s="548"/>
      <c r="H9" s="548"/>
      <c r="I9" s="548"/>
      <c r="J9" s="548"/>
      <c r="K9" s="549"/>
      <c r="L9" s="580" t="s">
        <v>105</v>
      </c>
      <c r="M9" s="581"/>
      <c r="N9" s="581"/>
      <c r="O9" s="581"/>
      <c r="P9" s="581"/>
      <c r="Q9" s="582"/>
      <c r="R9" s="583">
        <v>694352</v>
      </c>
      <c r="S9" s="584"/>
      <c r="T9" s="584"/>
      <c r="U9" s="584"/>
      <c r="V9" s="585"/>
      <c r="W9" s="541"/>
      <c r="X9" s="542"/>
      <c r="Y9" s="543"/>
      <c r="Z9" s="568" t="s">
        <v>106</v>
      </c>
      <c r="AA9" s="569"/>
      <c r="AB9" s="569"/>
      <c r="AC9" s="569"/>
      <c r="AD9" s="569"/>
      <c r="AE9" s="569"/>
      <c r="AF9" s="569"/>
      <c r="AG9" s="569"/>
      <c r="AH9" s="570"/>
      <c r="AI9" s="493">
        <v>1</v>
      </c>
      <c r="AJ9" s="494"/>
      <c r="AK9" s="494"/>
      <c r="AL9" s="494"/>
      <c r="AM9" s="494"/>
      <c r="AN9" s="494"/>
      <c r="AO9" s="494"/>
      <c r="AP9" s="495"/>
      <c r="AQ9" s="493">
        <v>9400</v>
      </c>
      <c r="AR9" s="494"/>
      <c r="AS9" s="494"/>
      <c r="AT9" s="494"/>
      <c r="AU9" s="494"/>
      <c r="AV9" s="494"/>
      <c r="AW9" s="494"/>
      <c r="AX9" s="494"/>
      <c r="AY9" s="496"/>
      <c r="AZ9" s="465" t="s">
        <v>107</v>
      </c>
      <c r="BA9" s="466"/>
      <c r="BB9" s="466"/>
      <c r="BC9" s="466"/>
      <c r="BD9" s="466"/>
      <c r="BE9" s="466"/>
      <c r="BF9" s="466"/>
      <c r="BG9" s="466"/>
      <c r="BH9" s="466"/>
      <c r="BI9" s="466"/>
      <c r="BJ9" s="466"/>
      <c r="BK9" s="466"/>
      <c r="BL9" s="466"/>
      <c r="BM9" s="467"/>
      <c r="BN9" s="468">
        <v>-558150</v>
      </c>
      <c r="BO9" s="469"/>
      <c r="BP9" s="469"/>
      <c r="BQ9" s="469"/>
      <c r="BR9" s="469"/>
      <c r="BS9" s="469"/>
      <c r="BT9" s="469"/>
      <c r="BU9" s="470"/>
      <c r="BV9" s="468">
        <v>539318</v>
      </c>
      <c r="BW9" s="469"/>
      <c r="BX9" s="469"/>
      <c r="BY9" s="469"/>
      <c r="BZ9" s="469"/>
      <c r="CA9" s="469"/>
      <c r="CB9" s="469"/>
      <c r="CC9" s="470"/>
      <c r="CD9" s="439" t="s">
        <v>108</v>
      </c>
      <c r="CE9" s="440"/>
      <c r="CF9" s="440"/>
      <c r="CG9" s="440"/>
      <c r="CH9" s="440"/>
      <c r="CI9" s="440"/>
      <c r="CJ9" s="440"/>
      <c r="CK9" s="440"/>
      <c r="CL9" s="440"/>
      <c r="CM9" s="440"/>
      <c r="CN9" s="440"/>
      <c r="CO9" s="440"/>
      <c r="CP9" s="440"/>
      <c r="CQ9" s="440"/>
      <c r="CR9" s="440"/>
      <c r="CS9" s="441"/>
      <c r="CT9" s="447">
        <v>24.9</v>
      </c>
      <c r="CU9" s="448"/>
      <c r="CV9" s="448"/>
      <c r="CW9" s="448"/>
      <c r="CX9" s="448"/>
      <c r="CY9" s="448"/>
      <c r="CZ9" s="448"/>
      <c r="DA9" s="449"/>
      <c r="DB9" s="447">
        <v>26.3</v>
      </c>
      <c r="DC9" s="448"/>
      <c r="DD9" s="448"/>
      <c r="DE9" s="448"/>
      <c r="DF9" s="448"/>
      <c r="DG9" s="448"/>
      <c r="DH9" s="448"/>
      <c r="DI9" s="449"/>
      <c r="DJ9" s="157"/>
      <c r="DK9" s="157"/>
      <c r="DL9" s="157"/>
      <c r="DM9" s="157"/>
      <c r="DN9" s="157"/>
      <c r="DO9" s="157"/>
    </row>
    <row r="10" spans="1:119" ht="18.75" customHeight="1" x14ac:dyDescent="0.15">
      <c r="A10" s="158"/>
      <c r="B10" s="575"/>
      <c r="C10" s="438"/>
      <c r="D10" s="438"/>
      <c r="E10" s="438"/>
      <c r="F10" s="438"/>
      <c r="G10" s="438"/>
      <c r="H10" s="438"/>
      <c r="I10" s="438"/>
      <c r="J10" s="438"/>
      <c r="K10" s="576"/>
      <c r="L10" s="490" t="s">
        <v>109</v>
      </c>
      <c r="M10" s="491"/>
      <c r="N10" s="491"/>
      <c r="O10" s="491"/>
      <c r="P10" s="491"/>
      <c r="Q10" s="492"/>
      <c r="R10" s="493">
        <v>717397</v>
      </c>
      <c r="S10" s="494"/>
      <c r="T10" s="494"/>
      <c r="U10" s="494"/>
      <c r="V10" s="496"/>
      <c r="W10" s="541"/>
      <c r="X10" s="542"/>
      <c r="Y10" s="543"/>
      <c r="Z10" s="568" t="s">
        <v>110</v>
      </c>
      <c r="AA10" s="569"/>
      <c r="AB10" s="569"/>
      <c r="AC10" s="569"/>
      <c r="AD10" s="569"/>
      <c r="AE10" s="569"/>
      <c r="AF10" s="569"/>
      <c r="AG10" s="569"/>
      <c r="AH10" s="570"/>
      <c r="AI10" s="493">
        <v>1</v>
      </c>
      <c r="AJ10" s="494"/>
      <c r="AK10" s="494"/>
      <c r="AL10" s="494"/>
      <c r="AM10" s="494"/>
      <c r="AN10" s="494"/>
      <c r="AO10" s="494"/>
      <c r="AP10" s="495"/>
      <c r="AQ10" s="493">
        <v>8200</v>
      </c>
      <c r="AR10" s="494"/>
      <c r="AS10" s="494"/>
      <c r="AT10" s="494"/>
      <c r="AU10" s="494"/>
      <c r="AV10" s="494"/>
      <c r="AW10" s="494"/>
      <c r="AX10" s="494"/>
      <c r="AY10" s="496"/>
      <c r="AZ10" s="465" t="s">
        <v>111</v>
      </c>
      <c r="BA10" s="466"/>
      <c r="BB10" s="466"/>
      <c r="BC10" s="466"/>
      <c r="BD10" s="466"/>
      <c r="BE10" s="466"/>
      <c r="BF10" s="466"/>
      <c r="BG10" s="466"/>
      <c r="BH10" s="466"/>
      <c r="BI10" s="466"/>
      <c r="BJ10" s="466"/>
      <c r="BK10" s="466"/>
      <c r="BL10" s="466"/>
      <c r="BM10" s="467"/>
      <c r="BN10" s="468">
        <v>580749</v>
      </c>
      <c r="BO10" s="469"/>
      <c r="BP10" s="469"/>
      <c r="BQ10" s="469"/>
      <c r="BR10" s="469"/>
      <c r="BS10" s="469"/>
      <c r="BT10" s="469"/>
      <c r="BU10" s="470"/>
      <c r="BV10" s="468">
        <v>79224</v>
      </c>
      <c r="BW10" s="469"/>
      <c r="BX10" s="469"/>
      <c r="BY10" s="469"/>
      <c r="BZ10" s="469"/>
      <c r="CA10" s="469"/>
      <c r="CB10" s="469"/>
      <c r="CC10" s="470"/>
      <c r="CD10" s="571" t="s">
        <v>112</v>
      </c>
      <c r="CE10" s="572"/>
      <c r="CF10" s="572"/>
      <c r="CG10" s="572"/>
      <c r="CH10" s="572"/>
      <c r="CI10" s="572"/>
      <c r="CJ10" s="572"/>
      <c r="CK10" s="572"/>
      <c r="CL10" s="572"/>
      <c r="CM10" s="572"/>
      <c r="CN10" s="572"/>
      <c r="CO10" s="572"/>
      <c r="CP10" s="572"/>
      <c r="CQ10" s="572"/>
      <c r="CR10" s="572"/>
      <c r="CS10" s="57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77"/>
      <c r="C11" s="578"/>
      <c r="D11" s="578"/>
      <c r="E11" s="578"/>
      <c r="F11" s="578"/>
      <c r="G11" s="578"/>
      <c r="H11" s="578"/>
      <c r="I11" s="578"/>
      <c r="J11" s="578"/>
      <c r="K11" s="579"/>
      <c r="L11" s="604" t="s">
        <v>113</v>
      </c>
      <c r="M11" s="605"/>
      <c r="N11" s="605"/>
      <c r="O11" s="605"/>
      <c r="P11" s="605"/>
      <c r="Q11" s="606"/>
      <c r="R11" s="607" t="s">
        <v>114</v>
      </c>
      <c r="S11" s="608"/>
      <c r="T11" s="608"/>
      <c r="U11" s="608"/>
      <c r="V11" s="609"/>
      <c r="W11" s="544"/>
      <c r="X11" s="545"/>
      <c r="Y11" s="546"/>
      <c r="Z11" s="568" t="s">
        <v>115</v>
      </c>
      <c r="AA11" s="569"/>
      <c r="AB11" s="569"/>
      <c r="AC11" s="569"/>
      <c r="AD11" s="569"/>
      <c r="AE11" s="569"/>
      <c r="AF11" s="569"/>
      <c r="AG11" s="569"/>
      <c r="AH11" s="570"/>
      <c r="AI11" s="493">
        <v>35</v>
      </c>
      <c r="AJ11" s="494"/>
      <c r="AK11" s="494"/>
      <c r="AL11" s="494"/>
      <c r="AM11" s="494"/>
      <c r="AN11" s="494"/>
      <c r="AO11" s="494"/>
      <c r="AP11" s="495"/>
      <c r="AQ11" s="493">
        <v>7600</v>
      </c>
      <c r="AR11" s="494"/>
      <c r="AS11" s="494"/>
      <c r="AT11" s="494"/>
      <c r="AU11" s="494"/>
      <c r="AV11" s="494"/>
      <c r="AW11" s="494"/>
      <c r="AX11" s="494"/>
      <c r="AY11" s="496"/>
      <c r="AZ11" s="465" t="s">
        <v>116</v>
      </c>
      <c r="BA11" s="466"/>
      <c r="BB11" s="466"/>
      <c r="BC11" s="466"/>
      <c r="BD11" s="466"/>
      <c r="BE11" s="466"/>
      <c r="BF11" s="466"/>
      <c r="BG11" s="466"/>
      <c r="BH11" s="466"/>
      <c r="BI11" s="466"/>
      <c r="BJ11" s="466"/>
      <c r="BK11" s="466"/>
      <c r="BL11" s="466"/>
      <c r="BM11" s="467"/>
      <c r="BN11" s="468">
        <v>4746677</v>
      </c>
      <c r="BO11" s="469"/>
      <c r="BP11" s="469"/>
      <c r="BQ11" s="469"/>
      <c r="BR11" s="469"/>
      <c r="BS11" s="469"/>
      <c r="BT11" s="469"/>
      <c r="BU11" s="470"/>
      <c r="BV11" s="468">
        <v>5872205</v>
      </c>
      <c r="BW11" s="469"/>
      <c r="BX11" s="469"/>
      <c r="BY11" s="469"/>
      <c r="BZ11" s="469"/>
      <c r="CA11" s="469"/>
      <c r="CB11" s="469"/>
      <c r="CC11" s="470"/>
      <c r="CD11" s="515" t="s">
        <v>117</v>
      </c>
      <c r="CE11" s="516"/>
      <c r="CF11" s="516"/>
      <c r="CG11" s="516"/>
      <c r="CH11" s="516"/>
      <c r="CI11" s="516"/>
      <c r="CJ11" s="516"/>
      <c r="CK11" s="516"/>
      <c r="CL11" s="516"/>
      <c r="CM11" s="516"/>
      <c r="CN11" s="516"/>
      <c r="CO11" s="516"/>
      <c r="CP11" s="516"/>
      <c r="CQ11" s="516"/>
      <c r="CR11" s="516"/>
      <c r="CS11" s="517"/>
      <c r="CT11" s="518" t="s">
        <v>118</v>
      </c>
      <c r="CU11" s="519"/>
      <c r="CV11" s="519"/>
      <c r="CW11" s="519"/>
      <c r="CX11" s="519"/>
      <c r="CY11" s="519"/>
      <c r="CZ11" s="519"/>
      <c r="DA11" s="520"/>
      <c r="DB11" s="518" t="s">
        <v>118</v>
      </c>
      <c r="DC11" s="519"/>
      <c r="DD11" s="519"/>
      <c r="DE11" s="519"/>
      <c r="DF11" s="519"/>
      <c r="DG11" s="519"/>
      <c r="DH11" s="519"/>
      <c r="DI11" s="520"/>
      <c r="DJ11" s="157"/>
      <c r="DK11" s="157"/>
      <c r="DL11" s="157"/>
      <c r="DM11" s="157"/>
      <c r="DN11" s="157"/>
      <c r="DO11" s="157"/>
    </row>
    <row r="12" spans="1:119" ht="18.75" customHeight="1" x14ac:dyDescent="0.15">
      <c r="A12" s="158"/>
      <c r="B12" s="523" t="s">
        <v>119</v>
      </c>
      <c r="C12" s="524"/>
      <c r="D12" s="524"/>
      <c r="E12" s="524"/>
      <c r="F12" s="524"/>
      <c r="G12" s="524"/>
      <c r="H12" s="524"/>
      <c r="I12" s="524"/>
      <c r="J12" s="524"/>
      <c r="K12" s="525"/>
      <c r="L12" s="532" t="s">
        <v>120</v>
      </c>
      <c r="M12" s="533"/>
      <c r="N12" s="533"/>
      <c r="O12" s="533"/>
      <c r="P12" s="533"/>
      <c r="Q12" s="534"/>
      <c r="R12" s="535">
        <v>686126</v>
      </c>
      <c r="S12" s="536"/>
      <c r="T12" s="536"/>
      <c r="U12" s="536"/>
      <c r="V12" s="537"/>
      <c r="W12" s="538" t="s">
        <v>121</v>
      </c>
      <c r="X12" s="539"/>
      <c r="Y12" s="540"/>
      <c r="Z12" s="547" t="s">
        <v>1</v>
      </c>
      <c r="AA12" s="548"/>
      <c r="AB12" s="548"/>
      <c r="AC12" s="548"/>
      <c r="AD12" s="548"/>
      <c r="AE12" s="548"/>
      <c r="AF12" s="548"/>
      <c r="AG12" s="548"/>
      <c r="AH12" s="549"/>
      <c r="AI12" s="553" t="s">
        <v>122</v>
      </c>
      <c r="AJ12" s="548"/>
      <c r="AK12" s="548"/>
      <c r="AL12" s="548"/>
      <c r="AM12" s="549"/>
      <c r="AN12" s="553" t="s">
        <v>123</v>
      </c>
      <c r="AO12" s="554"/>
      <c r="AP12" s="554"/>
      <c r="AQ12" s="554"/>
      <c r="AR12" s="554"/>
      <c r="AS12" s="555"/>
      <c r="AT12" s="562" t="s">
        <v>124</v>
      </c>
      <c r="AU12" s="563"/>
      <c r="AV12" s="563"/>
      <c r="AW12" s="563"/>
      <c r="AX12" s="563"/>
      <c r="AY12" s="564"/>
      <c r="AZ12" s="465" t="s">
        <v>125</v>
      </c>
      <c r="BA12" s="466"/>
      <c r="BB12" s="466"/>
      <c r="BC12" s="466"/>
      <c r="BD12" s="466"/>
      <c r="BE12" s="466"/>
      <c r="BF12" s="466"/>
      <c r="BG12" s="466"/>
      <c r="BH12" s="466"/>
      <c r="BI12" s="466"/>
      <c r="BJ12" s="466"/>
      <c r="BK12" s="466"/>
      <c r="BL12" s="466"/>
      <c r="BM12" s="467"/>
      <c r="BN12" s="468">
        <v>0</v>
      </c>
      <c r="BO12" s="469"/>
      <c r="BP12" s="469"/>
      <c r="BQ12" s="469"/>
      <c r="BR12" s="469"/>
      <c r="BS12" s="469"/>
      <c r="BT12" s="469"/>
      <c r="BU12" s="470"/>
      <c r="BV12" s="468">
        <v>0</v>
      </c>
      <c r="BW12" s="469"/>
      <c r="BX12" s="469"/>
      <c r="BY12" s="469"/>
      <c r="BZ12" s="469"/>
      <c r="CA12" s="469"/>
      <c r="CB12" s="469"/>
      <c r="CC12" s="470"/>
      <c r="CD12" s="515" t="s">
        <v>126</v>
      </c>
      <c r="CE12" s="516"/>
      <c r="CF12" s="516"/>
      <c r="CG12" s="516"/>
      <c r="CH12" s="516"/>
      <c r="CI12" s="516"/>
      <c r="CJ12" s="516"/>
      <c r="CK12" s="516"/>
      <c r="CL12" s="516"/>
      <c r="CM12" s="516"/>
      <c r="CN12" s="516"/>
      <c r="CO12" s="516"/>
      <c r="CP12" s="516"/>
      <c r="CQ12" s="516"/>
      <c r="CR12" s="516"/>
      <c r="CS12" s="517"/>
      <c r="CT12" s="518" t="s">
        <v>118</v>
      </c>
      <c r="CU12" s="519"/>
      <c r="CV12" s="519"/>
      <c r="CW12" s="519"/>
      <c r="CX12" s="519"/>
      <c r="CY12" s="519"/>
      <c r="CZ12" s="519"/>
      <c r="DA12" s="520"/>
      <c r="DB12" s="518" t="s">
        <v>127</v>
      </c>
      <c r="DC12" s="519"/>
      <c r="DD12" s="519"/>
      <c r="DE12" s="519"/>
      <c r="DF12" s="519"/>
      <c r="DG12" s="519"/>
      <c r="DH12" s="519"/>
      <c r="DI12" s="520"/>
      <c r="DJ12" s="157"/>
      <c r="DK12" s="157"/>
      <c r="DL12" s="157"/>
      <c r="DM12" s="157"/>
      <c r="DN12" s="157"/>
      <c r="DO12" s="157"/>
    </row>
    <row r="13" spans="1:119" ht="18.75" customHeight="1" thickBot="1" x14ac:dyDescent="0.2">
      <c r="A13" s="158"/>
      <c r="B13" s="526"/>
      <c r="C13" s="527"/>
      <c r="D13" s="527"/>
      <c r="E13" s="527"/>
      <c r="F13" s="527"/>
      <c r="G13" s="527"/>
      <c r="H13" s="527"/>
      <c r="I13" s="527"/>
      <c r="J13" s="527"/>
      <c r="K13" s="528"/>
      <c r="L13" s="165"/>
      <c r="M13" s="509" t="s">
        <v>128</v>
      </c>
      <c r="N13" s="510"/>
      <c r="O13" s="510"/>
      <c r="P13" s="510"/>
      <c r="Q13" s="511"/>
      <c r="R13" s="559">
        <v>677251</v>
      </c>
      <c r="S13" s="560"/>
      <c r="T13" s="560"/>
      <c r="U13" s="560"/>
      <c r="V13" s="561"/>
      <c r="W13" s="541"/>
      <c r="X13" s="542"/>
      <c r="Y13" s="543"/>
      <c r="Z13" s="550"/>
      <c r="AA13" s="551"/>
      <c r="AB13" s="551"/>
      <c r="AC13" s="551"/>
      <c r="AD13" s="551"/>
      <c r="AE13" s="551"/>
      <c r="AF13" s="551"/>
      <c r="AG13" s="551"/>
      <c r="AH13" s="552"/>
      <c r="AI13" s="550"/>
      <c r="AJ13" s="551"/>
      <c r="AK13" s="551"/>
      <c r="AL13" s="551"/>
      <c r="AM13" s="552"/>
      <c r="AN13" s="556"/>
      <c r="AO13" s="557"/>
      <c r="AP13" s="557"/>
      <c r="AQ13" s="557"/>
      <c r="AR13" s="557"/>
      <c r="AS13" s="558"/>
      <c r="AT13" s="565"/>
      <c r="AU13" s="566"/>
      <c r="AV13" s="566"/>
      <c r="AW13" s="566"/>
      <c r="AX13" s="566"/>
      <c r="AY13" s="567"/>
      <c r="AZ13" s="476" t="s">
        <v>129</v>
      </c>
      <c r="BA13" s="477"/>
      <c r="BB13" s="477"/>
      <c r="BC13" s="477"/>
      <c r="BD13" s="477"/>
      <c r="BE13" s="477"/>
      <c r="BF13" s="477"/>
      <c r="BG13" s="477"/>
      <c r="BH13" s="477"/>
      <c r="BI13" s="477"/>
      <c r="BJ13" s="477"/>
      <c r="BK13" s="477"/>
      <c r="BL13" s="477"/>
      <c r="BM13" s="478"/>
      <c r="BN13" s="468">
        <v>4769276</v>
      </c>
      <c r="BO13" s="469"/>
      <c r="BP13" s="469"/>
      <c r="BQ13" s="469"/>
      <c r="BR13" s="469"/>
      <c r="BS13" s="469"/>
      <c r="BT13" s="469"/>
      <c r="BU13" s="470"/>
      <c r="BV13" s="468">
        <v>6490747</v>
      </c>
      <c r="BW13" s="469"/>
      <c r="BX13" s="469"/>
      <c r="BY13" s="469"/>
      <c r="BZ13" s="469"/>
      <c r="CA13" s="469"/>
      <c r="CB13" s="469"/>
      <c r="CC13" s="470"/>
      <c r="CD13" s="515" t="s">
        <v>130</v>
      </c>
      <c r="CE13" s="516"/>
      <c r="CF13" s="516"/>
      <c r="CG13" s="516"/>
      <c r="CH13" s="516"/>
      <c r="CI13" s="516"/>
      <c r="CJ13" s="516"/>
      <c r="CK13" s="516"/>
      <c r="CL13" s="516"/>
      <c r="CM13" s="516"/>
      <c r="CN13" s="516"/>
      <c r="CO13" s="516"/>
      <c r="CP13" s="516"/>
      <c r="CQ13" s="516"/>
      <c r="CR13" s="516"/>
      <c r="CS13" s="517"/>
      <c r="CT13" s="447">
        <v>6.1</v>
      </c>
      <c r="CU13" s="448"/>
      <c r="CV13" s="448"/>
      <c r="CW13" s="448"/>
      <c r="CX13" s="448"/>
      <c r="CY13" s="448"/>
      <c r="CZ13" s="448"/>
      <c r="DA13" s="449"/>
      <c r="DB13" s="447">
        <v>6.2</v>
      </c>
      <c r="DC13" s="448"/>
      <c r="DD13" s="448"/>
      <c r="DE13" s="448"/>
      <c r="DF13" s="448"/>
      <c r="DG13" s="448"/>
      <c r="DH13" s="448"/>
      <c r="DI13" s="449"/>
      <c r="DJ13" s="157"/>
      <c r="DK13" s="157"/>
      <c r="DL13" s="157"/>
      <c r="DM13" s="157"/>
      <c r="DN13" s="157"/>
      <c r="DO13" s="157"/>
    </row>
    <row r="14" spans="1:119" ht="18.75" customHeight="1" thickBot="1" x14ac:dyDescent="0.2">
      <c r="A14" s="158"/>
      <c r="B14" s="526"/>
      <c r="C14" s="527"/>
      <c r="D14" s="527"/>
      <c r="E14" s="527"/>
      <c r="F14" s="527"/>
      <c r="G14" s="527"/>
      <c r="H14" s="527"/>
      <c r="I14" s="527"/>
      <c r="J14" s="527"/>
      <c r="K14" s="528"/>
      <c r="L14" s="503" t="s">
        <v>131</v>
      </c>
      <c r="M14" s="521"/>
      <c r="N14" s="521"/>
      <c r="O14" s="521"/>
      <c r="P14" s="521"/>
      <c r="Q14" s="522"/>
      <c r="R14" s="512">
        <v>691225</v>
      </c>
      <c r="S14" s="513"/>
      <c r="T14" s="513"/>
      <c r="U14" s="513"/>
      <c r="V14" s="514"/>
      <c r="W14" s="541"/>
      <c r="X14" s="542"/>
      <c r="Y14" s="543"/>
      <c r="Z14" s="490" t="s">
        <v>132</v>
      </c>
      <c r="AA14" s="491"/>
      <c r="AB14" s="491"/>
      <c r="AC14" s="491"/>
      <c r="AD14" s="491"/>
      <c r="AE14" s="491"/>
      <c r="AF14" s="491"/>
      <c r="AG14" s="491"/>
      <c r="AH14" s="492"/>
      <c r="AI14" s="493">
        <v>4340</v>
      </c>
      <c r="AJ14" s="494"/>
      <c r="AK14" s="494"/>
      <c r="AL14" s="494"/>
      <c r="AM14" s="495"/>
      <c r="AN14" s="493">
        <v>14148400</v>
      </c>
      <c r="AO14" s="494"/>
      <c r="AP14" s="494"/>
      <c r="AQ14" s="494"/>
      <c r="AR14" s="494"/>
      <c r="AS14" s="495"/>
      <c r="AT14" s="493">
        <v>3260</v>
      </c>
      <c r="AU14" s="494"/>
      <c r="AV14" s="494"/>
      <c r="AW14" s="494"/>
      <c r="AX14" s="494"/>
      <c r="AY14" s="496"/>
      <c r="AZ14" s="459" t="s">
        <v>133</v>
      </c>
      <c r="BA14" s="460"/>
      <c r="BB14" s="460"/>
      <c r="BC14" s="460"/>
      <c r="BD14" s="460"/>
      <c r="BE14" s="460"/>
      <c r="BF14" s="460"/>
      <c r="BG14" s="460"/>
      <c r="BH14" s="460"/>
      <c r="BI14" s="460"/>
      <c r="BJ14" s="460"/>
      <c r="BK14" s="460"/>
      <c r="BL14" s="460"/>
      <c r="BM14" s="461"/>
      <c r="BN14" s="462">
        <v>63788961</v>
      </c>
      <c r="BO14" s="463"/>
      <c r="BP14" s="463"/>
      <c r="BQ14" s="463"/>
      <c r="BR14" s="463"/>
      <c r="BS14" s="463"/>
      <c r="BT14" s="463"/>
      <c r="BU14" s="464"/>
      <c r="BV14" s="462">
        <v>62338473</v>
      </c>
      <c r="BW14" s="463"/>
      <c r="BX14" s="463"/>
      <c r="BY14" s="463"/>
      <c r="BZ14" s="463"/>
      <c r="CA14" s="463"/>
      <c r="CB14" s="463"/>
      <c r="CC14" s="464"/>
      <c r="CD14" s="439" t="s">
        <v>134</v>
      </c>
      <c r="CE14" s="440"/>
      <c r="CF14" s="440"/>
      <c r="CG14" s="440"/>
      <c r="CH14" s="440"/>
      <c r="CI14" s="440"/>
      <c r="CJ14" s="440"/>
      <c r="CK14" s="440"/>
      <c r="CL14" s="440"/>
      <c r="CM14" s="440"/>
      <c r="CN14" s="440"/>
      <c r="CO14" s="440"/>
      <c r="CP14" s="440"/>
      <c r="CQ14" s="440"/>
      <c r="CR14" s="440"/>
      <c r="CS14" s="441"/>
      <c r="CT14" s="473">
        <v>179.2</v>
      </c>
      <c r="CU14" s="474"/>
      <c r="CV14" s="474"/>
      <c r="CW14" s="474"/>
      <c r="CX14" s="474"/>
      <c r="CY14" s="474"/>
      <c r="CZ14" s="474"/>
      <c r="DA14" s="475"/>
      <c r="DB14" s="473">
        <v>178.8</v>
      </c>
      <c r="DC14" s="474"/>
      <c r="DD14" s="474"/>
      <c r="DE14" s="474"/>
      <c r="DF14" s="474"/>
      <c r="DG14" s="474"/>
      <c r="DH14" s="474"/>
      <c r="DI14" s="475"/>
      <c r="DJ14" s="157"/>
      <c r="DK14" s="157"/>
      <c r="DL14" s="157"/>
      <c r="DM14" s="157"/>
      <c r="DN14" s="157"/>
      <c r="DO14" s="157"/>
    </row>
    <row r="15" spans="1:119" ht="18.75" customHeight="1" x14ac:dyDescent="0.15">
      <c r="A15" s="158"/>
      <c r="B15" s="526"/>
      <c r="C15" s="527"/>
      <c r="D15" s="527"/>
      <c r="E15" s="527"/>
      <c r="F15" s="527"/>
      <c r="G15" s="527"/>
      <c r="H15" s="527"/>
      <c r="I15" s="527"/>
      <c r="J15" s="527"/>
      <c r="K15" s="528"/>
      <c r="L15" s="165"/>
      <c r="M15" s="509" t="s">
        <v>128</v>
      </c>
      <c r="N15" s="510"/>
      <c r="O15" s="510"/>
      <c r="P15" s="510"/>
      <c r="Q15" s="511"/>
      <c r="R15" s="512">
        <v>683536</v>
      </c>
      <c r="S15" s="513"/>
      <c r="T15" s="513"/>
      <c r="U15" s="513"/>
      <c r="V15" s="514"/>
      <c r="W15" s="541"/>
      <c r="X15" s="542"/>
      <c r="Y15" s="543"/>
      <c r="Z15" s="490" t="s">
        <v>135</v>
      </c>
      <c r="AA15" s="491"/>
      <c r="AB15" s="491"/>
      <c r="AC15" s="491"/>
      <c r="AD15" s="491"/>
      <c r="AE15" s="491"/>
      <c r="AF15" s="491"/>
      <c r="AG15" s="491"/>
      <c r="AH15" s="492"/>
      <c r="AI15" s="493" t="s">
        <v>118</v>
      </c>
      <c r="AJ15" s="494"/>
      <c r="AK15" s="494"/>
      <c r="AL15" s="494"/>
      <c r="AM15" s="495"/>
      <c r="AN15" s="493" t="s">
        <v>127</v>
      </c>
      <c r="AO15" s="494"/>
      <c r="AP15" s="494"/>
      <c r="AQ15" s="494"/>
      <c r="AR15" s="494"/>
      <c r="AS15" s="495"/>
      <c r="AT15" s="493" t="s">
        <v>136</v>
      </c>
      <c r="AU15" s="494"/>
      <c r="AV15" s="494"/>
      <c r="AW15" s="494"/>
      <c r="AX15" s="494"/>
      <c r="AY15" s="496"/>
      <c r="AZ15" s="465" t="s">
        <v>137</v>
      </c>
      <c r="BA15" s="466"/>
      <c r="BB15" s="466"/>
      <c r="BC15" s="466"/>
      <c r="BD15" s="466"/>
      <c r="BE15" s="466"/>
      <c r="BF15" s="466"/>
      <c r="BG15" s="466"/>
      <c r="BH15" s="466"/>
      <c r="BI15" s="466"/>
      <c r="BJ15" s="466"/>
      <c r="BK15" s="466"/>
      <c r="BL15" s="466"/>
      <c r="BM15" s="467"/>
      <c r="BN15" s="468">
        <v>241213266</v>
      </c>
      <c r="BO15" s="469"/>
      <c r="BP15" s="469"/>
      <c r="BQ15" s="469"/>
      <c r="BR15" s="469"/>
      <c r="BS15" s="469"/>
      <c r="BT15" s="469"/>
      <c r="BU15" s="470"/>
      <c r="BV15" s="468">
        <v>242562408</v>
      </c>
      <c r="BW15" s="469"/>
      <c r="BX15" s="469"/>
      <c r="BY15" s="469"/>
      <c r="BZ15" s="469"/>
      <c r="CA15" s="469"/>
      <c r="CB15" s="469"/>
      <c r="CC15" s="470"/>
      <c r="CD15" s="506" t="s">
        <v>138</v>
      </c>
      <c r="CE15" s="507"/>
      <c r="CF15" s="507"/>
      <c r="CG15" s="507"/>
      <c r="CH15" s="507"/>
      <c r="CI15" s="507"/>
      <c r="CJ15" s="507"/>
      <c r="CK15" s="507"/>
      <c r="CL15" s="507"/>
      <c r="CM15" s="507"/>
      <c r="CN15" s="507"/>
      <c r="CO15" s="507"/>
      <c r="CP15" s="507"/>
      <c r="CQ15" s="507"/>
      <c r="CR15" s="507"/>
      <c r="CS15" s="508"/>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26"/>
      <c r="C16" s="527"/>
      <c r="D16" s="527"/>
      <c r="E16" s="527"/>
      <c r="F16" s="527"/>
      <c r="G16" s="527"/>
      <c r="H16" s="527"/>
      <c r="I16" s="527"/>
      <c r="J16" s="527"/>
      <c r="K16" s="528"/>
      <c r="L16" s="503" t="s">
        <v>139</v>
      </c>
      <c r="M16" s="504"/>
      <c r="N16" s="504"/>
      <c r="O16" s="504"/>
      <c r="P16" s="504"/>
      <c r="Q16" s="505"/>
      <c r="R16" s="500" t="s">
        <v>140</v>
      </c>
      <c r="S16" s="501"/>
      <c r="T16" s="501"/>
      <c r="U16" s="501"/>
      <c r="V16" s="502"/>
      <c r="W16" s="541"/>
      <c r="X16" s="542"/>
      <c r="Y16" s="543"/>
      <c r="Z16" s="490" t="s">
        <v>141</v>
      </c>
      <c r="AA16" s="491"/>
      <c r="AB16" s="491"/>
      <c r="AC16" s="491"/>
      <c r="AD16" s="491"/>
      <c r="AE16" s="491"/>
      <c r="AF16" s="491"/>
      <c r="AG16" s="491"/>
      <c r="AH16" s="492"/>
      <c r="AI16" s="493" t="s">
        <v>118</v>
      </c>
      <c r="AJ16" s="494"/>
      <c r="AK16" s="494"/>
      <c r="AL16" s="494"/>
      <c r="AM16" s="495"/>
      <c r="AN16" s="493" t="s">
        <v>127</v>
      </c>
      <c r="AO16" s="494"/>
      <c r="AP16" s="494"/>
      <c r="AQ16" s="494"/>
      <c r="AR16" s="494"/>
      <c r="AS16" s="495"/>
      <c r="AT16" s="493" t="s">
        <v>118</v>
      </c>
      <c r="AU16" s="494"/>
      <c r="AV16" s="494"/>
      <c r="AW16" s="494"/>
      <c r="AX16" s="494"/>
      <c r="AY16" s="496"/>
      <c r="AZ16" s="465" t="s">
        <v>142</v>
      </c>
      <c r="BA16" s="466"/>
      <c r="BB16" s="466"/>
      <c r="BC16" s="466"/>
      <c r="BD16" s="466"/>
      <c r="BE16" s="466"/>
      <c r="BF16" s="466"/>
      <c r="BG16" s="466"/>
      <c r="BH16" s="466"/>
      <c r="BI16" s="466"/>
      <c r="BJ16" s="466"/>
      <c r="BK16" s="466"/>
      <c r="BL16" s="466"/>
      <c r="BM16" s="467"/>
      <c r="BN16" s="468">
        <v>79367670</v>
      </c>
      <c r="BO16" s="469"/>
      <c r="BP16" s="469"/>
      <c r="BQ16" s="469"/>
      <c r="BR16" s="469"/>
      <c r="BS16" s="469"/>
      <c r="BT16" s="469"/>
      <c r="BU16" s="470"/>
      <c r="BV16" s="468">
        <v>77541069</v>
      </c>
      <c r="BW16" s="469"/>
      <c r="BX16" s="469"/>
      <c r="BY16" s="469"/>
      <c r="BZ16" s="469"/>
      <c r="CA16" s="469"/>
      <c r="CB16" s="469"/>
      <c r="CC16" s="470"/>
      <c r="CD16" s="169"/>
      <c r="CE16" s="445"/>
      <c r="CF16" s="445"/>
      <c r="CG16" s="445"/>
      <c r="CH16" s="445"/>
      <c r="CI16" s="445"/>
      <c r="CJ16" s="445"/>
      <c r="CK16" s="445"/>
      <c r="CL16" s="445"/>
      <c r="CM16" s="445"/>
      <c r="CN16" s="445"/>
      <c r="CO16" s="445"/>
      <c r="CP16" s="445"/>
      <c r="CQ16" s="445"/>
      <c r="CR16" s="445"/>
      <c r="CS16" s="446"/>
      <c r="CT16" s="447"/>
      <c r="CU16" s="448"/>
      <c r="CV16" s="448"/>
      <c r="CW16" s="448"/>
      <c r="CX16" s="448"/>
      <c r="CY16" s="448"/>
      <c r="CZ16" s="448"/>
      <c r="DA16" s="449"/>
      <c r="DB16" s="447"/>
      <c r="DC16" s="448"/>
      <c r="DD16" s="448"/>
      <c r="DE16" s="448"/>
      <c r="DF16" s="448"/>
      <c r="DG16" s="448"/>
      <c r="DH16" s="448"/>
      <c r="DI16" s="449"/>
      <c r="DJ16" s="157"/>
      <c r="DK16" s="157"/>
      <c r="DL16" s="157"/>
      <c r="DM16" s="157"/>
      <c r="DN16" s="157"/>
      <c r="DO16" s="157"/>
    </row>
    <row r="17" spans="1:119" ht="18.75" customHeight="1" thickBot="1" x14ac:dyDescent="0.2">
      <c r="A17" s="158"/>
      <c r="B17" s="529"/>
      <c r="C17" s="530"/>
      <c r="D17" s="530"/>
      <c r="E17" s="530"/>
      <c r="F17" s="530"/>
      <c r="G17" s="530"/>
      <c r="H17" s="530"/>
      <c r="I17" s="530"/>
      <c r="J17" s="530"/>
      <c r="K17" s="531"/>
      <c r="L17" s="170"/>
      <c r="M17" s="497" t="s">
        <v>143</v>
      </c>
      <c r="N17" s="498"/>
      <c r="O17" s="498"/>
      <c r="P17" s="498"/>
      <c r="Q17" s="499"/>
      <c r="R17" s="500" t="s">
        <v>144</v>
      </c>
      <c r="S17" s="501"/>
      <c r="T17" s="501"/>
      <c r="U17" s="501"/>
      <c r="V17" s="502"/>
      <c r="W17" s="541"/>
      <c r="X17" s="542"/>
      <c r="Y17" s="543"/>
      <c r="Z17" s="490" t="s">
        <v>145</v>
      </c>
      <c r="AA17" s="491"/>
      <c r="AB17" s="491"/>
      <c r="AC17" s="491"/>
      <c r="AD17" s="491"/>
      <c r="AE17" s="491"/>
      <c r="AF17" s="491"/>
      <c r="AG17" s="491"/>
      <c r="AH17" s="492"/>
      <c r="AI17" s="493">
        <v>1528</v>
      </c>
      <c r="AJ17" s="494"/>
      <c r="AK17" s="494"/>
      <c r="AL17" s="494"/>
      <c r="AM17" s="495"/>
      <c r="AN17" s="493">
        <v>4915576</v>
      </c>
      <c r="AO17" s="494"/>
      <c r="AP17" s="494"/>
      <c r="AQ17" s="494"/>
      <c r="AR17" s="494"/>
      <c r="AS17" s="495"/>
      <c r="AT17" s="493">
        <v>3217</v>
      </c>
      <c r="AU17" s="494"/>
      <c r="AV17" s="494"/>
      <c r="AW17" s="494"/>
      <c r="AX17" s="494"/>
      <c r="AY17" s="496"/>
      <c r="AZ17" s="465" t="s">
        <v>146</v>
      </c>
      <c r="BA17" s="466"/>
      <c r="BB17" s="466"/>
      <c r="BC17" s="466"/>
      <c r="BD17" s="466"/>
      <c r="BE17" s="466"/>
      <c r="BF17" s="466"/>
      <c r="BG17" s="466"/>
      <c r="BH17" s="466"/>
      <c r="BI17" s="466"/>
      <c r="BJ17" s="466"/>
      <c r="BK17" s="466"/>
      <c r="BL17" s="466"/>
      <c r="BM17" s="467"/>
      <c r="BN17" s="468">
        <v>252294583</v>
      </c>
      <c r="BO17" s="469"/>
      <c r="BP17" s="469"/>
      <c r="BQ17" s="469"/>
      <c r="BR17" s="469"/>
      <c r="BS17" s="469"/>
      <c r="BT17" s="469"/>
      <c r="BU17" s="470"/>
      <c r="BV17" s="468">
        <v>255626734</v>
      </c>
      <c r="BW17" s="469"/>
      <c r="BX17" s="469"/>
      <c r="BY17" s="469"/>
      <c r="BZ17" s="469"/>
      <c r="CA17" s="469"/>
      <c r="CB17" s="469"/>
      <c r="CC17" s="470"/>
      <c r="CD17" s="169"/>
      <c r="CE17" s="445"/>
      <c r="CF17" s="445"/>
      <c r="CG17" s="445"/>
      <c r="CH17" s="445"/>
      <c r="CI17" s="445"/>
      <c r="CJ17" s="445"/>
      <c r="CK17" s="445"/>
      <c r="CL17" s="445"/>
      <c r="CM17" s="445"/>
      <c r="CN17" s="445"/>
      <c r="CO17" s="445"/>
      <c r="CP17" s="445"/>
      <c r="CQ17" s="445"/>
      <c r="CR17" s="445"/>
      <c r="CS17" s="446"/>
      <c r="CT17" s="447"/>
      <c r="CU17" s="448"/>
      <c r="CV17" s="448"/>
      <c r="CW17" s="448"/>
      <c r="CX17" s="448"/>
      <c r="CY17" s="448"/>
      <c r="CZ17" s="448"/>
      <c r="DA17" s="449"/>
      <c r="DB17" s="447"/>
      <c r="DC17" s="448"/>
      <c r="DD17" s="448"/>
      <c r="DE17" s="448"/>
      <c r="DF17" s="448"/>
      <c r="DG17" s="448"/>
      <c r="DH17" s="448"/>
      <c r="DI17" s="449"/>
      <c r="DJ17" s="157"/>
      <c r="DK17" s="157"/>
      <c r="DL17" s="157"/>
      <c r="DM17" s="157"/>
      <c r="DN17" s="157"/>
      <c r="DO17" s="157"/>
    </row>
    <row r="18" spans="1:119" ht="18.75" customHeight="1" thickBot="1" x14ac:dyDescent="0.2">
      <c r="A18" s="158"/>
      <c r="B18" s="485" t="s">
        <v>147</v>
      </c>
      <c r="C18" s="486"/>
      <c r="D18" s="486"/>
      <c r="E18" s="486"/>
      <c r="F18" s="486"/>
      <c r="G18" s="486"/>
      <c r="H18" s="486"/>
      <c r="I18" s="486"/>
      <c r="J18" s="486"/>
      <c r="K18" s="487"/>
      <c r="L18" s="488">
        <v>6708</v>
      </c>
      <c r="M18" s="489"/>
      <c r="N18" s="489"/>
      <c r="O18" s="489"/>
      <c r="P18" s="489"/>
      <c r="Q18" s="489"/>
      <c r="R18" s="489"/>
      <c r="S18" s="489"/>
      <c r="T18" s="489"/>
      <c r="U18" s="489"/>
      <c r="V18" s="489"/>
      <c r="W18" s="541"/>
      <c r="X18" s="542"/>
      <c r="Y18" s="543"/>
      <c r="Z18" s="490" t="s">
        <v>148</v>
      </c>
      <c r="AA18" s="491"/>
      <c r="AB18" s="491"/>
      <c r="AC18" s="491"/>
      <c r="AD18" s="491"/>
      <c r="AE18" s="491"/>
      <c r="AF18" s="491"/>
      <c r="AG18" s="491"/>
      <c r="AH18" s="492"/>
      <c r="AI18" s="493">
        <v>6706</v>
      </c>
      <c r="AJ18" s="494"/>
      <c r="AK18" s="494"/>
      <c r="AL18" s="494"/>
      <c r="AM18" s="495"/>
      <c r="AN18" s="493">
        <v>25358346</v>
      </c>
      <c r="AO18" s="494"/>
      <c r="AP18" s="494"/>
      <c r="AQ18" s="494"/>
      <c r="AR18" s="494"/>
      <c r="AS18" s="495"/>
      <c r="AT18" s="493">
        <v>3781</v>
      </c>
      <c r="AU18" s="494"/>
      <c r="AV18" s="494"/>
      <c r="AW18" s="494"/>
      <c r="AX18" s="494"/>
      <c r="AY18" s="496"/>
      <c r="AZ18" s="476" t="s">
        <v>149</v>
      </c>
      <c r="BA18" s="477"/>
      <c r="BB18" s="477"/>
      <c r="BC18" s="477"/>
      <c r="BD18" s="477"/>
      <c r="BE18" s="477"/>
      <c r="BF18" s="477"/>
      <c r="BG18" s="477"/>
      <c r="BH18" s="477"/>
      <c r="BI18" s="477"/>
      <c r="BJ18" s="477"/>
      <c r="BK18" s="477"/>
      <c r="BL18" s="477"/>
      <c r="BM18" s="478"/>
      <c r="BN18" s="442">
        <v>322179639</v>
      </c>
      <c r="BO18" s="443"/>
      <c r="BP18" s="443"/>
      <c r="BQ18" s="443"/>
      <c r="BR18" s="443"/>
      <c r="BS18" s="443"/>
      <c r="BT18" s="443"/>
      <c r="BU18" s="444"/>
      <c r="BV18" s="442">
        <v>324538009</v>
      </c>
      <c r="BW18" s="443"/>
      <c r="BX18" s="443"/>
      <c r="BY18" s="443"/>
      <c r="BZ18" s="443"/>
      <c r="CA18" s="443"/>
      <c r="CB18" s="443"/>
      <c r="CC18" s="444"/>
      <c r="CD18" s="169"/>
      <c r="CE18" s="445"/>
      <c r="CF18" s="445"/>
      <c r="CG18" s="445"/>
      <c r="CH18" s="445"/>
      <c r="CI18" s="445"/>
      <c r="CJ18" s="445"/>
      <c r="CK18" s="445"/>
      <c r="CL18" s="445"/>
      <c r="CM18" s="445"/>
      <c r="CN18" s="445"/>
      <c r="CO18" s="445"/>
      <c r="CP18" s="445"/>
      <c r="CQ18" s="445"/>
      <c r="CR18" s="445"/>
      <c r="CS18" s="446"/>
      <c r="CT18" s="447"/>
      <c r="CU18" s="448"/>
      <c r="CV18" s="448"/>
      <c r="CW18" s="448"/>
      <c r="CX18" s="448"/>
      <c r="CY18" s="448"/>
      <c r="CZ18" s="448"/>
      <c r="DA18" s="449"/>
      <c r="DB18" s="447"/>
      <c r="DC18" s="448"/>
      <c r="DD18" s="448"/>
      <c r="DE18" s="448"/>
      <c r="DF18" s="448"/>
      <c r="DG18" s="448"/>
      <c r="DH18" s="448"/>
      <c r="DI18" s="449"/>
      <c r="DJ18" s="157"/>
      <c r="DK18" s="157"/>
      <c r="DL18" s="157"/>
      <c r="DM18" s="157"/>
      <c r="DN18" s="157"/>
      <c r="DO18" s="157"/>
    </row>
    <row r="19" spans="1:119" ht="18.75" customHeight="1" thickBot="1" x14ac:dyDescent="0.2">
      <c r="A19" s="158"/>
      <c r="B19" s="485" t="s">
        <v>150</v>
      </c>
      <c r="C19" s="486"/>
      <c r="D19" s="486"/>
      <c r="E19" s="486"/>
      <c r="F19" s="486"/>
      <c r="G19" s="486"/>
      <c r="H19" s="486"/>
      <c r="I19" s="486"/>
      <c r="J19" s="486"/>
      <c r="K19" s="487"/>
      <c r="L19" s="488">
        <v>102</v>
      </c>
      <c r="M19" s="489"/>
      <c r="N19" s="489"/>
      <c r="O19" s="489"/>
      <c r="P19" s="489"/>
      <c r="Q19" s="489"/>
      <c r="R19" s="489"/>
      <c r="S19" s="489"/>
      <c r="T19" s="489"/>
      <c r="U19" s="489"/>
      <c r="V19" s="489"/>
      <c r="W19" s="541"/>
      <c r="X19" s="542"/>
      <c r="Y19" s="543"/>
      <c r="Z19" s="490" t="s">
        <v>151</v>
      </c>
      <c r="AA19" s="491"/>
      <c r="AB19" s="491"/>
      <c r="AC19" s="491"/>
      <c r="AD19" s="491"/>
      <c r="AE19" s="491"/>
      <c r="AF19" s="491"/>
      <c r="AG19" s="491"/>
      <c r="AH19" s="492"/>
      <c r="AI19" s="493" t="s">
        <v>127</v>
      </c>
      <c r="AJ19" s="494"/>
      <c r="AK19" s="494"/>
      <c r="AL19" s="494"/>
      <c r="AM19" s="495"/>
      <c r="AN19" s="493" t="s">
        <v>127</v>
      </c>
      <c r="AO19" s="494"/>
      <c r="AP19" s="494"/>
      <c r="AQ19" s="494"/>
      <c r="AR19" s="494"/>
      <c r="AS19" s="495"/>
      <c r="AT19" s="493" t="s">
        <v>127</v>
      </c>
      <c r="AU19" s="494"/>
      <c r="AV19" s="494"/>
      <c r="AW19" s="494"/>
      <c r="AX19" s="494"/>
      <c r="AY19" s="496"/>
      <c r="AZ19" s="459" t="s">
        <v>152</v>
      </c>
      <c r="BA19" s="460"/>
      <c r="BB19" s="460"/>
      <c r="BC19" s="460"/>
      <c r="BD19" s="460"/>
      <c r="BE19" s="460"/>
      <c r="BF19" s="460"/>
      <c r="BG19" s="460"/>
      <c r="BH19" s="460"/>
      <c r="BI19" s="460"/>
      <c r="BJ19" s="460"/>
      <c r="BK19" s="460"/>
      <c r="BL19" s="460"/>
      <c r="BM19" s="461"/>
      <c r="BN19" s="462">
        <v>940198039</v>
      </c>
      <c r="BO19" s="463"/>
      <c r="BP19" s="463"/>
      <c r="BQ19" s="463"/>
      <c r="BR19" s="463"/>
      <c r="BS19" s="463"/>
      <c r="BT19" s="463"/>
      <c r="BU19" s="464"/>
      <c r="BV19" s="462">
        <v>955380561</v>
      </c>
      <c r="BW19" s="463"/>
      <c r="BX19" s="463"/>
      <c r="BY19" s="463"/>
      <c r="BZ19" s="463"/>
      <c r="CA19" s="463"/>
      <c r="CB19" s="463"/>
      <c r="CC19" s="464"/>
      <c r="CD19" s="169"/>
      <c r="CE19" s="445"/>
      <c r="CF19" s="445"/>
      <c r="CG19" s="445"/>
      <c r="CH19" s="445"/>
      <c r="CI19" s="445"/>
      <c r="CJ19" s="445"/>
      <c r="CK19" s="445"/>
      <c r="CL19" s="445"/>
      <c r="CM19" s="445"/>
      <c r="CN19" s="445"/>
      <c r="CO19" s="445"/>
      <c r="CP19" s="445"/>
      <c r="CQ19" s="445"/>
      <c r="CR19" s="445"/>
      <c r="CS19" s="446"/>
      <c r="CT19" s="447"/>
      <c r="CU19" s="448"/>
      <c r="CV19" s="448"/>
      <c r="CW19" s="448"/>
      <c r="CX19" s="448"/>
      <c r="CY19" s="448"/>
      <c r="CZ19" s="448"/>
      <c r="DA19" s="449"/>
      <c r="DB19" s="447"/>
      <c r="DC19" s="448"/>
      <c r="DD19" s="448"/>
      <c r="DE19" s="448"/>
      <c r="DF19" s="448"/>
      <c r="DG19" s="448"/>
      <c r="DH19" s="448"/>
      <c r="DI19" s="449"/>
      <c r="DJ19" s="157"/>
      <c r="DK19" s="157"/>
      <c r="DL19" s="157"/>
      <c r="DM19" s="157"/>
      <c r="DN19" s="157"/>
      <c r="DO19" s="157"/>
    </row>
    <row r="20" spans="1:119" ht="18.75" customHeight="1" thickBot="1" x14ac:dyDescent="0.2">
      <c r="A20" s="158"/>
      <c r="B20" s="485" t="s">
        <v>153</v>
      </c>
      <c r="C20" s="486"/>
      <c r="D20" s="486"/>
      <c r="E20" s="486"/>
      <c r="F20" s="486"/>
      <c r="G20" s="486"/>
      <c r="H20" s="486"/>
      <c r="I20" s="486"/>
      <c r="J20" s="486"/>
      <c r="K20" s="487"/>
      <c r="L20" s="488">
        <v>265008</v>
      </c>
      <c r="M20" s="489"/>
      <c r="N20" s="489"/>
      <c r="O20" s="489"/>
      <c r="P20" s="489"/>
      <c r="Q20" s="489"/>
      <c r="R20" s="489"/>
      <c r="S20" s="489"/>
      <c r="T20" s="489"/>
      <c r="U20" s="489"/>
      <c r="V20" s="489"/>
      <c r="W20" s="544"/>
      <c r="X20" s="545"/>
      <c r="Y20" s="546"/>
      <c r="Z20" s="490" t="s">
        <v>154</v>
      </c>
      <c r="AA20" s="491"/>
      <c r="AB20" s="491"/>
      <c r="AC20" s="491"/>
      <c r="AD20" s="491"/>
      <c r="AE20" s="491"/>
      <c r="AF20" s="491"/>
      <c r="AG20" s="491"/>
      <c r="AH20" s="492"/>
      <c r="AI20" s="493">
        <v>12574</v>
      </c>
      <c r="AJ20" s="494"/>
      <c r="AK20" s="494"/>
      <c r="AL20" s="494"/>
      <c r="AM20" s="495"/>
      <c r="AN20" s="493">
        <v>44422322</v>
      </c>
      <c r="AO20" s="494"/>
      <c r="AP20" s="494"/>
      <c r="AQ20" s="494"/>
      <c r="AR20" s="494"/>
      <c r="AS20" s="495"/>
      <c r="AT20" s="493">
        <v>3533</v>
      </c>
      <c r="AU20" s="494"/>
      <c r="AV20" s="494"/>
      <c r="AW20" s="494"/>
      <c r="AX20" s="494"/>
      <c r="AY20" s="496"/>
      <c r="AZ20" s="476" t="s">
        <v>155</v>
      </c>
      <c r="BA20" s="477"/>
      <c r="BB20" s="477"/>
      <c r="BC20" s="477"/>
      <c r="BD20" s="477"/>
      <c r="BE20" s="477"/>
      <c r="BF20" s="477"/>
      <c r="BG20" s="477"/>
      <c r="BH20" s="477"/>
      <c r="BI20" s="477"/>
      <c r="BJ20" s="477"/>
      <c r="BK20" s="477"/>
      <c r="BL20" s="477"/>
      <c r="BM20" s="478"/>
      <c r="BN20" s="442">
        <v>341327697</v>
      </c>
      <c r="BO20" s="443"/>
      <c r="BP20" s="443"/>
      <c r="BQ20" s="443"/>
      <c r="BR20" s="443"/>
      <c r="BS20" s="443"/>
      <c r="BT20" s="443"/>
      <c r="BU20" s="444"/>
      <c r="BV20" s="442">
        <v>371624980</v>
      </c>
      <c r="BW20" s="443"/>
      <c r="BX20" s="443"/>
      <c r="BY20" s="443"/>
      <c r="BZ20" s="443"/>
      <c r="CA20" s="443"/>
      <c r="CB20" s="443"/>
      <c r="CC20" s="444"/>
      <c r="CD20" s="169"/>
      <c r="CE20" s="445"/>
      <c r="CF20" s="445"/>
      <c r="CG20" s="445"/>
      <c r="CH20" s="445"/>
      <c r="CI20" s="445"/>
      <c r="CJ20" s="445"/>
      <c r="CK20" s="445"/>
      <c r="CL20" s="445"/>
      <c r="CM20" s="445"/>
      <c r="CN20" s="445"/>
      <c r="CO20" s="445"/>
      <c r="CP20" s="445"/>
      <c r="CQ20" s="445"/>
      <c r="CR20" s="445"/>
      <c r="CS20" s="446"/>
      <c r="CT20" s="447"/>
      <c r="CU20" s="448"/>
      <c r="CV20" s="448"/>
      <c r="CW20" s="448"/>
      <c r="CX20" s="448"/>
      <c r="CY20" s="448"/>
      <c r="CZ20" s="448"/>
      <c r="DA20" s="449"/>
      <c r="DB20" s="447"/>
      <c r="DC20" s="448"/>
      <c r="DD20" s="448"/>
      <c r="DE20" s="448"/>
      <c r="DF20" s="448"/>
      <c r="DG20" s="448"/>
      <c r="DH20" s="448"/>
      <c r="DI20" s="449"/>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79" t="s">
        <v>156</v>
      </c>
      <c r="X21" s="480"/>
      <c r="Y21" s="480"/>
      <c r="Z21" s="480"/>
      <c r="AA21" s="480"/>
      <c r="AB21" s="480"/>
      <c r="AC21" s="480"/>
      <c r="AD21" s="480"/>
      <c r="AE21" s="480"/>
      <c r="AF21" s="480"/>
      <c r="AG21" s="480"/>
      <c r="AH21" s="481"/>
      <c r="AI21" s="482">
        <v>98.3</v>
      </c>
      <c r="AJ21" s="483"/>
      <c r="AK21" s="483"/>
      <c r="AL21" s="483"/>
      <c r="AM21" s="483"/>
      <c r="AN21" s="483"/>
      <c r="AO21" s="483"/>
      <c r="AP21" s="483"/>
      <c r="AQ21" s="483"/>
      <c r="AR21" s="483"/>
      <c r="AS21" s="483"/>
      <c r="AT21" s="483"/>
      <c r="AU21" s="483"/>
      <c r="AV21" s="483"/>
      <c r="AW21" s="483"/>
      <c r="AX21" s="483"/>
      <c r="AY21" s="484"/>
      <c r="AZ21" s="459" t="s">
        <v>157</v>
      </c>
      <c r="BA21" s="460"/>
      <c r="BB21" s="460"/>
      <c r="BC21" s="460"/>
      <c r="BD21" s="460"/>
      <c r="BE21" s="460"/>
      <c r="BF21" s="460"/>
      <c r="BG21" s="460"/>
      <c r="BH21" s="460"/>
      <c r="BI21" s="460"/>
      <c r="BJ21" s="460"/>
      <c r="BK21" s="460"/>
      <c r="BL21" s="460"/>
      <c r="BM21" s="461"/>
      <c r="BN21" s="462">
        <v>68438458</v>
      </c>
      <c r="BO21" s="463"/>
      <c r="BP21" s="463"/>
      <c r="BQ21" s="463"/>
      <c r="BR21" s="463"/>
      <c r="BS21" s="463"/>
      <c r="BT21" s="463"/>
      <c r="BU21" s="464"/>
      <c r="BV21" s="462">
        <v>69538938</v>
      </c>
      <c r="BW21" s="463"/>
      <c r="BX21" s="463"/>
      <c r="BY21" s="463"/>
      <c r="BZ21" s="463"/>
      <c r="CA21" s="463"/>
      <c r="CB21" s="463"/>
      <c r="CC21" s="464"/>
      <c r="CD21" s="169"/>
      <c r="CE21" s="445"/>
      <c r="CF21" s="445"/>
      <c r="CG21" s="445"/>
      <c r="CH21" s="445"/>
      <c r="CI21" s="445"/>
      <c r="CJ21" s="445"/>
      <c r="CK21" s="445"/>
      <c r="CL21" s="445"/>
      <c r="CM21" s="445"/>
      <c r="CN21" s="445"/>
      <c r="CO21" s="445"/>
      <c r="CP21" s="445"/>
      <c r="CQ21" s="445"/>
      <c r="CR21" s="445"/>
      <c r="CS21" s="446"/>
      <c r="CT21" s="447"/>
      <c r="CU21" s="448"/>
      <c r="CV21" s="448"/>
      <c r="CW21" s="448"/>
      <c r="CX21" s="448"/>
      <c r="CY21" s="448"/>
      <c r="CZ21" s="448"/>
      <c r="DA21" s="449"/>
      <c r="DB21" s="447"/>
      <c r="DC21" s="448"/>
      <c r="DD21" s="448"/>
      <c r="DE21" s="448"/>
      <c r="DF21" s="448"/>
      <c r="DG21" s="448"/>
      <c r="DH21" s="448"/>
      <c r="DI21" s="449"/>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65" t="s">
        <v>158</v>
      </c>
      <c r="BA22" s="466"/>
      <c r="BB22" s="466"/>
      <c r="BC22" s="466"/>
      <c r="BD22" s="466"/>
      <c r="BE22" s="466"/>
      <c r="BF22" s="466"/>
      <c r="BG22" s="466"/>
      <c r="BH22" s="466"/>
      <c r="BI22" s="466"/>
      <c r="BJ22" s="466"/>
      <c r="BK22" s="466"/>
      <c r="BL22" s="466"/>
      <c r="BM22" s="467"/>
      <c r="BN22" s="468">
        <v>1488481</v>
      </c>
      <c r="BO22" s="469"/>
      <c r="BP22" s="469"/>
      <c r="BQ22" s="469"/>
      <c r="BR22" s="469"/>
      <c r="BS22" s="469"/>
      <c r="BT22" s="469"/>
      <c r="BU22" s="470"/>
      <c r="BV22" s="468">
        <v>1430339</v>
      </c>
      <c r="BW22" s="469"/>
      <c r="BX22" s="469"/>
      <c r="BY22" s="469"/>
      <c r="BZ22" s="469"/>
      <c r="CA22" s="469"/>
      <c r="CB22" s="469"/>
      <c r="CC22" s="470"/>
      <c r="CD22" s="169"/>
      <c r="CE22" s="445"/>
      <c r="CF22" s="445"/>
      <c r="CG22" s="445"/>
      <c r="CH22" s="445"/>
      <c r="CI22" s="445"/>
      <c r="CJ22" s="445"/>
      <c r="CK22" s="445"/>
      <c r="CL22" s="445"/>
      <c r="CM22" s="445"/>
      <c r="CN22" s="445"/>
      <c r="CO22" s="445"/>
      <c r="CP22" s="445"/>
      <c r="CQ22" s="445"/>
      <c r="CR22" s="445"/>
      <c r="CS22" s="446"/>
      <c r="CT22" s="447"/>
      <c r="CU22" s="448"/>
      <c r="CV22" s="448"/>
      <c r="CW22" s="448"/>
      <c r="CX22" s="448"/>
      <c r="CY22" s="448"/>
      <c r="CZ22" s="448"/>
      <c r="DA22" s="449"/>
      <c r="DB22" s="447"/>
      <c r="DC22" s="448"/>
      <c r="DD22" s="448"/>
      <c r="DE22" s="448"/>
      <c r="DF22" s="448"/>
      <c r="DG22" s="448"/>
      <c r="DH22" s="448"/>
      <c r="DI22" s="449"/>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65" t="s">
        <v>159</v>
      </c>
      <c r="BA23" s="466"/>
      <c r="BB23" s="466"/>
      <c r="BC23" s="466"/>
      <c r="BD23" s="466"/>
      <c r="BE23" s="466"/>
      <c r="BF23" s="466"/>
      <c r="BG23" s="466"/>
      <c r="BH23" s="466"/>
      <c r="BI23" s="466"/>
      <c r="BJ23" s="466"/>
      <c r="BK23" s="466"/>
      <c r="BL23" s="466"/>
      <c r="BM23" s="467"/>
      <c r="BN23" s="468">
        <v>7985925</v>
      </c>
      <c r="BO23" s="469"/>
      <c r="BP23" s="469"/>
      <c r="BQ23" s="469"/>
      <c r="BR23" s="469"/>
      <c r="BS23" s="469"/>
      <c r="BT23" s="469"/>
      <c r="BU23" s="470"/>
      <c r="BV23" s="468">
        <v>8348201</v>
      </c>
      <c r="BW23" s="469"/>
      <c r="BX23" s="469"/>
      <c r="BY23" s="469"/>
      <c r="BZ23" s="469"/>
      <c r="CA23" s="469"/>
      <c r="CB23" s="469"/>
      <c r="CC23" s="470"/>
      <c r="CD23" s="169"/>
      <c r="CE23" s="445"/>
      <c r="CF23" s="445"/>
      <c r="CG23" s="445"/>
      <c r="CH23" s="445"/>
      <c r="CI23" s="445"/>
      <c r="CJ23" s="445"/>
      <c r="CK23" s="445"/>
      <c r="CL23" s="445"/>
      <c r="CM23" s="445"/>
      <c r="CN23" s="445"/>
      <c r="CO23" s="445"/>
      <c r="CP23" s="445"/>
      <c r="CQ23" s="445"/>
      <c r="CR23" s="445"/>
      <c r="CS23" s="446"/>
      <c r="CT23" s="447"/>
      <c r="CU23" s="448"/>
      <c r="CV23" s="448"/>
      <c r="CW23" s="448"/>
      <c r="CX23" s="448"/>
      <c r="CY23" s="448"/>
      <c r="CZ23" s="448"/>
      <c r="DA23" s="449"/>
      <c r="DB23" s="447"/>
      <c r="DC23" s="448"/>
      <c r="DD23" s="448"/>
      <c r="DE23" s="448"/>
      <c r="DF23" s="448"/>
      <c r="DG23" s="448"/>
      <c r="DH23" s="448"/>
      <c r="DI23" s="449"/>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39" t="s">
        <v>160</v>
      </c>
      <c r="BA24" s="440"/>
      <c r="BB24" s="440"/>
      <c r="BC24" s="440"/>
      <c r="BD24" s="440"/>
      <c r="BE24" s="440"/>
      <c r="BF24" s="440"/>
      <c r="BG24" s="440"/>
      <c r="BH24" s="440"/>
      <c r="BI24" s="440"/>
      <c r="BJ24" s="440"/>
      <c r="BK24" s="440"/>
      <c r="BL24" s="440"/>
      <c r="BM24" s="441"/>
      <c r="BN24" s="442">
        <v>5985925</v>
      </c>
      <c r="BO24" s="443"/>
      <c r="BP24" s="443"/>
      <c r="BQ24" s="443"/>
      <c r="BR24" s="443"/>
      <c r="BS24" s="443"/>
      <c r="BT24" s="443"/>
      <c r="BU24" s="444"/>
      <c r="BV24" s="442">
        <v>6348201</v>
      </c>
      <c r="BW24" s="443"/>
      <c r="BX24" s="443"/>
      <c r="BY24" s="443"/>
      <c r="BZ24" s="443"/>
      <c r="CA24" s="443"/>
      <c r="CB24" s="443"/>
      <c r="CC24" s="444"/>
      <c r="CD24" s="169"/>
      <c r="CE24" s="445"/>
      <c r="CF24" s="445"/>
      <c r="CG24" s="445"/>
      <c r="CH24" s="445"/>
      <c r="CI24" s="445"/>
      <c r="CJ24" s="445"/>
      <c r="CK24" s="445"/>
      <c r="CL24" s="445"/>
      <c r="CM24" s="445"/>
      <c r="CN24" s="445"/>
      <c r="CO24" s="445"/>
      <c r="CP24" s="445"/>
      <c r="CQ24" s="445"/>
      <c r="CR24" s="445"/>
      <c r="CS24" s="446"/>
      <c r="CT24" s="447"/>
      <c r="CU24" s="448"/>
      <c r="CV24" s="448"/>
      <c r="CW24" s="448"/>
      <c r="CX24" s="448"/>
      <c r="CY24" s="448"/>
      <c r="CZ24" s="448"/>
      <c r="DA24" s="449"/>
      <c r="DB24" s="447"/>
      <c r="DC24" s="448"/>
      <c r="DD24" s="448"/>
      <c r="DE24" s="448"/>
      <c r="DF24" s="448"/>
      <c r="DG24" s="448"/>
      <c r="DH24" s="448"/>
      <c r="DI24" s="449"/>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50" t="s">
        <v>161</v>
      </c>
      <c r="BA25" s="451"/>
      <c r="BB25" s="451"/>
      <c r="BC25" s="452"/>
      <c r="BD25" s="459" t="s">
        <v>44</v>
      </c>
      <c r="BE25" s="460"/>
      <c r="BF25" s="460"/>
      <c r="BG25" s="460"/>
      <c r="BH25" s="460"/>
      <c r="BI25" s="460"/>
      <c r="BJ25" s="460"/>
      <c r="BK25" s="460"/>
      <c r="BL25" s="460"/>
      <c r="BM25" s="461"/>
      <c r="BN25" s="462">
        <v>16548207</v>
      </c>
      <c r="BO25" s="463"/>
      <c r="BP25" s="463"/>
      <c r="BQ25" s="463"/>
      <c r="BR25" s="463"/>
      <c r="BS25" s="463"/>
      <c r="BT25" s="463"/>
      <c r="BU25" s="464"/>
      <c r="BV25" s="462">
        <v>15967458</v>
      </c>
      <c r="BW25" s="463"/>
      <c r="BX25" s="463"/>
      <c r="BY25" s="463"/>
      <c r="BZ25" s="463"/>
      <c r="CA25" s="463"/>
      <c r="CB25" s="463"/>
      <c r="CC25" s="464"/>
      <c r="CD25" s="169"/>
      <c r="CE25" s="445"/>
      <c r="CF25" s="445"/>
      <c r="CG25" s="445"/>
      <c r="CH25" s="445"/>
      <c r="CI25" s="445"/>
      <c r="CJ25" s="445"/>
      <c r="CK25" s="445"/>
      <c r="CL25" s="445"/>
      <c r="CM25" s="445"/>
      <c r="CN25" s="445"/>
      <c r="CO25" s="445"/>
      <c r="CP25" s="445"/>
      <c r="CQ25" s="445"/>
      <c r="CR25" s="445"/>
      <c r="CS25" s="446"/>
      <c r="CT25" s="447"/>
      <c r="CU25" s="448"/>
      <c r="CV25" s="448"/>
      <c r="CW25" s="448"/>
      <c r="CX25" s="448"/>
      <c r="CY25" s="448"/>
      <c r="CZ25" s="448"/>
      <c r="DA25" s="449"/>
      <c r="DB25" s="447"/>
      <c r="DC25" s="448"/>
      <c r="DD25" s="448"/>
      <c r="DE25" s="448"/>
      <c r="DF25" s="448"/>
      <c r="DG25" s="448"/>
      <c r="DH25" s="448"/>
      <c r="DI25" s="449"/>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53"/>
      <c r="BA26" s="454"/>
      <c r="BB26" s="454"/>
      <c r="BC26" s="455"/>
      <c r="BD26" s="465" t="s">
        <v>162</v>
      </c>
      <c r="BE26" s="466"/>
      <c r="BF26" s="466"/>
      <c r="BG26" s="466"/>
      <c r="BH26" s="466"/>
      <c r="BI26" s="466"/>
      <c r="BJ26" s="466"/>
      <c r="BK26" s="466"/>
      <c r="BL26" s="466"/>
      <c r="BM26" s="467"/>
      <c r="BN26" s="468">
        <v>16671118</v>
      </c>
      <c r="BO26" s="469"/>
      <c r="BP26" s="469"/>
      <c r="BQ26" s="469"/>
      <c r="BR26" s="469"/>
      <c r="BS26" s="469"/>
      <c r="BT26" s="469"/>
      <c r="BU26" s="470"/>
      <c r="BV26" s="468">
        <v>19493176</v>
      </c>
      <c r="BW26" s="469"/>
      <c r="BX26" s="469"/>
      <c r="BY26" s="469"/>
      <c r="BZ26" s="469"/>
      <c r="CA26" s="469"/>
      <c r="CB26" s="469"/>
      <c r="CC26" s="470"/>
      <c r="CD26" s="169"/>
      <c r="CE26" s="445"/>
      <c r="CF26" s="445"/>
      <c r="CG26" s="445"/>
      <c r="CH26" s="445"/>
      <c r="CI26" s="445"/>
      <c r="CJ26" s="445"/>
      <c r="CK26" s="445"/>
      <c r="CL26" s="445"/>
      <c r="CM26" s="445"/>
      <c r="CN26" s="445"/>
      <c r="CO26" s="445"/>
      <c r="CP26" s="445"/>
      <c r="CQ26" s="445"/>
      <c r="CR26" s="445"/>
      <c r="CS26" s="446"/>
      <c r="CT26" s="447"/>
      <c r="CU26" s="448"/>
      <c r="CV26" s="448"/>
      <c r="CW26" s="448"/>
      <c r="CX26" s="448"/>
      <c r="CY26" s="448"/>
      <c r="CZ26" s="448"/>
      <c r="DA26" s="449"/>
      <c r="DB26" s="447"/>
      <c r="DC26" s="448"/>
      <c r="DD26" s="448"/>
      <c r="DE26" s="448"/>
      <c r="DF26" s="448"/>
      <c r="DG26" s="448"/>
      <c r="DH26" s="448"/>
      <c r="DI26" s="449"/>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56"/>
      <c r="BA27" s="457"/>
      <c r="BB27" s="457"/>
      <c r="BC27" s="458"/>
      <c r="BD27" s="476" t="s">
        <v>46</v>
      </c>
      <c r="BE27" s="477"/>
      <c r="BF27" s="477"/>
      <c r="BG27" s="477"/>
      <c r="BH27" s="477"/>
      <c r="BI27" s="477"/>
      <c r="BJ27" s="477"/>
      <c r="BK27" s="477"/>
      <c r="BL27" s="477"/>
      <c r="BM27" s="478"/>
      <c r="BN27" s="442">
        <v>16213743</v>
      </c>
      <c r="BO27" s="443"/>
      <c r="BP27" s="443"/>
      <c r="BQ27" s="443"/>
      <c r="BR27" s="443"/>
      <c r="BS27" s="443"/>
      <c r="BT27" s="443"/>
      <c r="BU27" s="444"/>
      <c r="BV27" s="442">
        <v>16467414</v>
      </c>
      <c r="BW27" s="443"/>
      <c r="BX27" s="443"/>
      <c r="BY27" s="443"/>
      <c r="BZ27" s="443"/>
      <c r="CA27" s="443"/>
      <c r="CB27" s="443"/>
      <c r="CC27" s="444"/>
      <c r="CD27" s="189"/>
      <c r="CE27" s="471"/>
      <c r="CF27" s="471"/>
      <c r="CG27" s="471"/>
      <c r="CH27" s="471"/>
      <c r="CI27" s="471"/>
      <c r="CJ27" s="471"/>
      <c r="CK27" s="471"/>
      <c r="CL27" s="471"/>
      <c r="CM27" s="471"/>
      <c r="CN27" s="471"/>
      <c r="CO27" s="471"/>
      <c r="CP27" s="471"/>
      <c r="CQ27" s="471"/>
      <c r="CR27" s="471"/>
      <c r="CS27" s="472"/>
      <c r="CT27" s="473"/>
      <c r="CU27" s="474"/>
      <c r="CV27" s="474"/>
      <c r="CW27" s="474"/>
      <c r="CX27" s="474"/>
      <c r="CY27" s="474"/>
      <c r="CZ27" s="474"/>
      <c r="DA27" s="475"/>
      <c r="DB27" s="473"/>
      <c r="DC27" s="474"/>
      <c r="DD27" s="474"/>
      <c r="DE27" s="474"/>
      <c r="DF27" s="474"/>
      <c r="DG27" s="474"/>
      <c r="DH27" s="474"/>
      <c r="DI27" s="475"/>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437" t="s">
        <v>169</v>
      </c>
      <c r="D30" s="437"/>
      <c r="E30" s="438" t="s">
        <v>170</v>
      </c>
      <c r="F30" s="438"/>
      <c r="G30" s="438"/>
      <c r="H30" s="438"/>
      <c r="I30" s="438"/>
      <c r="J30" s="438"/>
      <c r="K30" s="438"/>
      <c r="L30" s="438"/>
      <c r="M30" s="438"/>
      <c r="N30" s="438"/>
      <c r="O30" s="438"/>
      <c r="P30" s="438"/>
      <c r="Q30" s="438"/>
      <c r="R30" s="438"/>
      <c r="S30" s="438"/>
      <c r="T30" s="175"/>
      <c r="U30" s="437" t="s">
        <v>171</v>
      </c>
      <c r="V30" s="437"/>
      <c r="W30" s="438" t="s">
        <v>172</v>
      </c>
      <c r="X30" s="438"/>
      <c r="Y30" s="438"/>
      <c r="Z30" s="438"/>
      <c r="AA30" s="438"/>
      <c r="AB30" s="438"/>
      <c r="AC30" s="438"/>
      <c r="AD30" s="438"/>
      <c r="AE30" s="438"/>
      <c r="AF30" s="438"/>
      <c r="AG30" s="438"/>
      <c r="AH30" s="438"/>
      <c r="AI30" s="438"/>
      <c r="AJ30" s="438"/>
      <c r="AK30" s="438"/>
      <c r="AL30" s="175"/>
      <c r="AM30" s="437" t="s">
        <v>171</v>
      </c>
      <c r="AN30" s="437"/>
      <c r="AO30" s="438" t="s">
        <v>170</v>
      </c>
      <c r="AP30" s="438"/>
      <c r="AQ30" s="438"/>
      <c r="AR30" s="438"/>
      <c r="AS30" s="438"/>
      <c r="AT30" s="438"/>
      <c r="AU30" s="438"/>
      <c r="AV30" s="438"/>
      <c r="AW30" s="438"/>
      <c r="AX30" s="438"/>
      <c r="AY30" s="438"/>
      <c r="AZ30" s="438"/>
      <c r="BA30" s="438"/>
      <c r="BB30" s="438"/>
      <c r="BC30" s="438"/>
      <c r="BD30" s="200"/>
      <c r="BE30" s="437" t="s">
        <v>173</v>
      </c>
      <c r="BF30" s="437"/>
      <c r="BG30" s="438" t="s">
        <v>172</v>
      </c>
      <c r="BH30" s="438"/>
      <c r="BI30" s="438"/>
      <c r="BJ30" s="438"/>
      <c r="BK30" s="438"/>
      <c r="BL30" s="438"/>
      <c r="BM30" s="438"/>
      <c r="BN30" s="438"/>
      <c r="BO30" s="438"/>
      <c r="BP30" s="438"/>
      <c r="BQ30" s="438"/>
      <c r="BR30" s="438"/>
      <c r="BS30" s="438"/>
      <c r="BT30" s="438"/>
      <c r="BU30" s="438"/>
      <c r="BV30" s="201"/>
      <c r="BW30" s="437" t="s">
        <v>173</v>
      </c>
      <c r="BX30" s="437"/>
      <c r="BY30" s="438" t="s">
        <v>174</v>
      </c>
      <c r="BZ30" s="438"/>
      <c r="CA30" s="438"/>
      <c r="CB30" s="438"/>
      <c r="CC30" s="438"/>
      <c r="CD30" s="438"/>
      <c r="CE30" s="438"/>
      <c r="CF30" s="438"/>
      <c r="CG30" s="438"/>
      <c r="CH30" s="438"/>
      <c r="CI30" s="438"/>
      <c r="CJ30" s="438"/>
      <c r="CK30" s="438"/>
      <c r="CL30" s="438"/>
      <c r="CM30" s="438"/>
      <c r="CN30" s="175"/>
      <c r="CO30" s="437" t="s">
        <v>171</v>
      </c>
      <c r="CP30" s="437"/>
      <c r="CQ30" s="438" t="s">
        <v>175</v>
      </c>
      <c r="CR30" s="438"/>
      <c r="CS30" s="438"/>
      <c r="CT30" s="438"/>
      <c r="CU30" s="438"/>
      <c r="CV30" s="438"/>
      <c r="CW30" s="438"/>
      <c r="CX30" s="438"/>
      <c r="CY30" s="438"/>
      <c r="CZ30" s="438"/>
      <c r="DA30" s="438"/>
      <c r="DB30" s="438"/>
      <c r="DC30" s="438"/>
      <c r="DD30" s="438"/>
      <c r="DE30" s="438"/>
      <c r="DF30" s="175"/>
      <c r="DG30" s="436" t="s">
        <v>176</v>
      </c>
      <c r="DH30" s="436"/>
      <c r="DI30" s="202"/>
      <c r="DJ30" s="157"/>
      <c r="DK30" s="157"/>
      <c r="DL30" s="157"/>
      <c r="DM30" s="157"/>
      <c r="DN30" s="157"/>
      <c r="DO30" s="157"/>
    </row>
    <row r="31" spans="1:119" ht="32.25" customHeight="1" x14ac:dyDescent="0.15">
      <c r="A31" s="158"/>
      <c r="B31" s="198"/>
      <c r="C31" s="434">
        <f>IF(E31="","",1)</f>
        <v>1</v>
      </c>
      <c r="D31" s="434"/>
      <c r="E31" s="433" t="str">
        <f>IF('各会計、関係団体の財政状況及び健全化判断比率'!B7="","",'各会計、関係団体の財政状況及び健全化判断比率'!B7)</f>
        <v>一般会計</v>
      </c>
      <c r="F31" s="433"/>
      <c r="G31" s="433"/>
      <c r="H31" s="433"/>
      <c r="I31" s="433"/>
      <c r="J31" s="433"/>
      <c r="K31" s="433"/>
      <c r="L31" s="433"/>
      <c r="M31" s="433"/>
      <c r="N31" s="433"/>
      <c r="O31" s="433"/>
      <c r="P31" s="433"/>
      <c r="Q31" s="433"/>
      <c r="R31" s="433"/>
      <c r="S31" s="433"/>
      <c r="T31" s="199"/>
      <c r="U31" s="434">
        <f>IF(W31="","",MAX(C31:D40)+1)</f>
        <v>11</v>
      </c>
      <c r="V31" s="434"/>
      <c r="W31" s="433" t="str">
        <f>IF('各会計、関係団体の財政状況及び健全化判断比率'!B28="","",'各会計、関係団体の財政状況及び健全化判断比率'!B28)</f>
        <v>国民健康保険特別会計</v>
      </c>
      <c r="X31" s="433"/>
      <c r="Y31" s="433"/>
      <c r="Z31" s="433"/>
      <c r="AA31" s="433"/>
      <c r="AB31" s="433"/>
      <c r="AC31" s="433"/>
      <c r="AD31" s="433"/>
      <c r="AE31" s="433"/>
      <c r="AF31" s="433"/>
      <c r="AG31" s="433"/>
      <c r="AH31" s="433"/>
      <c r="AI31" s="433"/>
      <c r="AJ31" s="433"/>
      <c r="AK31" s="433"/>
      <c r="AL31" s="199"/>
      <c r="AM31" s="434">
        <f>IF(AO31="","",MAX(C31:D40,U31:V40)+1)</f>
        <v>12</v>
      </c>
      <c r="AN31" s="434"/>
      <c r="AO31" s="433" t="str">
        <f>IF('各会計、関係団体の財政状況及び健全化判断比率'!B29="","",'各会計、関係団体の財政状況及び健全化判断比率'!B29)</f>
        <v>電気事業会計</v>
      </c>
      <c r="AP31" s="433"/>
      <c r="AQ31" s="433"/>
      <c r="AR31" s="433"/>
      <c r="AS31" s="433"/>
      <c r="AT31" s="433"/>
      <c r="AU31" s="433"/>
      <c r="AV31" s="433"/>
      <c r="AW31" s="433"/>
      <c r="AX31" s="433"/>
      <c r="AY31" s="433"/>
      <c r="AZ31" s="433"/>
      <c r="BA31" s="433"/>
      <c r="BB31" s="433"/>
      <c r="BC31" s="433"/>
      <c r="BD31" s="199"/>
      <c r="BE31" s="434">
        <f>IF(BG31="","",MAX(C31:D40,U31:V40,AM31:AN40)+1)</f>
        <v>17</v>
      </c>
      <c r="BF31" s="434"/>
      <c r="BG31" s="433" t="str">
        <f>IF('各会計、関係団体の財政状況及び健全化判断比率'!B34="","",'各会計、関係団体の財政状況及び健全化判断比率'!B34)</f>
        <v>流域下水道特別会計</v>
      </c>
      <c r="BH31" s="433"/>
      <c r="BI31" s="433"/>
      <c r="BJ31" s="433"/>
      <c r="BK31" s="433"/>
      <c r="BL31" s="433"/>
      <c r="BM31" s="433"/>
      <c r="BN31" s="433"/>
      <c r="BO31" s="433"/>
      <c r="BP31" s="433"/>
      <c r="BQ31" s="433"/>
      <c r="BR31" s="433"/>
      <c r="BS31" s="433"/>
      <c r="BT31" s="433"/>
      <c r="BU31" s="433"/>
      <c r="BV31" s="199"/>
      <c r="BW31" s="434">
        <f>IF(BY31="","",MAX(C31:D40,U31:V40,AM31:AN40,BE31:BF40)+1)</f>
        <v>20</v>
      </c>
      <c r="BX31" s="434"/>
      <c r="BY31" s="433" t="str">
        <f>IF('各会計、関係団体の財政状況及び健全化判断比率'!B68="","",'各会計、関係団体の財政状況及び健全化判断比率'!B68)</f>
        <v>隠岐広域連合</v>
      </c>
      <c r="BZ31" s="433"/>
      <c r="CA31" s="433"/>
      <c r="CB31" s="433"/>
      <c r="CC31" s="433"/>
      <c r="CD31" s="433"/>
      <c r="CE31" s="433"/>
      <c r="CF31" s="433"/>
      <c r="CG31" s="433"/>
      <c r="CH31" s="433"/>
      <c r="CI31" s="433"/>
      <c r="CJ31" s="433"/>
      <c r="CK31" s="433"/>
      <c r="CL31" s="433"/>
      <c r="CM31" s="433"/>
      <c r="CN31" s="199"/>
      <c r="CO31" s="434">
        <f>IF(CQ31="","",MAX(C31:D40,U31:V40,AM31:AN40,BE31:BF40,BW31:BX40)+1)</f>
        <v>29</v>
      </c>
      <c r="CP31" s="434"/>
      <c r="CQ31" s="433" t="str">
        <f>IF('各会計、関係団体の財政状況及び健全化判断比率'!BS7="","",'各会計、関係団体の財政状況及び健全化判断比率'!BS7)</f>
        <v>島根県野菜価格安定基金協会</v>
      </c>
      <c r="CR31" s="433"/>
      <c r="CS31" s="433"/>
      <c r="CT31" s="433"/>
      <c r="CU31" s="433"/>
      <c r="CV31" s="433"/>
      <c r="CW31" s="433"/>
      <c r="CX31" s="433"/>
      <c r="CY31" s="433"/>
      <c r="CZ31" s="433"/>
      <c r="DA31" s="433"/>
      <c r="DB31" s="433"/>
      <c r="DC31" s="433"/>
      <c r="DD31" s="433"/>
      <c r="DE31" s="433"/>
      <c r="DF31" s="191"/>
      <c r="DG31" s="435" t="str">
        <f>IF('各会計、関係団体の財政状況及び健全化判断比率'!BR7="","",'各会計、関係団体の財政状況及び健全化判断比率'!BR7)</f>
        <v/>
      </c>
      <c r="DH31" s="435"/>
      <c r="DI31" s="202"/>
      <c r="DJ31" s="157"/>
      <c r="DK31" s="157"/>
      <c r="DL31" s="157"/>
      <c r="DM31" s="157"/>
      <c r="DN31" s="157"/>
      <c r="DO31" s="157"/>
    </row>
    <row r="32" spans="1:119" ht="32.25" customHeight="1" x14ac:dyDescent="0.15">
      <c r="A32" s="158"/>
      <c r="B32" s="198"/>
      <c r="C32" s="434">
        <f>IF(E32="","",C31+1)</f>
        <v>2</v>
      </c>
      <c r="D32" s="434"/>
      <c r="E32" s="433" t="str">
        <f>IF('各会計、関係団体の財政状況及び健全化判断比率'!B8="","",'各会計、関係団体の財政状況及び健全化判断比率'!B8)</f>
        <v>公債管理特別会計</v>
      </c>
      <c r="F32" s="433"/>
      <c r="G32" s="433"/>
      <c r="H32" s="433"/>
      <c r="I32" s="433"/>
      <c r="J32" s="433"/>
      <c r="K32" s="433"/>
      <c r="L32" s="433"/>
      <c r="M32" s="433"/>
      <c r="N32" s="433"/>
      <c r="O32" s="433"/>
      <c r="P32" s="433"/>
      <c r="Q32" s="433"/>
      <c r="R32" s="433"/>
      <c r="S32" s="433"/>
      <c r="T32" s="199"/>
      <c r="U32" s="434" t="str">
        <f t="shared" ref="U32:U40" si="0">IF(W32="","",U31+1)</f>
        <v/>
      </c>
      <c r="V32" s="434"/>
      <c r="W32" s="433"/>
      <c r="X32" s="433"/>
      <c r="Y32" s="433"/>
      <c r="Z32" s="433"/>
      <c r="AA32" s="433"/>
      <c r="AB32" s="433"/>
      <c r="AC32" s="433"/>
      <c r="AD32" s="433"/>
      <c r="AE32" s="433"/>
      <c r="AF32" s="433"/>
      <c r="AG32" s="433"/>
      <c r="AH32" s="433"/>
      <c r="AI32" s="433"/>
      <c r="AJ32" s="433"/>
      <c r="AK32" s="433"/>
      <c r="AL32" s="199"/>
      <c r="AM32" s="434">
        <f t="shared" ref="AM32:AM40" si="1">IF(AO32="","",AM31+1)</f>
        <v>13</v>
      </c>
      <c r="AN32" s="434"/>
      <c r="AO32" s="433" t="str">
        <f>IF('各会計、関係団体の財政状況及び健全化判断比率'!B30="","",'各会計、関係団体の財政状況及び健全化判断比率'!B30)</f>
        <v>工業用水道事業会計</v>
      </c>
      <c r="AP32" s="433"/>
      <c r="AQ32" s="433"/>
      <c r="AR32" s="433"/>
      <c r="AS32" s="433"/>
      <c r="AT32" s="433"/>
      <c r="AU32" s="433"/>
      <c r="AV32" s="433"/>
      <c r="AW32" s="433"/>
      <c r="AX32" s="433"/>
      <c r="AY32" s="433"/>
      <c r="AZ32" s="433"/>
      <c r="BA32" s="433"/>
      <c r="BB32" s="433"/>
      <c r="BC32" s="433"/>
      <c r="BD32" s="199"/>
      <c r="BE32" s="434">
        <f t="shared" ref="BE32:BE40" si="2">IF(BG32="","",BE31+1)</f>
        <v>18</v>
      </c>
      <c r="BF32" s="434"/>
      <c r="BG32" s="433" t="str">
        <f>IF('各会計、関係団体の財政状況及び健全化判断比率'!B35="","",'各会計、関係団体の財政状況及び健全化判断比率'!B35)</f>
        <v>中海水中貯木場特別会計</v>
      </c>
      <c r="BH32" s="433"/>
      <c r="BI32" s="433"/>
      <c r="BJ32" s="433"/>
      <c r="BK32" s="433"/>
      <c r="BL32" s="433"/>
      <c r="BM32" s="433"/>
      <c r="BN32" s="433"/>
      <c r="BO32" s="433"/>
      <c r="BP32" s="433"/>
      <c r="BQ32" s="433"/>
      <c r="BR32" s="433"/>
      <c r="BS32" s="433"/>
      <c r="BT32" s="433"/>
      <c r="BU32" s="433"/>
      <c r="BV32" s="199"/>
      <c r="BW32" s="434">
        <f t="shared" ref="BW32:BW40" si="3">IF(BY32="","",BW31+1)</f>
        <v>21</v>
      </c>
      <c r="BX32" s="434"/>
      <c r="BY32" s="433" t="str">
        <f>IF('各会計、関係団体の財政状況及び健全化判断比率'!B69="","",'各会計、関係団体の財政状況及び健全化判断比率'!B69)</f>
        <v>　①一般会計</v>
      </c>
      <c r="BZ32" s="433"/>
      <c r="CA32" s="433"/>
      <c r="CB32" s="433"/>
      <c r="CC32" s="433"/>
      <c r="CD32" s="433"/>
      <c r="CE32" s="433"/>
      <c r="CF32" s="433"/>
      <c r="CG32" s="433"/>
      <c r="CH32" s="433"/>
      <c r="CI32" s="433"/>
      <c r="CJ32" s="433"/>
      <c r="CK32" s="433"/>
      <c r="CL32" s="433"/>
      <c r="CM32" s="433"/>
      <c r="CN32" s="199"/>
      <c r="CO32" s="434">
        <f t="shared" ref="CO32:CO40" si="4">IF(CQ32="","",CO31+1)</f>
        <v>30</v>
      </c>
      <c r="CP32" s="434"/>
      <c r="CQ32" s="433" t="str">
        <f>IF('各会計、関係団体の財政状況及び健全化判断比率'!BS8="","",'各会計、関係団体の財政状況及び健全化判断比率'!BS8)</f>
        <v>島根県畜産振興協会</v>
      </c>
      <c r="CR32" s="433"/>
      <c r="CS32" s="433"/>
      <c r="CT32" s="433"/>
      <c r="CU32" s="433"/>
      <c r="CV32" s="433"/>
      <c r="CW32" s="433"/>
      <c r="CX32" s="433"/>
      <c r="CY32" s="433"/>
      <c r="CZ32" s="433"/>
      <c r="DA32" s="433"/>
      <c r="DB32" s="433"/>
      <c r="DC32" s="433"/>
      <c r="DD32" s="433"/>
      <c r="DE32" s="433"/>
      <c r="DF32" s="191"/>
      <c r="DG32" s="435" t="str">
        <f>IF('各会計、関係団体の財政状況及び健全化判断比率'!BR8="","",'各会計、関係団体の財政状況及び健全化判断比率'!BR8)</f>
        <v/>
      </c>
      <c r="DH32" s="435"/>
      <c r="DI32" s="202"/>
      <c r="DJ32" s="157"/>
      <c r="DK32" s="157"/>
      <c r="DL32" s="157"/>
      <c r="DM32" s="157"/>
      <c r="DN32" s="157"/>
      <c r="DO32" s="157"/>
    </row>
    <row r="33" spans="1:119" ht="32.25" customHeight="1" x14ac:dyDescent="0.15">
      <c r="A33" s="158"/>
      <c r="B33" s="198"/>
      <c r="C33" s="434">
        <f>IF(E33="","",C32+1)</f>
        <v>3</v>
      </c>
      <c r="D33" s="434"/>
      <c r="E33" s="433" t="str">
        <f>IF('各会計、関係団体の財政状況及び健全化判断比率'!B9="","",'各会計、関係団体の財政状況及び健全化判断比率'!B9)</f>
        <v>総務事務集中処理特別会計</v>
      </c>
      <c r="F33" s="433"/>
      <c r="G33" s="433"/>
      <c r="H33" s="433"/>
      <c r="I33" s="433"/>
      <c r="J33" s="433"/>
      <c r="K33" s="433"/>
      <c r="L33" s="433"/>
      <c r="M33" s="433"/>
      <c r="N33" s="433"/>
      <c r="O33" s="433"/>
      <c r="P33" s="433"/>
      <c r="Q33" s="433"/>
      <c r="R33" s="433"/>
      <c r="S33" s="433"/>
      <c r="T33" s="199"/>
      <c r="U33" s="434" t="str">
        <f t="shared" si="0"/>
        <v/>
      </c>
      <c r="V33" s="434"/>
      <c r="W33" s="433"/>
      <c r="X33" s="433"/>
      <c r="Y33" s="433"/>
      <c r="Z33" s="433"/>
      <c r="AA33" s="433"/>
      <c r="AB33" s="433"/>
      <c r="AC33" s="433"/>
      <c r="AD33" s="433"/>
      <c r="AE33" s="433"/>
      <c r="AF33" s="433"/>
      <c r="AG33" s="433"/>
      <c r="AH33" s="433"/>
      <c r="AI33" s="433"/>
      <c r="AJ33" s="433"/>
      <c r="AK33" s="433"/>
      <c r="AL33" s="199"/>
      <c r="AM33" s="434">
        <f t="shared" si="1"/>
        <v>14</v>
      </c>
      <c r="AN33" s="434"/>
      <c r="AO33" s="433" t="str">
        <f>IF('各会計、関係団体の財政状況及び健全化判断比率'!B31="","",'各会計、関係団体の財政状況及び健全化判断比率'!B31)</f>
        <v>水道事業会計</v>
      </c>
      <c r="AP33" s="433"/>
      <c r="AQ33" s="433"/>
      <c r="AR33" s="433"/>
      <c r="AS33" s="433"/>
      <c r="AT33" s="433"/>
      <c r="AU33" s="433"/>
      <c r="AV33" s="433"/>
      <c r="AW33" s="433"/>
      <c r="AX33" s="433"/>
      <c r="AY33" s="433"/>
      <c r="AZ33" s="433"/>
      <c r="BA33" s="433"/>
      <c r="BB33" s="433"/>
      <c r="BC33" s="433"/>
      <c r="BD33" s="199"/>
      <c r="BE33" s="434">
        <f t="shared" si="2"/>
        <v>19</v>
      </c>
      <c r="BF33" s="434"/>
      <c r="BG33" s="433" t="str">
        <f>IF('各会計、関係団体の財政状況及び健全化判断比率'!B36="","",'各会計、関係団体の財政状況及び健全化判断比率'!B36)</f>
        <v>臨港地域整備特別会計</v>
      </c>
      <c r="BH33" s="433"/>
      <c r="BI33" s="433"/>
      <c r="BJ33" s="433"/>
      <c r="BK33" s="433"/>
      <c r="BL33" s="433"/>
      <c r="BM33" s="433"/>
      <c r="BN33" s="433"/>
      <c r="BO33" s="433"/>
      <c r="BP33" s="433"/>
      <c r="BQ33" s="433"/>
      <c r="BR33" s="433"/>
      <c r="BS33" s="433"/>
      <c r="BT33" s="433"/>
      <c r="BU33" s="433"/>
      <c r="BV33" s="199"/>
      <c r="BW33" s="434">
        <f t="shared" si="3"/>
        <v>22</v>
      </c>
      <c r="BX33" s="434"/>
      <c r="BY33" s="433" t="str">
        <f>IF('各会計、関係団体の財政状況及び健全化判断比率'!B70="","",'各会計、関係団体の財政状況及び健全化判断比率'!B70)</f>
        <v>　②消防事業特別会計</v>
      </c>
      <c r="BZ33" s="433"/>
      <c r="CA33" s="433"/>
      <c r="CB33" s="433"/>
      <c r="CC33" s="433"/>
      <c r="CD33" s="433"/>
      <c r="CE33" s="433"/>
      <c r="CF33" s="433"/>
      <c r="CG33" s="433"/>
      <c r="CH33" s="433"/>
      <c r="CI33" s="433"/>
      <c r="CJ33" s="433"/>
      <c r="CK33" s="433"/>
      <c r="CL33" s="433"/>
      <c r="CM33" s="433"/>
      <c r="CN33" s="199"/>
      <c r="CO33" s="434">
        <f t="shared" si="4"/>
        <v>31</v>
      </c>
      <c r="CP33" s="434"/>
      <c r="CQ33" s="433" t="str">
        <f>IF('各会計、関係団体の財政状況及び健全化判断比率'!BS9="","",'各会計、関係団体の財政状況及び健全化判断比率'!BS9)</f>
        <v>島根県林業公社（林業公社）</v>
      </c>
      <c r="CR33" s="433"/>
      <c r="CS33" s="433"/>
      <c r="CT33" s="433"/>
      <c r="CU33" s="433"/>
      <c r="CV33" s="433"/>
      <c r="CW33" s="433"/>
      <c r="CX33" s="433"/>
      <c r="CY33" s="433"/>
      <c r="CZ33" s="433"/>
      <c r="DA33" s="433"/>
      <c r="DB33" s="433"/>
      <c r="DC33" s="433"/>
      <c r="DD33" s="433"/>
      <c r="DE33" s="433"/>
      <c r="DF33" s="191"/>
      <c r="DG33" s="435" t="str">
        <f>IF('各会計、関係団体の財政状況及び健全化判断比率'!BR9="","",'各会計、関係団体の財政状況及び健全化判断比率'!BR9)</f>
        <v>○</v>
      </c>
      <c r="DH33" s="435"/>
      <c r="DI33" s="202"/>
      <c r="DJ33" s="157"/>
      <c r="DK33" s="157"/>
      <c r="DL33" s="157"/>
      <c r="DM33" s="157"/>
      <c r="DN33" s="157"/>
      <c r="DO33" s="157"/>
    </row>
    <row r="34" spans="1:119" ht="32.25" customHeight="1" x14ac:dyDescent="0.15">
      <c r="A34" s="158"/>
      <c r="B34" s="198"/>
      <c r="C34" s="434">
        <f>IF(E34="","",C33+1)</f>
        <v>4</v>
      </c>
      <c r="D34" s="434"/>
      <c r="E34" s="433" t="str">
        <f>IF('各会計、関係団体の財政状況及び健全化判断比率'!B10="","",'各会計、関係団体の財政状況及び健全化判断比率'!B10)</f>
        <v>証紙特別会計</v>
      </c>
      <c r="F34" s="433"/>
      <c r="G34" s="433"/>
      <c r="H34" s="433"/>
      <c r="I34" s="433"/>
      <c r="J34" s="433"/>
      <c r="K34" s="433"/>
      <c r="L34" s="433"/>
      <c r="M34" s="433"/>
      <c r="N34" s="433"/>
      <c r="O34" s="433"/>
      <c r="P34" s="433"/>
      <c r="Q34" s="433"/>
      <c r="R34" s="433"/>
      <c r="S34" s="433"/>
      <c r="T34" s="199"/>
      <c r="U34" s="434" t="str">
        <f t="shared" si="0"/>
        <v/>
      </c>
      <c r="V34" s="434"/>
      <c r="W34" s="433"/>
      <c r="X34" s="433"/>
      <c r="Y34" s="433"/>
      <c r="Z34" s="433"/>
      <c r="AA34" s="433"/>
      <c r="AB34" s="433"/>
      <c r="AC34" s="433"/>
      <c r="AD34" s="433"/>
      <c r="AE34" s="433"/>
      <c r="AF34" s="433"/>
      <c r="AG34" s="433"/>
      <c r="AH34" s="433"/>
      <c r="AI34" s="433"/>
      <c r="AJ34" s="433"/>
      <c r="AK34" s="433"/>
      <c r="AL34" s="199"/>
      <c r="AM34" s="434">
        <f t="shared" si="1"/>
        <v>15</v>
      </c>
      <c r="AN34" s="434"/>
      <c r="AO34" s="433" t="str">
        <f>IF('各会計、関係団体の財政状況及び健全化判断比率'!B32="","",'各会計、関係団体の財政状況及び健全化判断比率'!B32)</f>
        <v>病院事業会計</v>
      </c>
      <c r="AP34" s="433"/>
      <c r="AQ34" s="433"/>
      <c r="AR34" s="433"/>
      <c r="AS34" s="433"/>
      <c r="AT34" s="433"/>
      <c r="AU34" s="433"/>
      <c r="AV34" s="433"/>
      <c r="AW34" s="433"/>
      <c r="AX34" s="433"/>
      <c r="AY34" s="433"/>
      <c r="AZ34" s="433"/>
      <c r="BA34" s="433"/>
      <c r="BB34" s="433"/>
      <c r="BC34" s="433"/>
      <c r="BD34" s="199"/>
      <c r="BE34" s="434" t="str">
        <f t="shared" si="2"/>
        <v/>
      </c>
      <c r="BF34" s="434"/>
      <c r="BG34" s="433"/>
      <c r="BH34" s="433"/>
      <c r="BI34" s="433"/>
      <c r="BJ34" s="433"/>
      <c r="BK34" s="433"/>
      <c r="BL34" s="433"/>
      <c r="BM34" s="433"/>
      <c r="BN34" s="433"/>
      <c r="BO34" s="433"/>
      <c r="BP34" s="433"/>
      <c r="BQ34" s="433"/>
      <c r="BR34" s="433"/>
      <c r="BS34" s="433"/>
      <c r="BT34" s="433"/>
      <c r="BU34" s="433"/>
      <c r="BV34" s="199"/>
      <c r="BW34" s="434">
        <f t="shared" si="3"/>
        <v>23</v>
      </c>
      <c r="BX34" s="434"/>
      <c r="BY34" s="433" t="str">
        <f>IF('各会計、関係団体の財政状況及び健全化判断比率'!B71="","",'各会計、関係団体の財政状況及び健全化判断比率'!B71)</f>
        <v>　③介護保険事業特別会計</v>
      </c>
      <c r="BZ34" s="433"/>
      <c r="CA34" s="433"/>
      <c r="CB34" s="433"/>
      <c r="CC34" s="433"/>
      <c r="CD34" s="433"/>
      <c r="CE34" s="433"/>
      <c r="CF34" s="433"/>
      <c r="CG34" s="433"/>
      <c r="CH34" s="433"/>
      <c r="CI34" s="433"/>
      <c r="CJ34" s="433"/>
      <c r="CK34" s="433"/>
      <c r="CL34" s="433"/>
      <c r="CM34" s="433"/>
      <c r="CN34" s="199"/>
      <c r="CO34" s="434">
        <f t="shared" si="4"/>
        <v>32</v>
      </c>
      <c r="CP34" s="434"/>
      <c r="CQ34" s="433" t="str">
        <f>IF('各会計、関係団体の財政状況及び健全化判断比率'!BS10="","",'各会計、関係団体の財政状況及び健全化判断比率'!BS10)</f>
        <v>島根県水産振興協会</v>
      </c>
      <c r="CR34" s="433"/>
      <c r="CS34" s="433"/>
      <c r="CT34" s="433"/>
      <c r="CU34" s="433"/>
      <c r="CV34" s="433"/>
      <c r="CW34" s="433"/>
      <c r="CX34" s="433"/>
      <c r="CY34" s="433"/>
      <c r="CZ34" s="433"/>
      <c r="DA34" s="433"/>
      <c r="DB34" s="433"/>
      <c r="DC34" s="433"/>
      <c r="DD34" s="433"/>
      <c r="DE34" s="433"/>
      <c r="DF34" s="191"/>
      <c r="DG34" s="435" t="str">
        <f>IF('各会計、関係団体の財政状況及び健全化判断比率'!BR10="","",'各会計、関係団体の財政状況及び健全化判断比率'!BR10)</f>
        <v/>
      </c>
      <c r="DH34" s="435"/>
      <c r="DI34" s="202"/>
      <c r="DJ34" s="157"/>
      <c r="DK34" s="157"/>
      <c r="DL34" s="157"/>
      <c r="DM34" s="157"/>
      <c r="DN34" s="157"/>
      <c r="DO34" s="157"/>
    </row>
    <row r="35" spans="1:119" ht="32.25" customHeight="1" x14ac:dyDescent="0.15">
      <c r="A35" s="158"/>
      <c r="B35" s="198"/>
      <c r="C35" s="434">
        <f t="shared" ref="C35:C40" si="5">IF(E35="","",C34+1)</f>
        <v>5</v>
      </c>
      <c r="D35" s="434"/>
      <c r="E35" s="433" t="str">
        <f>IF('各会計、関係団体の財政状況及び健全化判断比率'!B11="","",'各会計、関係団体の財政状況及び健全化判断比率'!B11)</f>
        <v>市町村振興資金特別会計</v>
      </c>
      <c r="F35" s="433"/>
      <c r="G35" s="433"/>
      <c r="H35" s="433"/>
      <c r="I35" s="433"/>
      <c r="J35" s="433"/>
      <c r="K35" s="433"/>
      <c r="L35" s="433"/>
      <c r="M35" s="433"/>
      <c r="N35" s="433"/>
      <c r="O35" s="433"/>
      <c r="P35" s="433"/>
      <c r="Q35" s="433"/>
      <c r="R35" s="433"/>
      <c r="S35" s="433"/>
      <c r="T35" s="199"/>
      <c r="U35" s="434" t="str">
        <f t="shared" si="0"/>
        <v/>
      </c>
      <c r="V35" s="434"/>
      <c r="W35" s="433"/>
      <c r="X35" s="433"/>
      <c r="Y35" s="433"/>
      <c r="Z35" s="433"/>
      <c r="AA35" s="433"/>
      <c r="AB35" s="433"/>
      <c r="AC35" s="433"/>
      <c r="AD35" s="433"/>
      <c r="AE35" s="433"/>
      <c r="AF35" s="433"/>
      <c r="AG35" s="433"/>
      <c r="AH35" s="433"/>
      <c r="AI35" s="433"/>
      <c r="AJ35" s="433"/>
      <c r="AK35" s="433"/>
      <c r="AL35" s="199"/>
      <c r="AM35" s="434">
        <f t="shared" si="1"/>
        <v>16</v>
      </c>
      <c r="AN35" s="434"/>
      <c r="AO35" s="433" t="str">
        <f>IF('各会計、関係団体の財政状況及び健全化判断比率'!B33="","",'各会計、関係団体の財政状況及び健全化判断比率'!B33)</f>
        <v>宅地造成事業会計</v>
      </c>
      <c r="AP35" s="433"/>
      <c r="AQ35" s="433"/>
      <c r="AR35" s="433"/>
      <c r="AS35" s="433"/>
      <c r="AT35" s="433"/>
      <c r="AU35" s="433"/>
      <c r="AV35" s="433"/>
      <c r="AW35" s="433"/>
      <c r="AX35" s="433"/>
      <c r="AY35" s="433"/>
      <c r="AZ35" s="433"/>
      <c r="BA35" s="433"/>
      <c r="BB35" s="433"/>
      <c r="BC35" s="433"/>
      <c r="BD35" s="199"/>
      <c r="BE35" s="434" t="str">
        <f t="shared" si="2"/>
        <v/>
      </c>
      <c r="BF35" s="434"/>
      <c r="BG35" s="433"/>
      <c r="BH35" s="433"/>
      <c r="BI35" s="433"/>
      <c r="BJ35" s="433"/>
      <c r="BK35" s="433"/>
      <c r="BL35" s="433"/>
      <c r="BM35" s="433"/>
      <c r="BN35" s="433"/>
      <c r="BO35" s="433"/>
      <c r="BP35" s="433"/>
      <c r="BQ35" s="433"/>
      <c r="BR35" s="433"/>
      <c r="BS35" s="433"/>
      <c r="BT35" s="433"/>
      <c r="BU35" s="433"/>
      <c r="BV35" s="199"/>
      <c r="BW35" s="434">
        <f t="shared" si="3"/>
        <v>24</v>
      </c>
      <c r="BX35" s="434"/>
      <c r="BY35" s="433" t="str">
        <f>IF('各会計、関係団体の財政状況及び健全化判断比率'!B72="","",'各会計、関係団体の財政状況及び健全化判断比率'!B72)</f>
        <v>　④隠岐病院事業特別会計</v>
      </c>
      <c r="BZ35" s="433"/>
      <c r="CA35" s="433"/>
      <c r="CB35" s="433"/>
      <c r="CC35" s="433"/>
      <c r="CD35" s="433"/>
      <c r="CE35" s="433"/>
      <c r="CF35" s="433"/>
      <c r="CG35" s="433"/>
      <c r="CH35" s="433"/>
      <c r="CI35" s="433"/>
      <c r="CJ35" s="433"/>
      <c r="CK35" s="433"/>
      <c r="CL35" s="433"/>
      <c r="CM35" s="433"/>
      <c r="CN35" s="199"/>
      <c r="CO35" s="434">
        <f t="shared" si="4"/>
        <v>33</v>
      </c>
      <c r="CP35" s="434"/>
      <c r="CQ35" s="433" t="str">
        <f>IF('各会計、関係団体の財政状況及び健全化判断比率'!BS11="","",'各会計、関係団体の財政状況及び健全化判断比率'!BS11)</f>
        <v>島根県育英会</v>
      </c>
      <c r="CR35" s="433"/>
      <c r="CS35" s="433"/>
      <c r="CT35" s="433"/>
      <c r="CU35" s="433"/>
      <c r="CV35" s="433"/>
      <c r="CW35" s="433"/>
      <c r="CX35" s="433"/>
      <c r="CY35" s="433"/>
      <c r="CZ35" s="433"/>
      <c r="DA35" s="433"/>
      <c r="DB35" s="433"/>
      <c r="DC35" s="433"/>
      <c r="DD35" s="433"/>
      <c r="DE35" s="433"/>
      <c r="DF35" s="191"/>
      <c r="DG35" s="435" t="str">
        <f>IF('各会計、関係団体の財政状況及び健全化判断比率'!BR11="","",'各会計、関係団体の財政状況及び健全化判断比率'!BR11)</f>
        <v/>
      </c>
      <c r="DH35" s="435"/>
      <c r="DI35" s="202"/>
      <c r="DJ35" s="157"/>
      <c r="DK35" s="157"/>
      <c r="DL35" s="157"/>
      <c r="DM35" s="157"/>
      <c r="DN35" s="157"/>
      <c r="DO35" s="157"/>
    </row>
    <row r="36" spans="1:119" ht="32.25" customHeight="1" x14ac:dyDescent="0.15">
      <c r="A36" s="158"/>
      <c r="B36" s="198"/>
      <c r="C36" s="434">
        <f t="shared" si="5"/>
        <v>6</v>
      </c>
      <c r="D36" s="434"/>
      <c r="E36" s="433" t="str">
        <f>IF('各会計、関係団体の財政状況及び健全化判断比率'!B12="","",'各会計、関係団体の財政状況及び健全化判断比率'!B12)</f>
        <v>農林漁業改善資金特別会計</v>
      </c>
      <c r="F36" s="433"/>
      <c r="G36" s="433"/>
      <c r="H36" s="433"/>
      <c r="I36" s="433"/>
      <c r="J36" s="433"/>
      <c r="K36" s="433"/>
      <c r="L36" s="433"/>
      <c r="M36" s="433"/>
      <c r="N36" s="433"/>
      <c r="O36" s="433"/>
      <c r="P36" s="433"/>
      <c r="Q36" s="433"/>
      <c r="R36" s="433"/>
      <c r="S36" s="433"/>
      <c r="T36" s="199"/>
      <c r="U36" s="434" t="str">
        <f t="shared" si="0"/>
        <v/>
      </c>
      <c r="V36" s="434"/>
      <c r="W36" s="433"/>
      <c r="X36" s="433"/>
      <c r="Y36" s="433"/>
      <c r="Z36" s="433"/>
      <c r="AA36" s="433"/>
      <c r="AB36" s="433"/>
      <c r="AC36" s="433"/>
      <c r="AD36" s="433"/>
      <c r="AE36" s="433"/>
      <c r="AF36" s="433"/>
      <c r="AG36" s="433"/>
      <c r="AH36" s="433"/>
      <c r="AI36" s="433"/>
      <c r="AJ36" s="433"/>
      <c r="AK36" s="433"/>
      <c r="AL36" s="199"/>
      <c r="AM36" s="434" t="str">
        <f t="shared" si="1"/>
        <v/>
      </c>
      <c r="AN36" s="434"/>
      <c r="AO36" s="433"/>
      <c r="AP36" s="433"/>
      <c r="AQ36" s="433"/>
      <c r="AR36" s="433"/>
      <c r="AS36" s="433"/>
      <c r="AT36" s="433"/>
      <c r="AU36" s="433"/>
      <c r="AV36" s="433"/>
      <c r="AW36" s="433"/>
      <c r="AX36" s="433"/>
      <c r="AY36" s="433"/>
      <c r="AZ36" s="433"/>
      <c r="BA36" s="433"/>
      <c r="BB36" s="433"/>
      <c r="BC36" s="433"/>
      <c r="BD36" s="199"/>
      <c r="BE36" s="434" t="str">
        <f t="shared" si="2"/>
        <v/>
      </c>
      <c r="BF36" s="434"/>
      <c r="BG36" s="433"/>
      <c r="BH36" s="433"/>
      <c r="BI36" s="433"/>
      <c r="BJ36" s="433"/>
      <c r="BK36" s="433"/>
      <c r="BL36" s="433"/>
      <c r="BM36" s="433"/>
      <c r="BN36" s="433"/>
      <c r="BO36" s="433"/>
      <c r="BP36" s="433"/>
      <c r="BQ36" s="433"/>
      <c r="BR36" s="433"/>
      <c r="BS36" s="433"/>
      <c r="BT36" s="433"/>
      <c r="BU36" s="433"/>
      <c r="BV36" s="199"/>
      <c r="BW36" s="434">
        <f t="shared" si="3"/>
        <v>25</v>
      </c>
      <c r="BX36" s="434"/>
      <c r="BY36" s="433" t="str">
        <f>IF('各会計、関係団体の財政状況及び健全化判断比率'!B73="","",'各会計、関係団体の財政状況及び健全化判断比率'!B73)</f>
        <v>　⑤隠岐島前病院事業特別会計</v>
      </c>
      <c r="BZ36" s="433"/>
      <c r="CA36" s="433"/>
      <c r="CB36" s="433"/>
      <c r="CC36" s="433"/>
      <c r="CD36" s="433"/>
      <c r="CE36" s="433"/>
      <c r="CF36" s="433"/>
      <c r="CG36" s="433"/>
      <c r="CH36" s="433"/>
      <c r="CI36" s="433"/>
      <c r="CJ36" s="433"/>
      <c r="CK36" s="433"/>
      <c r="CL36" s="433"/>
      <c r="CM36" s="433"/>
      <c r="CN36" s="199"/>
      <c r="CO36" s="434">
        <f t="shared" si="4"/>
        <v>34</v>
      </c>
      <c r="CP36" s="434"/>
      <c r="CQ36" s="433" t="str">
        <f>IF('各会計、関係団体の財政状況及び健全化判断比率'!BS12="","",'各会計、関係団体の財政状況及び健全化判断比率'!BS12)</f>
        <v>しまね海洋館</v>
      </c>
      <c r="CR36" s="433"/>
      <c r="CS36" s="433"/>
      <c r="CT36" s="433"/>
      <c r="CU36" s="433"/>
      <c r="CV36" s="433"/>
      <c r="CW36" s="433"/>
      <c r="CX36" s="433"/>
      <c r="CY36" s="433"/>
      <c r="CZ36" s="433"/>
      <c r="DA36" s="433"/>
      <c r="DB36" s="433"/>
      <c r="DC36" s="433"/>
      <c r="DD36" s="433"/>
      <c r="DE36" s="433"/>
      <c r="DF36" s="191"/>
      <c r="DG36" s="435" t="str">
        <f>IF('各会計、関係団体の財政状況及び健全化判断比率'!BR12="","",'各会計、関係団体の財政状況及び健全化判断比率'!BR12)</f>
        <v/>
      </c>
      <c r="DH36" s="435"/>
      <c r="DI36" s="202"/>
      <c r="DJ36" s="157"/>
      <c r="DK36" s="157"/>
      <c r="DL36" s="157"/>
      <c r="DM36" s="157"/>
      <c r="DN36" s="157"/>
      <c r="DO36" s="157"/>
    </row>
    <row r="37" spans="1:119" ht="32.25" customHeight="1" x14ac:dyDescent="0.15">
      <c r="A37" s="158"/>
      <c r="B37" s="198"/>
      <c r="C37" s="434">
        <f t="shared" si="5"/>
        <v>7</v>
      </c>
      <c r="D37" s="434"/>
      <c r="E37" s="433" t="str">
        <f>IF('各会計、関係団体の財政状況及び健全化判断比率'!B13="","",'各会計、関係団体の財政状況及び健全化判断比率'!B13)</f>
        <v>島根あさひ社会復帰促進センター診療所特別会計</v>
      </c>
      <c r="F37" s="433"/>
      <c r="G37" s="433"/>
      <c r="H37" s="433"/>
      <c r="I37" s="433"/>
      <c r="J37" s="433"/>
      <c r="K37" s="433"/>
      <c r="L37" s="433"/>
      <c r="M37" s="433"/>
      <c r="N37" s="433"/>
      <c r="O37" s="433"/>
      <c r="P37" s="433"/>
      <c r="Q37" s="433"/>
      <c r="R37" s="433"/>
      <c r="S37" s="433"/>
      <c r="T37" s="199"/>
      <c r="U37" s="434" t="str">
        <f t="shared" si="0"/>
        <v/>
      </c>
      <c r="V37" s="434"/>
      <c r="W37" s="433"/>
      <c r="X37" s="433"/>
      <c r="Y37" s="433"/>
      <c r="Z37" s="433"/>
      <c r="AA37" s="433"/>
      <c r="AB37" s="433"/>
      <c r="AC37" s="433"/>
      <c r="AD37" s="433"/>
      <c r="AE37" s="433"/>
      <c r="AF37" s="433"/>
      <c r="AG37" s="433"/>
      <c r="AH37" s="433"/>
      <c r="AI37" s="433"/>
      <c r="AJ37" s="433"/>
      <c r="AK37" s="433"/>
      <c r="AL37" s="199"/>
      <c r="AM37" s="434" t="str">
        <f t="shared" si="1"/>
        <v/>
      </c>
      <c r="AN37" s="434"/>
      <c r="AO37" s="433"/>
      <c r="AP37" s="433"/>
      <c r="AQ37" s="433"/>
      <c r="AR37" s="433"/>
      <c r="AS37" s="433"/>
      <c r="AT37" s="433"/>
      <c r="AU37" s="433"/>
      <c r="AV37" s="433"/>
      <c r="AW37" s="433"/>
      <c r="AX37" s="433"/>
      <c r="AY37" s="433"/>
      <c r="AZ37" s="433"/>
      <c r="BA37" s="433"/>
      <c r="BB37" s="433"/>
      <c r="BC37" s="433"/>
      <c r="BD37" s="199"/>
      <c r="BE37" s="434" t="str">
        <f t="shared" si="2"/>
        <v/>
      </c>
      <c r="BF37" s="434"/>
      <c r="BG37" s="433"/>
      <c r="BH37" s="433"/>
      <c r="BI37" s="433"/>
      <c r="BJ37" s="433"/>
      <c r="BK37" s="433"/>
      <c r="BL37" s="433"/>
      <c r="BM37" s="433"/>
      <c r="BN37" s="433"/>
      <c r="BO37" s="433"/>
      <c r="BP37" s="433"/>
      <c r="BQ37" s="433"/>
      <c r="BR37" s="433"/>
      <c r="BS37" s="433"/>
      <c r="BT37" s="433"/>
      <c r="BU37" s="433"/>
      <c r="BV37" s="199"/>
      <c r="BW37" s="434">
        <f t="shared" si="3"/>
        <v>26</v>
      </c>
      <c r="BX37" s="434"/>
      <c r="BY37" s="433" t="str">
        <f>IF('各会計、関係団体の財政状況及び健全化判断比率'!B74="","",'各会計、関係団体の財政状況及び健全化判断比率'!B74)</f>
        <v>境港管理組合</v>
      </c>
      <c r="BZ37" s="433"/>
      <c r="CA37" s="433"/>
      <c r="CB37" s="433"/>
      <c r="CC37" s="433"/>
      <c r="CD37" s="433"/>
      <c r="CE37" s="433"/>
      <c r="CF37" s="433"/>
      <c r="CG37" s="433"/>
      <c r="CH37" s="433"/>
      <c r="CI37" s="433"/>
      <c r="CJ37" s="433"/>
      <c r="CK37" s="433"/>
      <c r="CL37" s="433"/>
      <c r="CM37" s="433"/>
      <c r="CN37" s="199"/>
      <c r="CO37" s="434">
        <f t="shared" si="4"/>
        <v>35</v>
      </c>
      <c r="CP37" s="434"/>
      <c r="CQ37" s="433" t="str">
        <f>IF('各会計、関係団体の財政状況及び健全化判断比率'!BS13="","",'各会計、関係団体の財政状況及び健全化判断比率'!BS13)</f>
        <v>ふるさと島根定住財団</v>
      </c>
      <c r="CR37" s="433"/>
      <c r="CS37" s="433"/>
      <c r="CT37" s="433"/>
      <c r="CU37" s="433"/>
      <c r="CV37" s="433"/>
      <c r="CW37" s="433"/>
      <c r="CX37" s="433"/>
      <c r="CY37" s="433"/>
      <c r="CZ37" s="433"/>
      <c r="DA37" s="433"/>
      <c r="DB37" s="433"/>
      <c r="DC37" s="433"/>
      <c r="DD37" s="433"/>
      <c r="DE37" s="433"/>
      <c r="DF37" s="191"/>
      <c r="DG37" s="435" t="str">
        <f>IF('各会計、関係団体の財政状況及び健全化判断比率'!BR13="","",'各会計、関係団体の財政状況及び健全化判断比率'!BR13)</f>
        <v/>
      </c>
      <c r="DH37" s="435"/>
      <c r="DI37" s="202"/>
      <c r="DJ37" s="157"/>
      <c r="DK37" s="157"/>
      <c r="DL37" s="157"/>
      <c r="DM37" s="157"/>
      <c r="DN37" s="157"/>
      <c r="DO37" s="157"/>
    </row>
    <row r="38" spans="1:119" ht="32.25" customHeight="1" x14ac:dyDescent="0.15">
      <c r="A38" s="158"/>
      <c r="B38" s="198"/>
      <c r="C38" s="434">
        <f t="shared" si="5"/>
        <v>8</v>
      </c>
      <c r="D38" s="434"/>
      <c r="E38" s="433" t="str">
        <f>IF('各会計、関係団体の財政状況及び健全化判断比率'!B14="","",'各会計、関係団体の財政状況及び健全化判断比率'!B14)</f>
        <v>母子父子寡婦福祉資金特別会計</v>
      </c>
      <c r="F38" s="433"/>
      <c r="G38" s="433"/>
      <c r="H38" s="433"/>
      <c r="I38" s="433"/>
      <c r="J38" s="433"/>
      <c r="K38" s="433"/>
      <c r="L38" s="433"/>
      <c r="M38" s="433"/>
      <c r="N38" s="433"/>
      <c r="O38" s="433"/>
      <c r="P38" s="433"/>
      <c r="Q38" s="433"/>
      <c r="R38" s="433"/>
      <c r="S38" s="433"/>
      <c r="T38" s="199"/>
      <c r="U38" s="434" t="str">
        <f t="shared" si="0"/>
        <v/>
      </c>
      <c r="V38" s="434"/>
      <c r="W38" s="433"/>
      <c r="X38" s="433"/>
      <c r="Y38" s="433"/>
      <c r="Z38" s="433"/>
      <c r="AA38" s="433"/>
      <c r="AB38" s="433"/>
      <c r="AC38" s="433"/>
      <c r="AD38" s="433"/>
      <c r="AE38" s="433"/>
      <c r="AF38" s="433"/>
      <c r="AG38" s="433"/>
      <c r="AH38" s="433"/>
      <c r="AI38" s="433"/>
      <c r="AJ38" s="433"/>
      <c r="AK38" s="433"/>
      <c r="AL38" s="199"/>
      <c r="AM38" s="434" t="str">
        <f t="shared" si="1"/>
        <v/>
      </c>
      <c r="AN38" s="434"/>
      <c r="AO38" s="433"/>
      <c r="AP38" s="433"/>
      <c r="AQ38" s="433"/>
      <c r="AR38" s="433"/>
      <c r="AS38" s="433"/>
      <c r="AT38" s="433"/>
      <c r="AU38" s="433"/>
      <c r="AV38" s="433"/>
      <c r="AW38" s="433"/>
      <c r="AX38" s="433"/>
      <c r="AY38" s="433"/>
      <c r="AZ38" s="433"/>
      <c r="BA38" s="433"/>
      <c r="BB38" s="433"/>
      <c r="BC38" s="433"/>
      <c r="BD38" s="199"/>
      <c r="BE38" s="434" t="str">
        <f t="shared" si="2"/>
        <v/>
      </c>
      <c r="BF38" s="434"/>
      <c r="BG38" s="433"/>
      <c r="BH38" s="433"/>
      <c r="BI38" s="433"/>
      <c r="BJ38" s="433"/>
      <c r="BK38" s="433"/>
      <c r="BL38" s="433"/>
      <c r="BM38" s="433"/>
      <c r="BN38" s="433"/>
      <c r="BO38" s="433"/>
      <c r="BP38" s="433"/>
      <c r="BQ38" s="433"/>
      <c r="BR38" s="433"/>
      <c r="BS38" s="433"/>
      <c r="BT38" s="433"/>
      <c r="BU38" s="433"/>
      <c r="BV38" s="199"/>
      <c r="BW38" s="434">
        <f t="shared" si="3"/>
        <v>27</v>
      </c>
      <c r="BX38" s="434"/>
      <c r="BY38" s="433" t="str">
        <f>IF('各会計、関係団体の財政状況及び健全化判断比率'!B75="","",'各会計、関係団体の財政状況及び健全化判断比率'!B75)</f>
        <v>　①一般会計</v>
      </c>
      <c r="BZ38" s="433"/>
      <c r="CA38" s="433"/>
      <c r="CB38" s="433"/>
      <c r="CC38" s="433"/>
      <c r="CD38" s="433"/>
      <c r="CE38" s="433"/>
      <c r="CF38" s="433"/>
      <c r="CG38" s="433"/>
      <c r="CH38" s="433"/>
      <c r="CI38" s="433"/>
      <c r="CJ38" s="433"/>
      <c r="CK38" s="433"/>
      <c r="CL38" s="433"/>
      <c r="CM38" s="433"/>
      <c r="CN38" s="199"/>
      <c r="CO38" s="434">
        <f t="shared" si="4"/>
        <v>36</v>
      </c>
      <c r="CP38" s="434"/>
      <c r="CQ38" s="433" t="str">
        <f>IF('各会計、関係団体の財政状況及び健全化判断比率'!BS14="","",'各会計、関係団体の財政状況及び健全化判断比率'!BS14)</f>
        <v>しまね自然と環境財団</v>
      </c>
      <c r="CR38" s="433"/>
      <c r="CS38" s="433"/>
      <c r="CT38" s="433"/>
      <c r="CU38" s="433"/>
      <c r="CV38" s="433"/>
      <c r="CW38" s="433"/>
      <c r="CX38" s="433"/>
      <c r="CY38" s="433"/>
      <c r="CZ38" s="433"/>
      <c r="DA38" s="433"/>
      <c r="DB38" s="433"/>
      <c r="DC38" s="433"/>
      <c r="DD38" s="433"/>
      <c r="DE38" s="433"/>
      <c r="DF38" s="191"/>
      <c r="DG38" s="435" t="str">
        <f>IF('各会計、関係団体の財政状況及び健全化判断比率'!BR14="","",'各会計、関係団体の財政状況及び健全化判断比率'!BR14)</f>
        <v/>
      </c>
      <c r="DH38" s="435"/>
      <c r="DI38" s="202"/>
      <c r="DJ38" s="157"/>
      <c r="DK38" s="157"/>
      <c r="DL38" s="157"/>
      <c r="DM38" s="157"/>
      <c r="DN38" s="157"/>
      <c r="DO38" s="157"/>
    </row>
    <row r="39" spans="1:119" ht="32.25" customHeight="1" x14ac:dyDescent="0.15">
      <c r="A39" s="158"/>
      <c r="B39" s="198"/>
      <c r="C39" s="434">
        <f t="shared" si="5"/>
        <v>9</v>
      </c>
      <c r="D39" s="434"/>
      <c r="E39" s="433" t="str">
        <f>IF('各会計、関係団体の財政状況及び健全化判断比率'!B15="","",'各会計、関係団体の財政状況及び健全化判断比率'!B15)</f>
        <v>中小企業近代化資金特別会計</v>
      </c>
      <c r="F39" s="433"/>
      <c r="G39" s="433"/>
      <c r="H39" s="433"/>
      <c r="I39" s="433"/>
      <c r="J39" s="433"/>
      <c r="K39" s="433"/>
      <c r="L39" s="433"/>
      <c r="M39" s="433"/>
      <c r="N39" s="433"/>
      <c r="O39" s="433"/>
      <c r="P39" s="433"/>
      <c r="Q39" s="433"/>
      <c r="R39" s="433"/>
      <c r="S39" s="433"/>
      <c r="T39" s="199"/>
      <c r="U39" s="434" t="str">
        <f t="shared" si="0"/>
        <v/>
      </c>
      <c r="V39" s="434"/>
      <c r="W39" s="433"/>
      <c r="X39" s="433"/>
      <c r="Y39" s="433"/>
      <c r="Z39" s="433"/>
      <c r="AA39" s="433"/>
      <c r="AB39" s="433"/>
      <c r="AC39" s="433"/>
      <c r="AD39" s="433"/>
      <c r="AE39" s="433"/>
      <c r="AF39" s="433"/>
      <c r="AG39" s="433"/>
      <c r="AH39" s="433"/>
      <c r="AI39" s="433"/>
      <c r="AJ39" s="433"/>
      <c r="AK39" s="433"/>
      <c r="AL39" s="199"/>
      <c r="AM39" s="434" t="str">
        <f t="shared" si="1"/>
        <v/>
      </c>
      <c r="AN39" s="434"/>
      <c r="AO39" s="433"/>
      <c r="AP39" s="433"/>
      <c r="AQ39" s="433"/>
      <c r="AR39" s="433"/>
      <c r="AS39" s="433"/>
      <c r="AT39" s="433"/>
      <c r="AU39" s="433"/>
      <c r="AV39" s="433"/>
      <c r="AW39" s="433"/>
      <c r="AX39" s="433"/>
      <c r="AY39" s="433"/>
      <c r="AZ39" s="433"/>
      <c r="BA39" s="433"/>
      <c r="BB39" s="433"/>
      <c r="BC39" s="433"/>
      <c r="BD39" s="199"/>
      <c r="BE39" s="434" t="str">
        <f t="shared" si="2"/>
        <v/>
      </c>
      <c r="BF39" s="434"/>
      <c r="BG39" s="433"/>
      <c r="BH39" s="433"/>
      <c r="BI39" s="433"/>
      <c r="BJ39" s="433"/>
      <c r="BK39" s="433"/>
      <c r="BL39" s="433"/>
      <c r="BM39" s="433"/>
      <c r="BN39" s="433"/>
      <c r="BO39" s="433"/>
      <c r="BP39" s="433"/>
      <c r="BQ39" s="433"/>
      <c r="BR39" s="433"/>
      <c r="BS39" s="433"/>
      <c r="BT39" s="433"/>
      <c r="BU39" s="433"/>
      <c r="BV39" s="199"/>
      <c r="BW39" s="434">
        <f t="shared" si="3"/>
        <v>28</v>
      </c>
      <c r="BX39" s="434"/>
      <c r="BY39" s="433" t="str">
        <f>IF('各会計、関係団体の財政状況及び健全化判断比率'!B76="","",'各会計、関係団体の財政状況及び健全化判断比率'!B76)</f>
        <v>　②港湾整備事業特別会計</v>
      </c>
      <c r="BZ39" s="433"/>
      <c r="CA39" s="433"/>
      <c r="CB39" s="433"/>
      <c r="CC39" s="433"/>
      <c r="CD39" s="433"/>
      <c r="CE39" s="433"/>
      <c r="CF39" s="433"/>
      <c r="CG39" s="433"/>
      <c r="CH39" s="433"/>
      <c r="CI39" s="433"/>
      <c r="CJ39" s="433"/>
      <c r="CK39" s="433"/>
      <c r="CL39" s="433"/>
      <c r="CM39" s="433"/>
      <c r="CN39" s="199"/>
      <c r="CO39" s="434">
        <f t="shared" si="4"/>
        <v>37</v>
      </c>
      <c r="CP39" s="434"/>
      <c r="CQ39" s="433" t="str">
        <f>IF('各会計、関係団体の財政状況及び健全化判断比率'!BS15="","",'各会計、関係団体の財政状況及び健全化判断比率'!BS15)</f>
        <v>島根県環境管理センター</v>
      </c>
      <c r="CR39" s="433"/>
      <c r="CS39" s="433"/>
      <c r="CT39" s="433"/>
      <c r="CU39" s="433"/>
      <c r="CV39" s="433"/>
      <c r="CW39" s="433"/>
      <c r="CX39" s="433"/>
      <c r="CY39" s="433"/>
      <c r="CZ39" s="433"/>
      <c r="DA39" s="433"/>
      <c r="DB39" s="433"/>
      <c r="DC39" s="433"/>
      <c r="DD39" s="433"/>
      <c r="DE39" s="433"/>
      <c r="DF39" s="191"/>
      <c r="DG39" s="435" t="str">
        <f>IF('各会計、関係団体の財政状況及び健全化判断比率'!BR15="","",'各会計、関係団体の財政状況及び健全化判断比率'!BR15)</f>
        <v>○</v>
      </c>
      <c r="DH39" s="435"/>
      <c r="DI39" s="202"/>
      <c r="DJ39" s="157"/>
      <c r="DK39" s="157"/>
      <c r="DL39" s="157"/>
      <c r="DM39" s="157"/>
      <c r="DN39" s="157"/>
      <c r="DO39" s="157"/>
    </row>
    <row r="40" spans="1:119" ht="32.25" customHeight="1" x14ac:dyDescent="0.15">
      <c r="A40" s="158"/>
      <c r="B40" s="198"/>
      <c r="C40" s="434">
        <f t="shared" si="5"/>
        <v>10</v>
      </c>
      <c r="D40" s="434"/>
      <c r="E40" s="433" t="str">
        <f>IF('各会計、関係団体の財政状況及び健全化判断比率'!B16="","",'各会計、関係団体の財政状況及び健全化判断比率'!B16)</f>
        <v>県営住宅特別会計</v>
      </c>
      <c r="F40" s="433"/>
      <c r="G40" s="433"/>
      <c r="H40" s="433"/>
      <c r="I40" s="433"/>
      <c r="J40" s="433"/>
      <c r="K40" s="433"/>
      <c r="L40" s="433"/>
      <c r="M40" s="433"/>
      <c r="N40" s="433"/>
      <c r="O40" s="433"/>
      <c r="P40" s="433"/>
      <c r="Q40" s="433"/>
      <c r="R40" s="433"/>
      <c r="S40" s="433"/>
      <c r="T40" s="199"/>
      <c r="U40" s="434" t="str">
        <f t="shared" si="0"/>
        <v/>
      </c>
      <c r="V40" s="434"/>
      <c r="W40" s="433"/>
      <c r="X40" s="433"/>
      <c r="Y40" s="433"/>
      <c r="Z40" s="433"/>
      <c r="AA40" s="433"/>
      <c r="AB40" s="433"/>
      <c r="AC40" s="433"/>
      <c r="AD40" s="433"/>
      <c r="AE40" s="433"/>
      <c r="AF40" s="433"/>
      <c r="AG40" s="433"/>
      <c r="AH40" s="433"/>
      <c r="AI40" s="433"/>
      <c r="AJ40" s="433"/>
      <c r="AK40" s="433"/>
      <c r="AL40" s="199"/>
      <c r="AM40" s="434" t="str">
        <f t="shared" si="1"/>
        <v/>
      </c>
      <c r="AN40" s="434"/>
      <c r="AO40" s="433"/>
      <c r="AP40" s="433"/>
      <c r="AQ40" s="433"/>
      <c r="AR40" s="433"/>
      <c r="AS40" s="433"/>
      <c r="AT40" s="433"/>
      <c r="AU40" s="433"/>
      <c r="AV40" s="433"/>
      <c r="AW40" s="433"/>
      <c r="AX40" s="433"/>
      <c r="AY40" s="433"/>
      <c r="AZ40" s="433"/>
      <c r="BA40" s="433"/>
      <c r="BB40" s="433"/>
      <c r="BC40" s="433"/>
      <c r="BD40" s="199"/>
      <c r="BE40" s="434" t="str">
        <f t="shared" si="2"/>
        <v/>
      </c>
      <c r="BF40" s="434"/>
      <c r="BG40" s="433"/>
      <c r="BH40" s="433"/>
      <c r="BI40" s="433"/>
      <c r="BJ40" s="433"/>
      <c r="BK40" s="433"/>
      <c r="BL40" s="433"/>
      <c r="BM40" s="433"/>
      <c r="BN40" s="433"/>
      <c r="BO40" s="433"/>
      <c r="BP40" s="433"/>
      <c r="BQ40" s="433"/>
      <c r="BR40" s="433"/>
      <c r="BS40" s="433"/>
      <c r="BT40" s="433"/>
      <c r="BU40" s="433"/>
      <c r="BV40" s="199"/>
      <c r="BW40" s="434" t="str">
        <f t="shared" si="3"/>
        <v/>
      </c>
      <c r="BX40" s="434"/>
      <c r="BY40" s="433" t="str">
        <f>IF('各会計、関係団体の財政状況及び健全化判断比率'!B77="","",'各会計、関係団体の財政状況及び健全化判断比率'!B77)</f>
        <v/>
      </c>
      <c r="BZ40" s="433"/>
      <c r="CA40" s="433"/>
      <c r="CB40" s="433"/>
      <c r="CC40" s="433"/>
      <c r="CD40" s="433"/>
      <c r="CE40" s="433"/>
      <c r="CF40" s="433"/>
      <c r="CG40" s="433"/>
      <c r="CH40" s="433"/>
      <c r="CI40" s="433"/>
      <c r="CJ40" s="433"/>
      <c r="CK40" s="433"/>
      <c r="CL40" s="433"/>
      <c r="CM40" s="433"/>
      <c r="CN40" s="199"/>
      <c r="CO40" s="434">
        <f t="shared" si="4"/>
        <v>38</v>
      </c>
      <c r="CP40" s="434"/>
      <c r="CQ40" s="433" t="str">
        <f>IF('各会計、関係団体の財政状況及び健全化判断比率'!BS16="","",'各会計、関係団体の財政状況及び健全化判断比率'!BS16)</f>
        <v>しまね女性センター</v>
      </c>
      <c r="CR40" s="433"/>
      <c r="CS40" s="433"/>
      <c r="CT40" s="433"/>
      <c r="CU40" s="433"/>
      <c r="CV40" s="433"/>
      <c r="CW40" s="433"/>
      <c r="CX40" s="433"/>
      <c r="CY40" s="433"/>
      <c r="CZ40" s="433"/>
      <c r="DA40" s="433"/>
      <c r="DB40" s="433"/>
      <c r="DC40" s="433"/>
      <c r="DD40" s="433"/>
      <c r="DE40" s="433"/>
      <c r="DF40" s="191"/>
      <c r="DG40" s="435" t="str">
        <f>IF('各会計、関係団体の財政状況及び健全化判断比率'!BR16="","",'各会計、関係団体の財政状況及び健全化判断比率'!BR16)</f>
        <v/>
      </c>
      <c r="DH40" s="435"/>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182</v>
      </c>
    </row>
    <row r="48" spans="1:119" x14ac:dyDescent="0.15">
      <c r="E48" s="159" t="s">
        <v>183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SR9CtYsi32aLMF+1lEE4ZLL12O9yLoGY90+sqw5nIhTz+2GuF4rMO3rYzvPYNDKYgMo7OP2N+3y7vrS65UxnFw==" saltValue="rxT9egtBIwtxLuleqTDOC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536</v>
      </c>
      <c r="G33" s="17" t="s">
        <v>537</v>
      </c>
      <c r="H33" s="17" t="s">
        <v>538</v>
      </c>
      <c r="I33" s="17" t="s">
        <v>539</v>
      </c>
      <c r="J33" s="18" t="s">
        <v>540</v>
      </c>
      <c r="K33" s="10"/>
      <c r="L33" s="10"/>
      <c r="M33" s="10"/>
      <c r="N33" s="10"/>
      <c r="O33" s="10"/>
      <c r="P33" s="10"/>
    </row>
    <row r="34" spans="1:16" ht="39" customHeight="1" x14ac:dyDescent="0.15">
      <c r="A34" s="10"/>
      <c r="B34" s="19"/>
      <c r="C34" s="1200" t="s">
        <v>541</v>
      </c>
      <c r="D34" s="1200"/>
      <c r="E34" s="1201"/>
      <c r="F34" s="20">
        <v>1.71</v>
      </c>
      <c r="G34" s="21">
        <v>2.83</v>
      </c>
      <c r="H34" s="21">
        <v>2.73</v>
      </c>
      <c r="I34" s="21">
        <v>2.96</v>
      </c>
      <c r="J34" s="22">
        <v>2.78</v>
      </c>
      <c r="K34" s="10"/>
      <c r="L34" s="10"/>
      <c r="M34" s="10"/>
      <c r="N34" s="10"/>
      <c r="O34" s="10"/>
      <c r="P34" s="10"/>
    </row>
    <row r="35" spans="1:16" ht="39" customHeight="1" x14ac:dyDescent="0.15">
      <c r="A35" s="10"/>
      <c r="B35" s="23"/>
      <c r="C35" s="1194" t="s">
        <v>542</v>
      </c>
      <c r="D35" s="1195"/>
      <c r="E35" s="1196"/>
      <c r="F35" s="24">
        <v>0.91</v>
      </c>
      <c r="G35" s="25">
        <v>0.92</v>
      </c>
      <c r="H35" s="25">
        <v>1.18</v>
      </c>
      <c r="I35" s="25">
        <v>1.52</v>
      </c>
      <c r="J35" s="26">
        <v>1.53</v>
      </c>
      <c r="K35" s="10"/>
      <c r="L35" s="10"/>
      <c r="M35" s="10"/>
      <c r="N35" s="10"/>
      <c r="O35" s="10"/>
      <c r="P35" s="10"/>
    </row>
    <row r="36" spans="1:16" ht="39" customHeight="1" x14ac:dyDescent="0.15">
      <c r="A36" s="10"/>
      <c r="B36" s="23"/>
      <c r="C36" s="1194" t="s">
        <v>543</v>
      </c>
      <c r="D36" s="1195"/>
      <c r="E36" s="1196"/>
      <c r="F36" s="24">
        <v>3.1</v>
      </c>
      <c r="G36" s="25">
        <v>2.82</v>
      </c>
      <c r="H36" s="25">
        <v>2.41</v>
      </c>
      <c r="I36" s="25">
        <v>1.88</v>
      </c>
      <c r="J36" s="26">
        <v>1.5</v>
      </c>
      <c r="K36" s="10"/>
      <c r="L36" s="10"/>
      <c r="M36" s="10"/>
      <c r="N36" s="10"/>
      <c r="O36" s="10"/>
      <c r="P36" s="10"/>
    </row>
    <row r="37" spans="1:16" ht="39" customHeight="1" x14ac:dyDescent="0.15">
      <c r="A37" s="10"/>
      <c r="B37" s="23"/>
      <c r="C37" s="1194" t="s">
        <v>544</v>
      </c>
      <c r="D37" s="1195"/>
      <c r="E37" s="1196"/>
      <c r="F37" s="24">
        <v>0.4</v>
      </c>
      <c r="G37" s="25">
        <v>0.48</v>
      </c>
      <c r="H37" s="25">
        <v>0.56999999999999995</v>
      </c>
      <c r="I37" s="25">
        <v>0.61</v>
      </c>
      <c r="J37" s="26">
        <v>0.64</v>
      </c>
      <c r="K37" s="10"/>
      <c r="L37" s="10"/>
      <c r="M37" s="10"/>
      <c r="N37" s="10"/>
      <c r="O37" s="10"/>
      <c r="P37" s="10"/>
    </row>
    <row r="38" spans="1:16" ht="39" customHeight="1" x14ac:dyDescent="0.15">
      <c r="A38" s="10"/>
      <c r="B38" s="23"/>
      <c r="C38" s="1194" t="s">
        <v>545</v>
      </c>
      <c r="D38" s="1195"/>
      <c r="E38" s="1196"/>
      <c r="F38" s="24">
        <v>0.56000000000000005</v>
      </c>
      <c r="G38" s="25">
        <v>0.51</v>
      </c>
      <c r="H38" s="25">
        <v>0.5</v>
      </c>
      <c r="I38" s="25">
        <v>0.43</v>
      </c>
      <c r="J38" s="26">
        <v>0.43</v>
      </c>
      <c r="K38" s="10"/>
      <c r="L38" s="10"/>
      <c r="M38" s="10"/>
      <c r="N38" s="10"/>
      <c r="O38" s="10"/>
      <c r="P38" s="10"/>
    </row>
    <row r="39" spans="1:16" ht="39" customHeight="1" x14ac:dyDescent="0.15">
      <c r="A39" s="10"/>
      <c r="B39" s="23"/>
      <c r="C39" s="1194" t="s">
        <v>546</v>
      </c>
      <c r="D39" s="1195"/>
      <c r="E39" s="1196"/>
      <c r="F39" s="24" t="s">
        <v>496</v>
      </c>
      <c r="G39" s="25" t="s">
        <v>496</v>
      </c>
      <c r="H39" s="25" t="s">
        <v>496</v>
      </c>
      <c r="I39" s="25" t="s">
        <v>496</v>
      </c>
      <c r="J39" s="26">
        <v>0.39</v>
      </c>
      <c r="K39" s="10"/>
      <c r="L39" s="10"/>
      <c r="M39" s="10"/>
      <c r="N39" s="10"/>
      <c r="O39" s="10"/>
      <c r="P39" s="10"/>
    </row>
    <row r="40" spans="1:16" ht="39" customHeight="1" x14ac:dyDescent="0.15">
      <c r="A40" s="10"/>
      <c r="B40" s="23"/>
      <c r="C40" s="1194" t="s">
        <v>547</v>
      </c>
      <c r="D40" s="1195"/>
      <c r="E40" s="1196"/>
      <c r="F40" s="24">
        <v>0.2</v>
      </c>
      <c r="G40" s="25">
        <v>0.2</v>
      </c>
      <c r="H40" s="25">
        <v>0.19</v>
      </c>
      <c r="I40" s="25">
        <v>0.17</v>
      </c>
      <c r="J40" s="26">
        <v>0.19</v>
      </c>
      <c r="K40" s="10"/>
      <c r="L40" s="10"/>
      <c r="M40" s="10"/>
      <c r="N40" s="10"/>
      <c r="O40" s="10"/>
      <c r="P40" s="10"/>
    </row>
    <row r="41" spans="1:16" ht="39" customHeight="1" x14ac:dyDescent="0.15">
      <c r="A41" s="10"/>
      <c r="B41" s="23"/>
      <c r="C41" s="1194" t="s">
        <v>548</v>
      </c>
      <c r="D41" s="1195"/>
      <c r="E41" s="1196"/>
      <c r="F41" s="24">
        <v>0.08</v>
      </c>
      <c r="G41" s="25">
        <v>0.08</v>
      </c>
      <c r="H41" s="25">
        <v>0.1</v>
      </c>
      <c r="I41" s="25">
        <v>0.11</v>
      </c>
      <c r="J41" s="26">
        <v>0.12</v>
      </c>
      <c r="K41" s="10"/>
      <c r="L41" s="10"/>
      <c r="M41" s="10"/>
      <c r="N41" s="10"/>
      <c r="O41" s="10"/>
      <c r="P41" s="10"/>
    </row>
    <row r="42" spans="1:16" ht="39" customHeight="1" x14ac:dyDescent="0.15">
      <c r="A42" s="10"/>
      <c r="B42" s="27"/>
      <c r="C42" s="1194" t="s">
        <v>549</v>
      </c>
      <c r="D42" s="1195"/>
      <c r="E42" s="1196"/>
      <c r="F42" s="24" t="s">
        <v>496</v>
      </c>
      <c r="G42" s="25" t="s">
        <v>496</v>
      </c>
      <c r="H42" s="25" t="s">
        <v>496</v>
      </c>
      <c r="I42" s="25" t="s">
        <v>496</v>
      </c>
      <c r="J42" s="26" t="s">
        <v>496</v>
      </c>
      <c r="K42" s="10"/>
      <c r="L42" s="10"/>
      <c r="M42" s="10"/>
      <c r="N42" s="10"/>
      <c r="O42" s="10"/>
      <c r="P42" s="10"/>
    </row>
    <row r="43" spans="1:16" ht="39" customHeight="1" thickBot="1" x14ac:dyDescent="0.2">
      <c r="A43" s="10"/>
      <c r="B43" s="28"/>
      <c r="C43" s="1197" t="s">
        <v>550</v>
      </c>
      <c r="D43" s="1198"/>
      <c r="E43" s="1199"/>
      <c r="F43" s="29">
        <v>0.06</v>
      </c>
      <c r="G43" s="30">
        <v>0.06</v>
      </c>
      <c r="H43" s="30">
        <v>0.06</v>
      </c>
      <c r="I43" s="30">
        <v>7.0000000000000007E-2</v>
      </c>
      <c r="J43" s="31">
        <v>7.0000000000000007E-2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pt8e4iiVaeVDgfEAa0Vnpq5kwUpRP8YZkklxoiP9XFF+ltIZuI8U+C7aVAqov1DPGwqkmUYvst2oXOqOaJ6OkQ==" saltValue="6JNd62AmvzQHjrg4ztAp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15">
      <c r="A45" s="36"/>
      <c r="B45" s="1220" t="s">
        <v>9</v>
      </c>
      <c r="C45" s="1221"/>
      <c r="D45" s="46"/>
      <c r="E45" s="1226" t="s">
        <v>10</v>
      </c>
      <c r="F45" s="1226"/>
      <c r="G45" s="1226"/>
      <c r="H45" s="1226"/>
      <c r="I45" s="1226"/>
      <c r="J45" s="1227"/>
      <c r="K45" s="47">
        <v>84507</v>
      </c>
      <c r="L45" s="48">
        <v>71817</v>
      </c>
      <c r="M45" s="48">
        <v>66682</v>
      </c>
      <c r="N45" s="48">
        <v>73791</v>
      </c>
      <c r="O45" s="49">
        <v>67186</v>
      </c>
      <c r="P45" s="36"/>
      <c r="Q45" s="36"/>
      <c r="R45" s="36"/>
      <c r="S45" s="36"/>
      <c r="T45" s="36"/>
      <c r="U45" s="36"/>
    </row>
    <row r="46" spans="1:21" ht="30.75" customHeight="1" x14ac:dyDescent="0.15">
      <c r="A46" s="36"/>
      <c r="B46" s="1222"/>
      <c r="C46" s="1223"/>
      <c r="D46" s="50"/>
      <c r="E46" s="1204" t="s">
        <v>11</v>
      </c>
      <c r="F46" s="1204"/>
      <c r="G46" s="1204"/>
      <c r="H46" s="1204"/>
      <c r="I46" s="1204"/>
      <c r="J46" s="1205"/>
      <c r="K46" s="51" t="s">
        <v>496</v>
      </c>
      <c r="L46" s="52" t="s">
        <v>496</v>
      </c>
      <c r="M46" s="52" t="s">
        <v>496</v>
      </c>
      <c r="N46" s="52" t="s">
        <v>496</v>
      </c>
      <c r="O46" s="53" t="s">
        <v>496</v>
      </c>
      <c r="P46" s="36"/>
      <c r="Q46" s="36"/>
      <c r="R46" s="36"/>
      <c r="S46" s="36"/>
      <c r="T46" s="36"/>
      <c r="U46" s="36"/>
    </row>
    <row r="47" spans="1:21" ht="30.75" customHeight="1" x14ac:dyDescent="0.15">
      <c r="A47" s="36"/>
      <c r="B47" s="1222"/>
      <c r="C47" s="1223"/>
      <c r="D47" s="50"/>
      <c r="E47" s="1204" t="s">
        <v>12</v>
      </c>
      <c r="F47" s="1204"/>
      <c r="G47" s="1204"/>
      <c r="H47" s="1204"/>
      <c r="I47" s="1204"/>
      <c r="J47" s="1205"/>
      <c r="K47" s="51">
        <v>5010</v>
      </c>
      <c r="L47" s="52">
        <v>6124</v>
      </c>
      <c r="M47" s="52">
        <v>7131</v>
      </c>
      <c r="N47" s="52">
        <v>7920</v>
      </c>
      <c r="O47" s="53">
        <v>8699</v>
      </c>
      <c r="P47" s="36"/>
      <c r="Q47" s="36"/>
      <c r="R47" s="36"/>
      <c r="S47" s="36"/>
      <c r="T47" s="36"/>
      <c r="U47" s="36"/>
    </row>
    <row r="48" spans="1:21" ht="30.75" customHeight="1" x14ac:dyDescent="0.15">
      <c r="A48" s="36"/>
      <c r="B48" s="1222"/>
      <c r="C48" s="1223"/>
      <c r="D48" s="50"/>
      <c r="E48" s="1204" t="s">
        <v>13</v>
      </c>
      <c r="F48" s="1204"/>
      <c r="G48" s="1204"/>
      <c r="H48" s="1204"/>
      <c r="I48" s="1204"/>
      <c r="J48" s="1205"/>
      <c r="K48" s="51">
        <v>2369</v>
      </c>
      <c r="L48" s="52">
        <v>2576</v>
      </c>
      <c r="M48" s="52">
        <v>2559</v>
      </c>
      <c r="N48" s="52">
        <v>2545</v>
      </c>
      <c r="O48" s="53">
        <v>2297</v>
      </c>
      <c r="P48" s="36"/>
      <c r="Q48" s="36"/>
      <c r="R48" s="36"/>
      <c r="S48" s="36"/>
      <c r="T48" s="36"/>
      <c r="U48" s="36"/>
    </row>
    <row r="49" spans="1:21" ht="30.75" customHeight="1" x14ac:dyDescent="0.15">
      <c r="A49" s="36"/>
      <c r="B49" s="1222"/>
      <c r="C49" s="1223"/>
      <c r="D49" s="50"/>
      <c r="E49" s="1204" t="s">
        <v>14</v>
      </c>
      <c r="F49" s="1204"/>
      <c r="G49" s="1204"/>
      <c r="H49" s="1204"/>
      <c r="I49" s="1204"/>
      <c r="J49" s="1205"/>
      <c r="K49" s="51">
        <v>498</v>
      </c>
      <c r="L49" s="52">
        <v>471</v>
      </c>
      <c r="M49" s="52">
        <v>457</v>
      </c>
      <c r="N49" s="52">
        <v>402</v>
      </c>
      <c r="O49" s="53">
        <v>370</v>
      </c>
      <c r="P49" s="36"/>
      <c r="Q49" s="36"/>
      <c r="R49" s="36"/>
      <c r="S49" s="36"/>
      <c r="T49" s="36"/>
      <c r="U49" s="36"/>
    </row>
    <row r="50" spans="1:21" ht="30.75" customHeight="1" x14ac:dyDescent="0.15">
      <c r="A50" s="36"/>
      <c r="B50" s="1222"/>
      <c r="C50" s="1223"/>
      <c r="D50" s="50"/>
      <c r="E50" s="1204" t="s">
        <v>15</v>
      </c>
      <c r="F50" s="1204"/>
      <c r="G50" s="1204"/>
      <c r="H50" s="1204"/>
      <c r="I50" s="1204"/>
      <c r="J50" s="1205"/>
      <c r="K50" s="51">
        <v>992</v>
      </c>
      <c r="L50" s="52">
        <v>989</v>
      </c>
      <c r="M50" s="52">
        <v>929</v>
      </c>
      <c r="N50" s="52">
        <v>834</v>
      </c>
      <c r="O50" s="53">
        <v>826</v>
      </c>
      <c r="P50" s="36"/>
      <c r="Q50" s="36"/>
      <c r="R50" s="36"/>
      <c r="S50" s="36"/>
      <c r="T50" s="36"/>
      <c r="U50" s="36"/>
    </row>
    <row r="51" spans="1:21" ht="30.75" customHeight="1" x14ac:dyDescent="0.15">
      <c r="A51" s="36"/>
      <c r="B51" s="1224"/>
      <c r="C51" s="1225"/>
      <c r="D51" s="54"/>
      <c r="E51" s="1204" t="s">
        <v>16</v>
      </c>
      <c r="F51" s="1204"/>
      <c r="G51" s="1204"/>
      <c r="H51" s="1204"/>
      <c r="I51" s="1204"/>
      <c r="J51" s="1205"/>
      <c r="K51" s="51">
        <v>16</v>
      </c>
      <c r="L51" s="52">
        <v>2</v>
      </c>
      <c r="M51" s="52">
        <v>0</v>
      </c>
      <c r="N51" s="52">
        <v>0</v>
      </c>
      <c r="O51" s="53">
        <v>0</v>
      </c>
      <c r="P51" s="36"/>
      <c r="Q51" s="36"/>
      <c r="R51" s="36"/>
      <c r="S51" s="36"/>
      <c r="T51" s="36"/>
      <c r="U51" s="36"/>
    </row>
    <row r="52" spans="1:21" ht="30.75" customHeight="1" x14ac:dyDescent="0.15">
      <c r="A52" s="36"/>
      <c r="B52" s="1202" t="s">
        <v>17</v>
      </c>
      <c r="C52" s="1203"/>
      <c r="D52" s="54"/>
      <c r="E52" s="1204" t="s">
        <v>18</v>
      </c>
      <c r="F52" s="1204"/>
      <c r="G52" s="1204"/>
      <c r="H52" s="1204"/>
      <c r="I52" s="1204"/>
      <c r="J52" s="1205"/>
      <c r="K52" s="51">
        <v>67506</v>
      </c>
      <c r="L52" s="52">
        <v>67813</v>
      </c>
      <c r="M52" s="52">
        <v>67712</v>
      </c>
      <c r="N52" s="52">
        <v>69159</v>
      </c>
      <c r="O52" s="53">
        <v>66053</v>
      </c>
      <c r="P52" s="36"/>
      <c r="Q52" s="36"/>
      <c r="R52" s="36"/>
      <c r="S52" s="36"/>
      <c r="T52" s="36"/>
      <c r="U52" s="36"/>
    </row>
    <row r="53" spans="1:21" ht="30.75" customHeight="1" thickBot="1" x14ac:dyDescent="0.2">
      <c r="A53" s="36"/>
      <c r="B53" s="1206" t="s">
        <v>19</v>
      </c>
      <c r="C53" s="1207"/>
      <c r="D53" s="55"/>
      <c r="E53" s="1208" t="s">
        <v>20</v>
      </c>
      <c r="F53" s="1208"/>
      <c r="G53" s="1208"/>
      <c r="H53" s="1208"/>
      <c r="I53" s="1208"/>
      <c r="J53" s="1209"/>
      <c r="K53" s="56">
        <v>25886</v>
      </c>
      <c r="L53" s="57">
        <v>14166</v>
      </c>
      <c r="M53" s="57">
        <v>10046</v>
      </c>
      <c r="N53" s="57">
        <v>16333</v>
      </c>
      <c r="O53" s="58">
        <v>13325</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551</v>
      </c>
      <c r="L55" s="65" t="s">
        <v>552</v>
      </c>
      <c r="M55" s="65" t="s">
        <v>553</v>
      </c>
      <c r="N55" s="65" t="s">
        <v>554</v>
      </c>
      <c r="O55" s="66" t="s">
        <v>555</v>
      </c>
      <c r="P55" s="36"/>
      <c r="Q55" s="36"/>
      <c r="R55" s="36"/>
      <c r="S55" s="36"/>
      <c r="T55" s="36"/>
      <c r="U55" s="36"/>
    </row>
    <row r="56" spans="1:21" ht="30.75" customHeight="1" x14ac:dyDescent="0.15">
      <c r="A56" s="36"/>
      <c r="B56" s="1210" t="s">
        <v>22</v>
      </c>
      <c r="C56" s="1211"/>
      <c r="D56" s="1214" t="s">
        <v>23</v>
      </c>
      <c r="E56" s="1215"/>
      <c r="F56" s="1215"/>
      <c r="G56" s="1215"/>
      <c r="H56" s="1215"/>
      <c r="I56" s="1215"/>
      <c r="J56" s="1216"/>
      <c r="K56" s="67">
        <v>40679</v>
      </c>
      <c r="L56" s="68">
        <v>41605</v>
      </c>
      <c r="M56" s="68">
        <v>21839</v>
      </c>
      <c r="N56" s="68">
        <v>17766</v>
      </c>
      <c r="O56" s="69">
        <v>22182</v>
      </c>
      <c r="P56" s="36"/>
      <c r="Q56" s="36"/>
      <c r="R56" s="36"/>
      <c r="S56" s="36"/>
      <c r="T56" s="36"/>
      <c r="U56" s="36"/>
    </row>
    <row r="57" spans="1:21" ht="30.75" customHeight="1" thickBot="1" x14ac:dyDescent="0.2">
      <c r="A57" s="36"/>
      <c r="B57" s="1212"/>
      <c r="C57" s="1213"/>
      <c r="D57" s="1217" t="s">
        <v>24</v>
      </c>
      <c r="E57" s="1218"/>
      <c r="F57" s="1218"/>
      <c r="G57" s="1218"/>
      <c r="H57" s="1218"/>
      <c r="I57" s="1218"/>
      <c r="J57" s="1219"/>
      <c r="K57" s="70">
        <v>9167</v>
      </c>
      <c r="L57" s="71">
        <v>10177</v>
      </c>
      <c r="M57" s="71">
        <v>16301</v>
      </c>
      <c r="N57" s="71">
        <v>17766</v>
      </c>
      <c r="O57" s="72">
        <v>22182</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DteJhdH2aajWUHGkw2a4fg35SEEUrdafb43WlDbxuRKEFDdw2sP/Zer9OVZFW/Qq8CBThPYFed25yEsNAepzrA==" saltValue="TqYvYHDsPMVbcJ+naGCG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536</v>
      </c>
      <c r="J40" s="384" t="s">
        <v>537</v>
      </c>
      <c r="K40" s="384" t="s">
        <v>538</v>
      </c>
      <c r="L40" s="384" t="s">
        <v>539</v>
      </c>
      <c r="M40" s="385" t="s">
        <v>540</v>
      </c>
    </row>
    <row r="41" spans="2:13" ht="27.75" customHeight="1" x14ac:dyDescent="0.15">
      <c r="B41" s="1240" t="s">
        <v>27</v>
      </c>
      <c r="C41" s="1241"/>
      <c r="D41" s="83"/>
      <c r="E41" s="1242" t="s">
        <v>28</v>
      </c>
      <c r="F41" s="1242"/>
      <c r="G41" s="1242"/>
      <c r="H41" s="1243"/>
      <c r="I41" s="386">
        <v>1022190</v>
      </c>
      <c r="J41" s="387">
        <v>1008692</v>
      </c>
      <c r="K41" s="387">
        <v>997257</v>
      </c>
      <c r="L41" s="387">
        <v>979807</v>
      </c>
      <c r="M41" s="388">
        <v>969896</v>
      </c>
    </row>
    <row r="42" spans="2:13" ht="27.75" customHeight="1" x14ac:dyDescent="0.15">
      <c r="B42" s="1230"/>
      <c r="C42" s="1231"/>
      <c r="D42" s="84"/>
      <c r="E42" s="1234" t="s">
        <v>29</v>
      </c>
      <c r="F42" s="1234"/>
      <c r="G42" s="1234"/>
      <c r="H42" s="1235"/>
      <c r="I42" s="389">
        <v>9442</v>
      </c>
      <c r="J42" s="390">
        <v>8441</v>
      </c>
      <c r="K42" s="390">
        <v>7462</v>
      </c>
      <c r="L42" s="390">
        <v>6750</v>
      </c>
      <c r="M42" s="391">
        <v>5386</v>
      </c>
    </row>
    <row r="43" spans="2:13" ht="27.75" customHeight="1" x14ac:dyDescent="0.15">
      <c r="B43" s="1230"/>
      <c r="C43" s="1231"/>
      <c r="D43" s="84"/>
      <c r="E43" s="1234" t="s">
        <v>30</v>
      </c>
      <c r="F43" s="1234"/>
      <c r="G43" s="1234"/>
      <c r="H43" s="1235"/>
      <c r="I43" s="389">
        <v>25244</v>
      </c>
      <c r="J43" s="390">
        <v>23630</v>
      </c>
      <c r="K43" s="390">
        <v>21982</v>
      </c>
      <c r="L43" s="390">
        <v>21900</v>
      </c>
      <c r="M43" s="391">
        <v>22272</v>
      </c>
    </row>
    <row r="44" spans="2:13" ht="27.75" customHeight="1" x14ac:dyDescent="0.15">
      <c r="B44" s="1230"/>
      <c r="C44" s="1231"/>
      <c r="D44" s="84"/>
      <c r="E44" s="1234" t="s">
        <v>31</v>
      </c>
      <c r="F44" s="1234"/>
      <c r="G44" s="1234"/>
      <c r="H44" s="1235"/>
      <c r="I44" s="389">
        <v>3095</v>
      </c>
      <c r="J44" s="390">
        <v>2775</v>
      </c>
      <c r="K44" s="390">
        <v>2466</v>
      </c>
      <c r="L44" s="390">
        <v>2239</v>
      </c>
      <c r="M44" s="391">
        <v>1921</v>
      </c>
    </row>
    <row r="45" spans="2:13" ht="27.75" customHeight="1" x14ac:dyDescent="0.15">
      <c r="B45" s="1230"/>
      <c r="C45" s="1231"/>
      <c r="D45" s="84"/>
      <c r="E45" s="1234" t="s">
        <v>32</v>
      </c>
      <c r="F45" s="1234"/>
      <c r="G45" s="1234"/>
      <c r="H45" s="1235"/>
      <c r="I45" s="389">
        <v>122050</v>
      </c>
      <c r="J45" s="390">
        <v>117016</v>
      </c>
      <c r="K45" s="390">
        <v>115077</v>
      </c>
      <c r="L45" s="390">
        <v>113160</v>
      </c>
      <c r="M45" s="391">
        <v>109165</v>
      </c>
    </row>
    <row r="46" spans="2:13" ht="27.75" customHeight="1" x14ac:dyDescent="0.15">
      <c r="B46" s="1230"/>
      <c r="C46" s="1231"/>
      <c r="D46" s="85"/>
      <c r="E46" s="1244" t="s">
        <v>33</v>
      </c>
      <c r="F46" s="1244"/>
      <c r="G46" s="1244"/>
      <c r="H46" s="1245"/>
      <c r="I46" s="389">
        <v>25632</v>
      </c>
      <c r="J46" s="390">
        <v>26038</v>
      </c>
      <c r="K46" s="390">
        <v>24770</v>
      </c>
      <c r="L46" s="390">
        <v>21574</v>
      </c>
      <c r="M46" s="391">
        <v>17602</v>
      </c>
    </row>
    <row r="47" spans="2:13" ht="27.75" customHeight="1" x14ac:dyDescent="0.15">
      <c r="B47" s="1230"/>
      <c r="C47" s="1231"/>
      <c r="D47" s="86"/>
      <c r="E47" s="1246" t="s">
        <v>34</v>
      </c>
      <c r="F47" s="1247"/>
      <c r="G47" s="1247"/>
      <c r="H47" s="1248"/>
      <c r="I47" s="389" t="s">
        <v>496</v>
      </c>
      <c r="J47" s="390" t="s">
        <v>496</v>
      </c>
      <c r="K47" s="390" t="s">
        <v>496</v>
      </c>
      <c r="L47" s="390" t="s">
        <v>496</v>
      </c>
      <c r="M47" s="391" t="s">
        <v>496</v>
      </c>
    </row>
    <row r="48" spans="2:13" ht="27.75" customHeight="1" x14ac:dyDescent="0.15">
      <c r="B48" s="1230"/>
      <c r="C48" s="1231"/>
      <c r="D48" s="84"/>
      <c r="E48" s="1234" t="s">
        <v>35</v>
      </c>
      <c r="F48" s="1234"/>
      <c r="G48" s="1234"/>
      <c r="H48" s="1235"/>
      <c r="I48" s="389" t="s">
        <v>496</v>
      </c>
      <c r="J48" s="390" t="s">
        <v>496</v>
      </c>
      <c r="K48" s="390" t="s">
        <v>496</v>
      </c>
      <c r="L48" s="390" t="s">
        <v>496</v>
      </c>
      <c r="M48" s="391" t="s">
        <v>496</v>
      </c>
    </row>
    <row r="49" spans="2:13" ht="27.75" customHeight="1" x14ac:dyDescent="0.15">
      <c r="B49" s="1232"/>
      <c r="C49" s="1233"/>
      <c r="D49" s="84"/>
      <c r="E49" s="1234" t="s">
        <v>36</v>
      </c>
      <c r="F49" s="1234"/>
      <c r="G49" s="1234"/>
      <c r="H49" s="1235"/>
      <c r="I49" s="389" t="s">
        <v>496</v>
      </c>
      <c r="J49" s="390" t="s">
        <v>496</v>
      </c>
      <c r="K49" s="390" t="s">
        <v>496</v>
      </c>
      <c r="L49" s="390" t="s">
        <v>496</v>
      </c>
      <c r="M49" s="391" t="s">
        <v>496</v>
      </c>
    </row>
    <row r="50" spans="2:13" ht="27.75" customHeight="1" x14ac:dyDescent="0.15">
      <c r="B50" s="1228" t="s">
        <v>37</v>
      </c>
      <c r="C50" s="1229"/>
      <c r="D50" s="87"/>
      <c r="E50" s="1234" t="s">
        <v>38</v>
      </c>
      <c r="F50" s="1234"/>
      <c r="G50" s="1234"/>
      <c r="H50" s="1235"/>
      <c r="I50" s="389">
        <v>76290</v>
      </c>
      <c r="J50" s="390">
        <v>75433</v>
      </c>
      <c r="K50" s="390">
        <v>73839</v>
      </c>
      <c r="L50" s="390">
        <v>72767</v>
      </c>
      <c r="M50" s="391">
        <v>75409</v>
      </c>
    </row>
    <row r="51" spans="2:13" ht="27.75" customHeight="1" x14ac:dyDescent="0.15">
      <c r="B51" s="1230"/>
      <c r="C51" s="1231"/>
      <c r="D51" s="84"/>
      <c r="E51" s="1234" t="s">
        <v>39</v>
      </c>
      <c r="F51" s="1234"/>
      <c r="G51" s="1234"/>
      <c r="H51" s="1235"/>
      <c r="I51" s="389">
        <v>12508</v>
      </c>
      <c r="J51" s="390">
        <v>12075</v>
      </c>
      <c r="K51" s="390">
        <v>11210</v>
      </c>
      <c r="L51" s="390">
        <v>9128</v>
      </c>
      <c r="M51" s="391">
        <v>9300</v>
      </c>
    </row>
    <row r="52" spans="2:13" ht="27.75" customHeight="1" x14ac:dyDescent="0.15">
      <c r="B52" s="1232"/>
      <c r="C52" s="1233"/>
      <c r="D52" s="84"/>
      <c r="E52" s="1234" t="s">
        <v>40</v>
      </c>
      <c r="F52" s="1234"/>
      <c r="G52" s="1234"/>
      <c r="H52" s="1235"/>
      <c r="I52" s="389">
        <v>733304</v>
      </c>
      <c r="J52" s="390">
        <v>722999</v>
      </c>
      <c r="K52" s="390">
        <v>704801</v>
      </c>
      <c r="L52" s="390">
        <v>682670</v>
      </c>
      <c r="M52" s="391">
        <v>661684</v>
      </c>
    </row>
    <row r="53" spans="2:13" ht="27.75" customHeight="1" thickBot="1" x14ac:dyDescent="0.2">
      <c r="B53" s="1236" t="s">
        <v>41</v>
      </c>
      <c r="C53" s="1237"/>
      <c r="D53" s="88"/>
      <c r="E53" s="1238" t="s">
        <v>42</v>
      </c>
      <c r="F53" s="1238"/>
      <c r="G53" s="1238"/>
      <c r="H53" s="1239"/>
      <c r="I53" s="392">
        <v>385552</v>
      </c>
      <c r="J53" s="393">
        <v>376085</v>
      </c>
      <c r="K53" s="393">
        <v>379164</v>
      </c>
      <c r="L53" s="393">
        <v>380865</v>
      </c>
      <c r="M53" s="394">
        <v>379848</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2l1Kpy/Cto5Ckr/RYCcoJklVSWflY5Wr4cCrHcIiYRRhxfPqRP7h/E4tk0xQsDj6azjYGuKqzA1nLJEfbhSlg==" saltValue="okerphC2CfNXfypbZd0e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538</v>
      </c>
      <c r="G54" s="96" t="s">
        <v>539</v>
      </c>
      <c r="H54" s="97" t="s">
        <v>540</v>
      </c>
    </row>
    <row r="55" spans="2:8" ht="52.5" customHeight="1" x14ac:dyDescent="0.15">
      <c r="B55" s="98"/>
      <c r="C55" s="1257" t="s">
        <v>44</v>
      </c>
      <c r="D55" s="1257"/>
      <c r="E55" s="1258"/>
      <c r="F55" s="99">
        <v>15888</v>
      </c>
      <c r="G55" s="99">
        <v>15967</v>
      </c>
      <c r="H55" s="100">
        <v>16548</v>
      </c>
    </row>
    <row r="56" spans="2:8" ht="52.5" customHeight="1" x14ac:dyDescent="0.15">
      <c r="B56" s="101"/>
      <c r="C56" s="1259" t="s">
        <v>45</v>
      </c>
      <c r="D56" s="1259"/>
      <c r="E56" s="1260"/>
      <c r="F56" s="102">
        <v>24678</v>
      </c>
      <c r="G56" s="102">
        <v>19493</v>
      </c>
      <c r="H56" s="103">
        <v>16671</v>
      </c>
    </row>
    <row r="57" spans="2:8" ht="53.25" customHeight="1" x14ac:dyDescent="0.15">
      <c r="B57" s="101"/>
      <c r="C57" s="1261" t="s">
        <v>46</v>
      </c>
      <c r="D57" s="1261"/>
      <c r="E57" s="1262"/>
      <c r="F57" s="104">
        <v>17046</v>
      </c>
      <c r="G57" s="104">
        <v>16467</v>
      </c>
      <c r="H57" s="105">
        <v>16214</v>
      </c>
    </row>
    <row r="58" spans="2:8" ht="45.75" customHeight="1" x14ac:dyDescent="0.15">
      <c r="B58" s="106"/>
      <c r="C58" s="1249" t="s">
        <v>605</v>
      </c>
      <c r="D58" s="1250"/>
      <c r="E58" s="1251"/>
      <c r="F58" s="107">
        <v>4274</v>
      </c>
      <c r="G58" s="107">
        <v>4740</v>
      </c>
      <c r="H58" s="108">
        <v>5153</v>
      </c>
    </row>
    <row r="59" spans="2:8" ht="45.75" customHeight="1" x14ac:dyDescent="0.15">
      <c r="B59" s="106"/>
      <c r="C59" s="1249" t="s">
        <v>606</v>
      </c>
      <c r="D59" s="1250"/>
      <c r="E59" s="1251"/>
      <c r="F59" s="107">
        <v>4771</v>
      </c>
      <c r="G59" s="107">
        <v>4189</v>
      </c>
      <c r="H59" s="108">
        <v>3652</v>
      </c>
    </row>
    <row r="60" spans="2:8" ht="45.75" customHeight="1" x14ac:dyDescent="0.15">
      <c r="B60" s="106"/>
      <c r="C60" s="1249" t="s">
        <v>604</v>
      </c>
      <c r="D60" s="1250"/>
      <c r="E60" s="1251"/>
      <c r="F60" s="107">
        <v>1975</v>
      </c>
      <c r="G60" s="107">
        <v>2110</v>
      </c>
      <c r="H60" s="108">
        <v>2110</v>
      </c>
    </row>
    <row r="61" spans="2:8" ht="45.75" customHeight="1" x14ac:dyDescent="0.15">
      <c r="B61" s="106"/>
      <c r="C61" s="1249" t="s">
        <v>602</v>
      </c>
      <c r="D61" s="1250"/>
      <c r="E61" s="1251"/>
      <c r="F61" s="107">
        <v>1353</v>
      </c>
      <c r="G61" s="107">
        <v>1358</v>
      </c>
      <c r="H61" s="108">
        <v>1507</v>
      </c>
    </row>
    <row r="62" spans="2:8" ht="45.75" customHeight="1" thickBot="1" x14ac:dyDescent="0.2">
      <c r="B62" s="109"/>
      <c r="C62" s="1252" t="s">
        <v>603</v>
      </c>
      <c r="D62" s="1253"/>
      <c r="E62" s="1254"/>
      <c r="F62" s="110">
        <v>987</v>
      </c>
      <c r="G62" s="110">
        <v>987</v>
      </c>
      <c r="H62" s="111">
        <v>987</v>
      </c>
    </row>
    <row r="63" spans="2:8" ht="52.5" customHeight="1" thickBot="1" x14ac:dyDescent="0.2">
      <c r="B63" s="112"/>
      <c r="C63" s="1255" t="s">
        <v>47</v>
      </c>
      <c r="D63" s="1255"/>
      <c r="E63" s="1256"/>
      <c r="F63" s="113">
        <v>57612</v>
      </c>
      <c r="G63" s="113">
        <v>51928</v>
      </c>
      <c r="H63" s="114">
        <v>49433</v>
      </c>
    </row>
    <row r="64" spans="2:8" ht="15" customHeight="1" x14ac:dyDescent="0.15"/>
    <row r="65" ht="0" hidden="1" customHeight="1" x14ac:dyDescent="0.15"/>
    <row r="66" ht="0" hidden="1" customHeight="1" x14ac:dyDescent="0.15"/>
  </sheetData>
  <sheetProtection algorithmName="SHA-512" hashValue="o05Qx1EBoE9T6W3FYKI6vU2K2+Ieg1GyY2bNkgipThsDFCFSJUKAeYoXLkbnEzv8gowa2Zc+yIU2Xbdb2cUaPQ==" saltValue="z7vV7C82Pjt1PIKD1vEn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43" zoomScale="70" zoomScaleNormal="70" zoomScaleSheetLayoutView="55" workbookViewId="0">
      <selection activeCell="CM81" sqref="CM81"/>
    </sheetView>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78"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79"/>
      <c r="DG10" s="279"/>
      <c r="DH10" s="279"/>
      <c r="DI10" s="279"/>
      <c r="DJ10" s="279"/>
      <c r="DK10" s="279"/>
      <c r="DL10" s="279"/>
      <c r="DM10" s="279"/>
      <c r="DN10" s="279"/>
      <c r="DO10" s="279"/>
      <c r="DP10" s="279"/>
      <c r="DQ10" s="279"/>
      <c r="DR10" s="279"/>
      <c r="DS10" s="279"/>
      <c r="DT10" s="279"/>
      <c r="DU10" s="279"/>
      <c r="DV10" s="279"/>
      <c r="DW10" s="279"/>
      <c r="EM10" s="278" t="s">
        <v>612</v>
      </c>
    </row>
    <row r="11" spans="1:143" s="278"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79"/>
      <c r="DG12" s="279"/>
      <c r="DH12" s="279"/>
      <c r="DI12" s="279"/>
      <c r="DJ12" s="279"/>
      <c r="DK12" s="279"/>
      <c r="DL12" s="279"/>
      <c r="DM12" s="279"/>
      <c r="DN12" s="279"/>
      <c r="DO12" s="279"/>
      <c r="DP12" s="279"/>
      <c r="DQ12" s="279"/>
      <c r="DR12" s="279"/>
      <c r="DS12" s="279"/>
      <c r="DT12" s="279"/>
      <c r="DU12" s="279"/>
      <c r="DV12" s="279"/>
      <c r="DW12" s="279"/>
      <c r="EM12" s="278" t="s">
        <v>612</v>
      </c>
    </row>
    <row r="13" spans="1:143" s="278"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613</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614</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286" t="s">
        <v>615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40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40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40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40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616</v>
      </c>
    </row>
    <row r="50" spans="1:109" x14ac:dyDescent="0.15">
      <c r="B50" s="404"/>
      <c r="G50" s="1269"/>
      <c r="H50" s="1269"/>
      <c r="I50" s="1269"/>
      <c r="J50" s="1269"/>
      <c r="K50" s="414"/>
      <c r="L50" s="414"/>
      <c r="M50" s="415"/>
      <c r="N50" s="415"/>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68" t="s">
        <v>536</v>
      </c>
      <c r="BQ50" s="1268"/>
      <c r="BR50" s="1268"/>
      <c r="BS50" s="1268"/>
      <c r="BT50" s="1268"/>
      <c r="BU50" s="1268"/>
      <c r="BV50" s="1268"/>
      <c r="BW50" s="1268"/>
      <c r="BX50" s="1268" t="s">
        <v>537</v>
      </c>
      <c r="BY50" s="1268"/>
      <c r="BZ50" s="1268"/>
      <c r="CA50" s="1268"/>
      <c r="CB50" s="1268"/>
      <c r="CC50" s="1268"/>
      <c r="CD50" s="1268"/>
      <c r="CE50" s="1268"/>
      <c r="CF50" s="1268" t="s">
        <v>538</v>
      </c>
      <c r="CG50" s="1268"/>
      <c r="CH50" s="1268"/>
      <c r="CI50" s="1268"/>
      <c r="CJ50" s="1268"/>
      <c r="CK50" s="1268"/>
      <c r="CL50" s="1268"/>
      <c r="CM50" s="1268"/>
      <c r="CN50" s="1268" t="s">
        <v>539</v>
      </c>
      <c r="CO50" s="1268"/>
      <c r="CP50" s="1268"/>
      <c r="CQ50" s="1268"/>
      <c r="CR50" s="1268"/>
      <c r="CS50" s="1268"/>
      <c r="CT50" s="1268"/>
      <c r="CU50" s="1268"/>
      <c r="CV50" s="1268" t="s">
        <v>540</v>
      </c>
      <c r="CW50" s="1268"/>
      <c r="CX50" s="1268"/>
      <c r="CY50" s="1268"/>
      <c r="CZ50" s="1268"/>
      <c r="DA50" s="1268"/>
      <c r="DB50" s="1268"/>
      <c r="DC50" s="1268"/>
    </row>
    <row r="51" spans="1:109" ht="13.5" customHeight="1" x14ac:dyDescent="0.15">
      <c r="B51" s="404"/>
      <c r="G51" s="1271"/>
      <c r="H51" s="1271"/>
      <c r="I51" s="1285"/>
      <c r="J51" s="1285"/>
      <c r="K51" s="1270"/>
      <c r="L51" s="1270"/>
      <c r="M51" s="1270"/>
      <c r="N51" s="1270"/>
      <c r="AM51" s="413"/>
      <c r="AN51" s="1266" t="s">
        <v>617</v>
      </c>
      <c r="AO51" s="1266"/>
      <c r="AP51" s="1266"/>
      <c r="AQ51" s="1266"/>
      <c r="AR51" s="1266"/>
      <c r="AS51" s="1266"/>
      <c r="AT51" s="1266"/>
      <c r="AU51" s="1266"/>
      <c r="AV51" s="1266"/>
      <c r="AW51" s="1266"/>
      <c r="AX51" s="1266"/>
      <c r="AY51" s="1266"/>
      <c r="AZ51" s="1266"/>
      <c r="BA51" s="1266"/>
      <c r="BB51" s="1266" t="s">
        <v>618</v>
      </c>
      <c r="BC51" s="1266"/>
      <c r="BD51" s="1266"/>
      <c r="BE51" s="1266"/>
      <c r="BF51" s="1266"/>
      <c r="BG51" s="1266"/>
      <c r="BH51" s="1266"/>
      <c r="BI51" s="1266"/>
      <c r="BJ51" s="1266"/>
      <c r="BK51" s="1266"/>
      <c r="BL51" s="1266"/>
      <c r="BM51" s="1266"/>
      <c r="BN51" s="1266"/>
      <c r="BO51" s="1266"/>
      <c r="BP51" s="1275"/>
      <c r="BQ51" s="1263"/>
      <c r="BR51" s="1263"/>
      <c r="BS51" s="1263"/>
      <c r="BT51" s="1263"/>
      <c r="BU51" s="1263"/>
      <c r="BV51" s="1263"/>
      <c r="BW51" s="1263"/>
      <c r="BX51" s="1275"/>
      <c r="BY51" s="1263"/>
      <c r="BZ51" s="1263"/>
      <c r="CA51" s="1263"/>
      <c r="CB51" s="1263"/>
      <c r="CC51" s="1263"/>
      <c r="CD51" s="1263"/>
      <c r="CE51" s="1263"/>
      <c r="CF51" s="1263">
        <v>174.4</v>
      </c>
      <c r="CG51" s="1263"/>
      <c r="CH51" s="1263"/>
      <c r="CI51" s="1263"/>
      <c r="CJ51" s="1263"/>
      <c r="CK51" s="1263"/>
      <c r="CL51" s="1263"/>
      <c r="CM51" s="1263"/>
      <c r="CN51" s="1263">
        <v>178.8</v>
      </c>
      <c r="CO51" s="1263"/>
      <c r="CP51" s="1263"/>
      <c r="CQ51" s="1263"/>
      <c r="CR51" s="1263"/>
      <c r="CS51" s="1263"/>
      <c r="CT51" s="1263"/>
      <c r="CU51" s="1263"/>
      <c r="CV51" s="1263">
        <v>179.2</v>
      </c>
      <c r="CW51" s="1263"/>
      <c r="CX51" s="1263"/>
      <c r="CY51" s="1263"/>
      <c r="CZ51" s="1263"/>
      <c r="DA51" s="1263"/>
      <c r="DB51" s="1263"/>
      <c r="DC51" s="1263"/>
    </row>
    <row r="52" spans="1:109" x14ac:dyDescent="0.15">
      <c r="B52" s="404"/>
      <c r="G52" s="1271"/>
      <c r="H52" s="1271"/>
      <c r="I52" s="1285"/>
      <c r="J52" s="1285"/>
      <c r="K52" s="1270"/>
      <c r="L52" s="1270"/>
      <c r="M52" s="1270"/>
      <c r="N52" s="1270"/>
      <c r="AM52" s="413"/>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x14ac:dyDescent="0.15">
      <c r="A53" s="412"/>
      <c r="B53" s="404"/>
      <c r="G53" s="1271"/>
      <c r="H53" s="1271"/>
      <c r="I53" s="1269"/>
      <c r="J53" s="1269"/>
      <c r="K53" s="1270"/>
      <c r="L53" s="1270"/>
      <c r="M53" s="1270"/>
      <c r="N53" s="1270"/>
      <c r="AM53" s="413"/>
      <c r="AN53" s="1266"/>
      <c r="AO53" s="1266"/>
      <c r="AP53" s="1266"/>
      <c r="AQ53" s="1266"/>
      <c r="AR53" s="1266"/>
      <c r="AS53" s="1266"/>
      <c r="AT53" s="1266"/>
      <c r="AU53" s="1266"/>
      <c r="AV53" s="1266"/>
      <c r="AW53" s="1266"/>
      <c r="AX53" s="1266"/>
      <c r="AY53" s="1266"/>
      <c r="AZ53" s="1266"/>
      <c r="BA53" s="1266"/>
      <c r="BB53" s="1266" t="s">
        <v>619</v>
      </c>
      <c r="BC53" s="1266"/>
      <c r="BD53" s="1266"/>
      <c r="BE53" s="1266"/>
      <c r="BF53" s="1266"/>
      <c r="BG53" s="1266"/>
      <c r="BH53" s="1266"/>
      <c r="BI53" s="1266"/>
      <c r="BJ53" s="1266"/>
      <c r="BK53" s="1266"/>
      <c r="BL53" s="1266"/>
      <c r="BM53" s="1266"/>
      <c r="BN53" s="1266"/>
      <c r="BO53" s="1266"/>
      <c r="BP53" s="1275"/>
      <c r="BQ53" s="1263"/>
      <c r="BR53" s="1263"/>
      <c r="BS53" s="1263"/>
      <c r="BT53" s="1263"/>
      <c r="BU53" s="1263"/>
      <c r="BV53" s="1263"/>
      <c r="BW53" s="1263"/>
      <c r="BX53" s="1275"/>
      <c r="BY53" s="1263"/>
      <c r="BZ53" s="1263"/>
      <c r="CA53" s="1263"/>
      <c r="CB53" s="1263"/>
      <c r="CC53" s="1263"/>
      <c r="CD53" s="1263"/>
      <c r="CE53" s="1263"/>
      <c r="CF53" s="1263">
        <v>74.5</v>
      </c>
      <c r="CG53" s="1263"/>
      <c r="CH53" s="1263"/>
      <c r="CI53" s="1263"/>
      <c r="CJ53" s="1263"/>
      <c r="CK53" s="1263"/>
      <c r="CL53" s="1263"/>
      <c r="CM53" s="1263"/>
      <c r="CN53" s="1263">
        <v>75.3</v>
      </c>
      <c r="CO53" s="1263"/>
      <c r="CP53" s="1263"/>
      <c r="CQ53" s="1263"/>
      <c r="CR53" s="1263"/>
      <c r="CS53" s="1263"/>
      <c r="CT53" s="1263"/>
      <c r="CU53" s="1263"/>
      <c r="CV53" s="1263">
        <v>76.2</v>
      </c>
      <c r="CW53" s="1263"/>
      <c r="CX53" s="1263"/>
      <c r="CY53" s="1263"/>
      <c r="CZ53" s="1263"/>
      <c r="DA53" s="1263"/>
      <c r="DB53" s="1263"/>
      <c r="DC53" s="1263"/>
    </row>
    <row r="54" spans="1:109" x14ac:dyDescent="0.15">
      <c r="A54" s="412"/>
      <c r="B54" s="404"/>
      <c r="G54" s="1271"/>
      <c r="H54" s="1271"/>
      <c r="I54" s="1269"/>
      <c r="J54" s="1269"/>
      <c r="K54" s="1270"/>
      <c r="L54" s="1270"/>
      <c r="M54" s="1270"/>
      <c r="N54" s="1270"/>
      <c r="AM54" s="413"/>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x14ac:dyDescent="0.15">
      <c r="A55" s="412"/>
      <c r="B55" s="404"/>
      <c r="G55" s="1269"/>
      <c r="H55" s="1269"/>
      <c r="I55" s="1269"/>
      <c r="J55" s="1269"/>
      <c r="K55" s="1270"/>
      <c r="L55" s="1270"/>
      <c r="M55" s="1270"/>
      <c r="N55" s="1270"/>
      <c r="AN55" s="1268" t="s">
        <v>620</v>
      </c>
      <c r="AO55" s="1268"/>
      <c r="AP55" s="1268"/>
      <c r="AQ55" s="1268"/>
      <c r="AR55" s="1268"/>
      <c r="AS55" s="1268"/>
      <c r="AT55" s="1268"/>
      <c r="AU55" s="1268"/>
      <c r="AV55" s="1268"/>
      <c r="AW55" s="1268"/>
      <c r="AX55" s="1268"/>
      <c r="AY55" s="1268"/>
      <c r="AZ55" s="1268"/>
      <c r="BA55" s="1268"/>
      <c r="BB55" s="1266" t="s">
        <v>618</v>
      </c>
      <c r="BC55" s="1266"/>
      <c r="BD55" s="1266"/>
      <c r="BE55" s="1266"/>
      <c r="BF55" s="1266"/>
      <c r="BG55" s="1266"/>
      <c r="BH55" s="1266"/>
      <c r="BI55" s="1266"/>
      <c r="BJ55" s="1266"/>
      <c r="BK55" s="1266"/>
      <c r="BL55" s="1266"/>
      <c r="BM55" s="1266"/>
      <c r="BN55" s="1266"/>
      <c r="BO55" s="1266"/>
      <c r="BP55" s="1275"/>
      <c r="BQ55" s="1263"/>
      <c r="BR55" s="1263"/>
      <c r="BS55" s="1263"/>
      <c r="BT55" s="1263"/>
      <c r="BU55" s="1263"/>
      <c r="BV55" s="1263"/>
      <c r="BW55" s="1263"/>
      <c r="BX55" s="1275"/>
      <c r="BY55" s="1263"/>
      <c r="BZ55" s="1263"/>
      <c r="CA55" s="1263"/>
      <c r="CB55" s="1263"/>
      <c r="CC55" s="1263"/>
      <c r="CD55" s="1263"/>
      <c r="CE55" s="1263"/>
      <c r="CF55" s="1263">
        <v>152</v>
      </c>
      <c r="CG55" s="1263"/>
      <c r="CH55" s="1263"/>
      <c r="CI55" s="1263"/>
      <c r="CJ55" s="1263"/>
      <c r="CK55" s="1263"/>
      <c r="CL55" s="1263"/>
      <c r="CM55" s="1263"/>
      <c r="CN55" s="1263">
        <v>159.1</v>
      </c>
      <c r="CO55" s="1263"/>
      <c r="CP55" s="1263"/>
      <c r="CQ55" s="1263"/>
      <c r="CR55" s="1263"/>
      <c r="CS55" s="1263"/>
      <c r="CT55" s="1263"/>
      <c r="CU55" s="1263"/>
      <c r="CV55" s="1263">
        <v>163.80000000000001</v>
      </c>
      <c r="CW55" s="1263"/>
      <c r="CX55" s="1263"/>
      <c r="CY55" s="1263"/>
      <c r="CZ55" s="1263"/>
      <c r="DA55" s="1263"/>
      <c r="DB55" s="1263"/>
      <c r="DC55" s="1263"/>
    </row>
    <row r="56" spans="1:109" x14ac:dyDescent="0.15">
      <c r="A56" s="412"/>
      <c r="B56" s="404"/>
      <c r="G56" s="1269"/>
      <c r="H56" s="1269"/>
      <c r="I56" s="1269"/>
      <c r="J56" s="1269"/>
      <c r="K56" s="1270"/>
      <c r="L56" s="1270"/>
      <c r="M56" s="1270"/>
      <c r="N56" s="1270"/>
      <c r="AN56" s="1268"/>
      <c r="AO56" s="1268"/>
      <c r="AP56" s="1268"/>
      <c r="AQ56" s="1268"/>
      <c r="AR56" s="1268"/>
      <c r="AS56" s="1268"/>
      <c r="AT56" s="1268"/>
      <c r="AU56" s="1268"/>
      <c r="AV56" s="1268"/>
      <c r="AW56" s="1268"/>
      <c r="AX56" s="1268"/>
      <c r="AY56" s="1268"/>
      <c r="AZ56" s="1268"/>
      <c r="BA56" s="1268"/>
      <c r="BB56" s="1266"/>
      <c r="BC56" s="1266"/>
      <c r="BD56" s="1266"/>
      <c r="BE56" s="1266"/>
      <c r="BF56" s="1266"/>
      <c r="BG56" s="1266"/>
      <c r="BH56" s="1266"/>
      <c r="BI56" s="1266"/>
      <c r="BJ56" s="1266"/>
      <c r="BK56" s="1266"/>
      <c r="BL56" s="1266"/>
      <c r="BM56" s="1266"/>
      <c r="BN56" s="1266"/>
      <c r="BO56" s="1266"/>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412" customFormat="1" x14ac:dyDescent="0.15">
      <c r="B57" s="416"/>
      <c r="G57" s="1269"/>
      <c r="H57" s="1269"/>
      <c r="I57" s="1264"/>
      <c r="J57" s="1264"/>
      <c r="K57" s="1270"/>
      <c r="L57" s="1270"/>
      <c r="M57" s="1270"/>
      <c r="N57" s="1270"/>
      <c r="AM57" s="397"/>
      <c r="AN57" s="1268"/>
      <c r="AO57" s="1268"/>
      <c r="AP57" s="1268"/>
      <c r="AQ57" s="1268"/>
      <c r="AR57" s="1268"/>
      <c r="AS57" s="1268"/>
      <c r="AT57" s="1268"/>
      <c r="AU57" s="1268"/>
      <c r="AV57" s="1268"/>
      <c r="AW57" s="1268"/>
      <c r="AX57" s="1268"/>
      <c r="AY57" s="1268"/>
      <c r="AZ57" s="1268"/>
      <c r="BA57" s="1268"/>
      <c r="BB57" s="1266" t="s">
        <v>619</v>
      </c>
      <c r="BC57" s="1266"/>
      <c r="BD57" s="1266"/>
      <c r="BE57" s="1266"/>
      <c r="BF57" s="1266"/>
      <c r="BG57" s="1266"/>
      <c r="BH57" s="1266"/>
      <c r="BI57" s="1266"/>
      <c r="BJ57" s="1266"/>
      <c r="BK57" s="1266"/>
      <c r="BL57" s="1266"/>
      <c r="BM57" s="1266"/>
      <c r="BN57" s="1266"/>
      <c r="BO57" s="1266"/>
      <c r="BP57" s="1275"/>
      <c r="BQ57" s="1263"/>
      <c r="BR57" s="1263"/>
      <c r="BS57" s="1263"/>
      <c r="BT57" s="1263"/>
      <c r="BU57" s="1263"/>
      <c r="BV57" s="1263"/>
      <c r="BW57" s="1263"/>
      <c r="BX57" s="1275"/>
      <c r="BY57" s="1263"/>
      <c r="BZ57" s="1263"/>
      <c r="CA57" s="1263"/>
      <c r="CB57" s="1263"/>
      <c r="CC57" s="1263"/>
      <c r="CD57" s="1263"/>
      <c r="CE57" s="1263"/>
      <c r="CF57" s="1263">
        <v>71</v>
      </c>
      <c r="CG57" s="1263"/>
      <c r="CH57" s="1263"/>
      <c r="CI57" s="1263"/>
      <c r="CJ57" s="1263"/>
      <c r="CK57" s="1263"/>
      <c r="CL57" s="1263"/>
      <c r="CM57" s="1263"/>
      <c r="CN57" s="1263">
        <v>71.7</v>
      </c>
      <c r="CO57" s="1263"/>
      <c r="CP57" s="1263"/>
      <c r="CQ57" s="1263"/>
      <c r="CR57" s="1263"/>
      <c r="CS57" s="1263"/>
      <c r="CT57" s="1263"/>
      <c r="CU57" s="1263"/>
      <c r="CV57" s="1263">
        <v>76.099999999999994</v>
      </c>
      <c r="CW57" s="1263"/>
      <c r="CX57" s="1263"/>
      <c r="CY57" s="1263"/>
      <c r="CZ57" s="1263"/>
      <c r="DA57" s="1263"/>
      <c r="DB57" s="1263"/>
      <c r="DC57" s="1263"/>
      <c r="DD57" s="417"/>
      <c r="DE57" s="416"/>
    </row>
    <row r="58" spans="1:109" s="412" customFormat="1" x14ac:dyDescent="0.15">
      <c r="A58" s="397"/>
      <c r="B58" s="416"/>
      <c r="G58" s="1269"/>
      <c r="H58" s="1269"/>
      <c r="I58" s="1264"/>
      <c r="J58" s="1264"/>
      <c r="K58" s="1270"/>
      <c r="L58" s="1270"/>
      <c r="M58" s="1270"/>
      <c r="N58" s="1270"/>
      <c r="AM58" s="397"/>
      <c r="AN58" s="1268"/>
      <c r="AO58" s="1268"/>
      <c r="AP58" s="1268"/>
      <c r="AQ58" s="1268"/>
      <c r="AR58" s="1268"/>
      <c r="AS58" s="1268"/>
      <c r="AT58" s="1268"/>
      <c r="AU58" s="1268"/>
      <c r="AV58" s="1268"/>
      <c r="AW58" s="1268"/>
      <c r="AX58" s="1268"/>
      <c r="AY58" s="1268"/>
      <c r="AZ58" s="1268"/>
      <c r="BA58" s="1268"/>
      <c r="BB58" s="1266"/>
      <c r="BC58" s="1266"/>
      <c r="BD58" s="1266"/>
      <c r="BE58" s="1266"/>
      <c r="BF58" s="1266"/>
      <c r="BG58" s="1266"/>
      <c r="BH58" s="1266"/>
      <c r="BI58" s="1266"/>
      <c r="BJ58" s="1266"/>
      <c r="BK58" s="1266"/>
      <c r="BL58" s="1266"/>
      <c r="BM58" s="1266"/>
      <c r="BN58" s="1266"/>
      <c r="BO58" s="1266"/>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621</v>
      </c>
    </row>
    <row r="64" spans="1:109" x14ac:dyDescent="0.15">
      <c r="B64" s="404"/>
      <c r="G64" s="411"/>
      <c r="I64" s="424"/>
      <c r="J64" s="424"/>
      <c r="K64" s="424"/>
      <c r="L64" s="424"/>
      <c r="M64" s="424"/>
      <c r="N64" s="425"/>
      <c r="AM64" s="411"/>
      <c r="AN64" s="411" t="s">
        <v>614</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276" t="s">
        <v>622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40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40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40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40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616</v>
      </c>
    </row>
    <row r="72" spans="2:107" x14ac:dyDescent="0.15">
      <c r="B72" s="404"/>
      <c r="G72" s="1269"/>
      <c r="H72" s="1269"/>
      <c r="I72" s="1269"/>
      <c r="J72" s="1269"/>
      <c r="K72" s="414"/>
      <c r="L72" s="414"/>
      <c r="M72" s="415"/>
      <c r="N72" s="415"/>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68" t="s">
        <v>536</v>
      </c>
      <c r="BQ72" s="1268"/>
      <c r="BR72" s="1268"/>
      <c r="BS72" s="1268"/>
      <c r="BT72" s="1268"/>
      <c r="BU72" s="1268"/>
      <c r="BV72" s="1268"/>
      <c r="BW72" s="1268"/>
      <c r="BX72" s="1268" t="s">
        <v>537</v>
      </c>
      <c r="BY72" s="1268"/>
      <c r="BZ72" s="1268"/>
      <c r="CA72" s="1268"/>
      <c r="CB72" s="1268"/>
      <c r="CC72" s="1268"/>
      <c r="CD72" s="1268"/>
      <c r="CE72" s="1268"/>
      <c r="CF72" s="1268" t="s">
        <v>538</v>
      </c>
      <c r="CG72" s="1268"/>
      <c r="CH72" s="1268"/>
      <c r="CI72" s="1268"/>
      <c r="CJ72" s="1268"/>
      <c r="CK72" s="1268"/>
      <c r="CL72" s="1268"/>
      <c r="CM72" s="1268"/>
      <c r="CN72" s="1268" t="s">
        <v>539</v>
      </c>
      <c r="CO72" s="1268"/>
      <c r="CP72" s="1268"/>
      <c r="CQ72" s="1268"/>
      <c r="CR72" s="1268"/>
      <c r="CS72" s="1268"/>
      <c r="CT72" s="1268"/>
      <c r="CU72" s="1268"/>
      <c r="CV72" s="1268" t="s">
        <v>540</v>
      </c>
      <c r="CW72" s="1268"/>
      <c r="CX72" s="1268"/>
      <c r="CY72" s="1268"/>
      <c r="CZ72" s="1268"/>
      <c r="DA72" s="1268"/>
      <c r="DB72" s="1268"/>
      <c r="DC72" s="1268"/>
    </row>
    <row r="73" spans="2:107" x14ac:dyDescent="0.15">
      <c r="B73" s="404"/>
      <c r="G73" s="1271"/>
      <c r="H73" s="1271"/>
      <c r="I73" s="1271"/>
      <c r="J73" s="1271"/>
      <c r="K73" s="1267"/>
      <c r="L73" s="1267"/>
      <c r="M73" s="1267"/>
      <c r="N73" s="1267"/>
      <c r="AM73" s="413"/>
      <c r="AN73" s="1266" t="s">
        <v>617</v>
      </c>
      <c r="AO73" s="1266"/>
      <c r="AP73" s="1266"/>
      <c r="AQ73" s="1266"/>
      <c r="AR73" s="1266"/>
      <c r="AS73" s="1266"/>
      <c r="AT73" s="1266"/>
      <c r="AU73" s="1266"/>
      <c r="AV73" s="1266"/>
      <c r="AW73" s="1266"/>
      <c r="AX73" s="1266"/>
      <c r="AY73" s="1266"/>
      <c r="AZ73" s="1266"/>
      <c r="BA73" s="1266"/>
      <c r="BB73" s="1266" t="s">
        <v>618</v>
      </c>
      <c r="BC73" s="1266"/>
      <c r="BD73" s="1266"/>
      <c r="BE73" s="1266"/>
      <c r="BF73" s="1266"/>
      <c r="BG73" s="1266"/>
      <c r="BH73" s="1266"/>
      <c r="BI73" s="1266"/>
      <c r="BJ73" s="1266"/>
      <c r="BK73" s="1266"/>
      <c r="BL73" s="1266"/>
      <c r="BM73" s="1266"/>
      <c r="BN73" s="1266"/>
      <c r="BO73" s="1266"/>
      <c r="BP73" s="1263">
        <v>177.3</v>
      </c>
      <c r="BQ73" s="1263"/>
      <c r="BR73" s="1263"/>
      <c r="BS73" s="1263"/>
      <c r="BT73" s="1263"/>
      <c r="BU73" s="1263"/>
      <c r="BV73" s="1263"/>
      <c r="BW73" s="1263"/>
      <c r="BX73" s="1263">
        <v>168.8</v>
      </c>
      <c r="BY73" s="1263"/>
      <c r="BZ73" s="1263"/>
      <c r="CA73" s="1263"/>
      <c r="CB73" s="1263"/>
      <c r="CC73" s="1263"/>
      <c r="CD73" s="1263"/>
      <c r="CE73" s="1263"/>
      <c r="CF73" s="1263">
        <v>174.4</v>
      </c>
      <c r="CG73" s="1263"/>
      <c r="CH73" s="1263"/>
      <c r="CI73" s="1263"/>
      <c r="CJ73" s="1263"/>
      <c r="CK73" s="1263"/>
      <c r="CL73" s="1263"/>
      <c r="CM73" s="1263"/>
      <c r="CN73" s="1263">
        <v>178.8</v>
      </c>
      <c r="CO73" s="1263"/>
      <c r="CP73" s="1263"/>
      <c r="CQ73" s="1263"/>
      <c r="CR73" s="1263"/>
      <c r="CS73" s="1263"/>
      <c r="CT73" s="1263"/>
      <c r="CU73" s="1263"/>
      <c r="CV73" s="1263">
        <v>179.2</v>
      </c>
      <c r="CW73" s="1263"/>
      <c r="CX73" s="1263"/>
      <c r="CY73" s="1263"/>
      <c r="CZ73" s="1263"/>
      <c r="DA73" s="1263"/>
      <c r="DB73" s="1263"/>
      <c r="DC73" s="1263"/>
    </row>
    <row r="74" spans="2:107" x14ac:dyDescent="0.15">
      <c r="B74" s="404"/>
      <c r="G74" s="1271"/>
      <c r="H74" s="1271"/>
      <c r="I74" s="1271"/>
      <c r="J74" s="1271"/>
      <c r="K74" s="1267"/>
      <c r="L74" s="1267"/>
      <c r="M74" s="1267"/>
      <c r="N74" s="1267"/>
      <c r="AM74" s="413"/>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x14ac:dyDescent="0.15">
      <c r="B75" s="404"/>
      <c r="G75" s="1271"/>
      <c r="H75" s="1271"/>
      <c r="I75" s="1269"/>
      <c r="J75" s="1269"/>
      <c r="K75" s="1270"/>
      <c r="L75" s="1270"/>
      <c r="M75" s="1270"/>
      <c r="N75" s="1270"/>
      <c r="AM75" s="413"/>
      <c r="AN75" s="1266"/>
      <c r="AO75" s="1266"/>
      <c r="AP75" s="1266"/>
      <c r="AQ75" s="1266"/>
      <c r="AR75" s="1266"/>
      <c r="AS75" s="1266"/>
      <c r="AT75" s="1266"/>
      <c r="AU75" s="1266"/>
      <c r="AV75" s="1266"/>
      <c r="AW75" s="1266"/>
      <c r="AX75" s="1266"/>
      <c r="AY75" s="1266"/>
      <c r="AZ75" s="1266"/>
      <c r="BA75" s="1266"/>
      <c r="BB75" s="1266" t="s">
        <v>623</v>
      </c>
      <c r="BC75" s="1266"/>
      <c r="BD75" s="1266"/>
      <c r="BE75" s="1266"/>
      <c r="BF75" s="1266"/>
      <c r="BG75" s="1266"/>
      <c r="BH75" s="1266"/>
      <c r="BI75" s="1266"/>
      <c r="BJ75" s="1266"/>
      <c r="BK75" s="1266"/>
      <c r="BL75" s="1266"/>
      <c r="BM75" s="1266"/>
      <c r="BN75" s="1266"/>
      <c r="BO75" s="1266"/>
      <c r="BP75" s="1263">
        <v>12.6</v>
      </c>
      <c r="BQ75" s="1263"/>
      <c r="BR75" s="1263"/>
      <c r="BS75" s="1263"/>
      <c r="BT75" s="1263"/>
      <c r="BU75" s="1263"/>
      <c r="BV75" s="1263"/>
      <c r="BW75" s="1263"/>
      <c r="BX75" s="1263">
        <v>10.5</v>
      </c>
      <c r="BY75" s="1263"/>
      <c r="BZ75" s="1263"/>
      <c r="CA75" s="1263"/>
      <c r="CB75" s="1263"/>
      <c r="CC75" s="1263"/>
      <c r="CD75" s="1263"/>
      <c r="CE75" s="1263"/>
      <c r="CF75" s="1263">
        <v>7.6</v>
      </c>
      <c r="CG75" s="1263"/>
      <c r="CH75" s="1263"/>
      <c r="CI75" s="1263"/>
      <c r="CJ75" s="1263"/>
      <c r="CK75" s="1263"/>
      <c r="CL75" s="1263"/>
      <c r="CM75" s="1263"/>
      <c r="CN75" s="1263">
        <v>6.2</v>
      </c>
      <c r="CO75" s="1263"/>
      <c r="CP75" s="1263"/>
      <c r="CQ75" s="1263"/>
      <c r="CR75" s="1263"/>
      <c r="CS75" s="1263"/>
      <c r="CT75" s="1263"/>
      <c r="CU75" s="1263"/>
      <c r="CV75" s="1263">
        <v>6.1</v>
      </c>
      <c r="CW75" s="1263"/>
      <c r="CX75" s="1263"/>
      <c r="CY75" s="1263"/>
      <c r="CZ75" s="1263"/>
      <c r="DA75" s="1263"/>
      <c r="DB75" s="1263"/>
      <c r="DC75" s="1263"/>
    </row>
    <row r="76" spans="2:107" x14ac:dyDescent="0.15">
      <c r="B76" s="404"/>
      <c r="G76" s="1271"/>
      <c r="H76" s="1271"/>
      <c r="I76" s="1269"/>
      <c r="J76" s="1269"/>
      <c r="K76" s="1270"/>
      <c r="L76" s="1270"/>
      <c r="M76" s="1270"/>
      <c r="N76" s="1270"/>
      <c r="AM76" s="413"/>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x14ac:dyDescent="0.15">
      <c r="B77" s="404"/>
      <c r="G77" s="1269"/>
      <c r="H77" s="1269"/>
      <c r="I77" s="1269"/>
      <c r="J77" s="1269"/>
      <c r="K77" s="1267"/>
      <c r="L77" s="1267"/>
      <c r="M77" s="1267"/>
      <c r="N77" s="1267"/>
      <c r="AN77" s="1268" t="s">
        <v>620</v>
      </c>
      <c r="AO77" s="1268"/>
      <c r="AP77" s="1268"/>
      <c r="AQ77" s="1268"/>
      <c r="AR77" s="1268"/>
      <c r="AS77" s="1268"/>
      <c r="AT77" s="1268"/>
      <c r="AU77" s="1268"/>
      <c r="AV77" s="1268"/>
      <c r="AW77" s="1268"/>
      <c r="AX77" s="1268"/>
      <c r="AY77" s="1268"/>
      <c r="AZ77" s="1268"/>
      <c r="BA77" s="1268"/>
      <c r="BB77" s="1266" t="s">
        <v>618</v>
      </c>
      <c r="BC77" s="1266"/>
      <c r="BD77" s="1266"/>
      <c r="BE77" s="1266"/>
      <c r="BF77" s="1266"/>
      <c r="BG77" s="1266"/>
      <c r="BH77" s="1266"/>
      <c r="BI77" s="1266"/>
      <c r="BJ77" s="1266"/>
      <c r="BK77" s="1266"/>
      <c r="BL77" s="1266"/>
      <c r="BM77" s="1266"/>
      <c r="BN77" s="1266"/>
      <c r="BO77" s="1266"/>
      <c r="BP77" s="1263">
        <v>151.9</v>
      </c>
      <c r="BQ77" s="1263"/>
      <c r="BR77" s="1263"/>
      <c r="BS77" s="1263"/>
      <c r="BT77" s="1263"/>
      <c r="BU77" s="1263"/>
      <c r="BV77" s="1263"/>
      <c r="BW77" s="1263"/>
      <c r="BX77" s="1263">
        <v>173.8</v>
      </c>
      <c r="BY77" s="1263"/>
      <c r="BZ77" s="1263"/>
      <c r="CA77" s="1263"/>
      <c r="CB77" s="1263"/>
      <c r="CC77" s="1263"/>
      <c r="CD77" s="1263"/>
      <c r="CE77" s="1263"/>
      <c r="CF77" s="1263">
        <v>152</v>
      </c>
      <c r="CG77" s="1263"/>
      <c r="CH77" s="1263"/>
      <c r="CI77" s="1263"/>
      <c r="CJ77" s="1263"/>
      <c r="CK77" s="1263"/>
      <c r="CL77" s="1263"/>
      <c r="CM77" s="1263"/>
      <c r="CN77" s="1263">
        <v>159.1</v>
      </c>
      <c r="CO77" s="1263"/>
      <c r="CP77" s="1263"/>
      <c r="CQ77" s="1263"/>
      <c r="CR77" s="1263"/>
      <c r="CS77" s="1263"/>
      <c r="CT77" s="1263"/>
      <c r="CU77" s="1263"/>
      <c r="CV77" s="1263">
        <v>163.80000000000001</v>
      </c>
      <c r="CW77" s="1263"/>
      <c r="CX77" s="1263"/>
      <c r="CY77" s="1263"/>
      <c r="CZ77" s="1263"/>
      <c r="DA77" s="1263"/>
      <c r="DB77" s="1263"/>
      <c r="DC77" s="1263"/>
    </row>
    <row r="78" spans="2:107" x14ac:dyDescent="0.15">
      <c r="B78" s="404"/>
      <c r="G78" s="1269"/>
      <c r="H78" s="1269"/>
      <c r="I78" s="1269"/>
      <c r="J78" s="1269"/>
      <c r="K78" s="1267"/>
      <c r="L78" s="1267"/>
      <c r="M78" s="1267"/>
      <c r="N78" s="1267"/>
      <c r="AN78" s="1268"/>
      <c r="AO78" s="1268"/>
      <c r="AP78" s="1268"/>
      <c r="AQ78" s="1268"/>
      <c r="AR78" s="1268"/>
      <c r="AS78" s="1268"/>
      <c r="AT78" s="1268"/>
      <c r="AU78" s="1268"/>
      <c r="AV78" s="1268"/>
      <c r="AW78" s="1268"/>
      <c r="AX78" s="1268"/>
      <c r="AY78" s="1268"/>
      <c r="AZ78" s="1268"/>
      <c r="BA78" s="1268"/>
      <c r="BB78" s="1266"/>
      <c r="BC78" s="1266"/>
      <c r="BD78" s="1266"/>
      <c r="BE78" s="1266"/>
      <c r="BF78" s="1266"/>
      <c r="BG78" s="1266"/>
      <c r="BH78" s="1266"/>
      <c r="BI78" s="1266"/>
      <c r="BJ78" s="1266"/>
      <c r="BK78" s="1266"/>
      <c r="BL78" s="1266"/>
      <c r="BM78" s="1266"/>
      <c r="BN78" s="1266"/>
      <c r="BO78" s="1266"/>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x14ac:dyDescent="0.15">
      <c r="B79" s="404"/>
      <c r="G79" s="1269"/>
      <c r="H79" s="1269"/>
      <c r="I79" s="1264"/>
      <c r="J79" s="1264"/>
      <c r="K79" s="1265"/>
      <c r="L79" s="1265"/>
      <c r="M79" s="1265"/>
      <c r="N79" s="1265"/>
      <c r="AN79" s="1268"/>
      <c r="AO79" s="1268"/>
      <c r="AP79" s="1268"/>
      <c r="AQ79" s="1268"/>
      <c r="AR79" s="1268"/>
      <c r="AS79" s="1268"/>
      <c r="AT79" s="1268"/>
      <c r="AU79" s="1268"/>
      <c r="AV79" s="1268"/>
      <c r="AW79" s="1268"/>
      <c r="AX79" s="1268"/>
      <c r="AY79" s="1268"/>
      <c r="AZ79" s="1268"/>
      <c r="BA79" s="1268"/>
      <c r="BB79" s="1266" t="s">
        <v>623</v>
      </c>
      <c r="BC79" s="1266"/>
      <c r="BD79" s="1266"/>
      <c r="BE79" s="1266"/>
      <c r="BF79" s="1266"/>
      <c r="BG79" s="1266"/>
      <c r="BH79" s="1266"/>
      <c r="BI79" s="1266"/>
      <c r="BJ79" s="1266"/>
      <c r="BK79" s="1266"/>
      <c r="BL79" s="1266"/>
      <c r="BM79" s="1266"/>
      <c r="BN79" s="1266"/>
      <c r="BO79" s="1266"/>
      <c r="BP79" s="1263">
        <v>13.7</v>
      </c>
      <c r="BQ79" s="1263"/>
      <c r="BR79" s="1263"/>
      <c r="BS79" s="1263"/>
      <c r="BT79" s="1263"/>
      <c r="BU79" s="1263"/>
      <c r="BV79" s="1263"/>
      <c r="BW79" s="1263"/>
      <c r="BX79" s="1263">
        <v>12</v>
      </c>
      <c r="BY79" s="1263"/>
      <c r="BZ79" s="1263"/>
      <c r="CA79" s="1263"/>
      <c r="CB79" s="1263"/>
      <c r="CC79" s="1263"/>
      <c r="CD79" s="1263"/>
      <c r="CE79" s="1263"/>
      <c r="CF79" s="1263">
        <v>9.9</v>
      </c>
      <c r="CG79" s="1263"/>
      <c r="CH79" s="1263"/>
      <c r="CI79" s="1263"/>
      <c r="CJ79" s="1263"/>
      <c r="CK79" s="1263"/>
      <c r="CL79" s="1263"/>
      <c r="CM79" s="1263"/>
      <c r="CN79" s="1263">
        <v>9.5</v>
      </c>
      <c r="CO79" s="1263"/>
      <c r="CP79" s="1263"/>
      <c r="CQ79" s="1263"/>
      <c r="CR79" s="1263"/>
      <c r="CS79" s="1263"/>
      <c r="CT79" s="1263"/>
      <c r="CU79" s="1263"/>
      <c r="CV79" s="1263">
        <v>9.6</v>
      </c>
      <c r="CW79" s="1263"/>
      <c r="CX79" s="1263"/>
      <c r="CY79" s="1263"/>
      <c r="CZ79" s="1263"/>
      <c r="DA79" s="1263"/>
      <c r="DB79" s="1263"/>
      <c r="DC79" s="1263"/>
    </row>
    <row r="80" spans="2:107" x14ac:dyDescent="0.15">
      <c r="B80" s="404"/>
      <c r="G80" s="1269"/>
      <c r="H80" s="1269"/>
      <c r="I80" s="1264"/>
      <c r="J80" s="1264"/>
      <c r="K80" s="1265"/>
      <c r="L80" s="1265"/>
      <c r="M80" s="1265"/>
      <c r="N80" s="1265"/>
      <c r="AN80" s="1268"/>
      <c r="AO80" s="1268"/>
      <c r="AP80" s="1268"/>
      <c r="AQ80" s="1268"/>
      <c r="AR80" s="1268"/>
      <c r="AS80" s="1268"/>
      <c r="AT80" s="1268"/>
      <c r="AU80" s="1268"/>
      <c r="AV80" s="1268"/>
      <c r="AW80" s="1268"/>
      <c r="AX80" s="1268"/>
      <c r="AY80" s="1268"/>
      <c r="AZ80" s="1268"/>
      <c r="BA80" s="1268"/>
      <c r="BB80" s="1266"/>
      <c r="BC80" s="1266"/>
      <c r="BD80" s="1266"/>
      <c r="BE80" s="1266"/>
      <c r="BF80" s="1266"/>
      <c r="BG80" s="1266"/>
      <c r="BH80" s="1266"/>
      <c r="BI80" s="1266"/>
      <c r="BJ80" s="1266"/>
      <c r="BK80" s="1266"/>
      <c r="BL80" s="1266"/>
      <c r="BM80" s="1266"/>
      <c r="BN80" s="1266"/>
      <c r="BO80" s="1266"/>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pans="108:109" ht="13.5" hidden="1" customHeight="1" x14ac:dyDescent="0.15">
      <c r="DD97" s="397"/>
      <c r="DE97" s="397"/>
    </row>
    <row r="98" spans="108:109" ht="13.5" hidden="1" customHeight="1" x14ac:dyDescent="0.15">
      <c r="DD98" s="397"/>
      <c r="DE98" s="397"/>
    </row>
    <row r="99" spans="108:109" ht="13.5" hidden="1" customHeight="1" x14ac:dyDescent="0.15">
      <c r="DD99" s="397"/>
      <c r="DE99" s="397"/>
    </row>
    <row r="100" spans="108:109" ht="13.5" hidden="1" customHeight="1" x14ac:dyDescent="0.15">
      <c r="DD100" s="397"/>
      <c r="DE100" s="397"/>
    </row>
    <row r="101" spans="108:109" ht="13.5" hidden="1" customHeight="1" x14ac:dyDescent="0.15">
      <c r="DD101" s="397"/>
      <c r="DE101" s="397"/>
    </row>
    <row r="102" spans="108:109" ht="13.5" hidden="1" customHeight="1" x14ac:dyDescent="0.15">
      <c r="DD102" s="397"/>
      <c r="DE102" s="397"/>
    </row>
    <row r="103" spans="108:109" ht="13.5" hidden="1" customHeight="1" x14ac:dyDescent="0.15">
      <c r="DD103" s="397"/>
      <c r="DE103" s="397"/>
    </row>
    <row r="104" spans="108:109" ht="13.5" hidden="1" customHeight="1" x14ac:dyDescent="0.15">
      <c r="DD104" s="397"/>
      <c r="DE104" s="397"/>
    </row>
    <row r="105" spans="108:109" ht="13.5" hidden="1" customHeight="1" x14ac:dyDescent="0.15">
      <c r="DD105" s="397"/>
      <c r="DE105" s="397"/>
    </row>
    <row r="106" spans="108:109" ht="13.5" hidden="1" customHeight="1" x14ac:dyDescent="0.15">
      <c r="DD106" s="397"/>
      <c r="DE106" s="397"/>
    </row>
    <row r="107" spans="108:109" ht="13.5" hidden="1" customHeight="1" x14ac:dyDescent="0.15">
      <c r="DD107" s="397"/>
      <c r="DE107" s="397"/>
    </row>
    <row r="108" spans="108:109" ht="13.5" hidden="1" customHeight="1" x14ac:dyDescent="0.15">
      <c r="DD108" s="397"/>
      <c r="DE108" s="397"/>
    </row>
    <row r="109" spans="108:109" ht="13.5" hidden="1" customHeight="1" x14ac:dyDescent="0.15">
      <c r="DD109" s="397"/>
      <c r="DE109" s="397"/>
    </row>
    <row r="110" spans="108:109" ht="13.5" hidden="1" customHeight="1" x14ac:dyDescent="0.15">
      <c r="DD110" s="397"/>
      <c r="DE110" s="397"/>
    </row>
    <row r="111" spans="108:109" ht="13.5" hidden="1" customHeight="1" x14ac:dyDescent="0.15">
      <c r="DD111" s="397"/>
      <c r="DE111" s="397"/>
    </row>
    <row r="112" spans="108:109" ht="13.5" hidden="1" customHeight="1" x14ac:dyDescent="0.15">
      <c r="DD112" s="397"/>
      <c r="DE112" s="397"/>
    </row>
    <row r="113" spans="108:109" ht="13.5" hidden="1" customHeight="1" x14ac:dyDescent="0.15">
      <c r="DD113" s="397"/>
      <c r="DE113" s="397"/>
    </row>
    <row r="114" spans="108:109" ht="13.5" hidden="1" customHeight="1" x14ac:dyDescent="0.15">
      <c r="DD114" s="397"/>
      <c r="DE114" s="397"/>
    </row>
    <row r="115" spans="108:109" ht="13.5" hidden="1" customHeight="1" x14ac:dyDescent="0.15">
      <c r="DD115" s="397"/>
      <c r="DE115" s="397"/>
    </row>
    <row r="116" spans="108:109" ht="13.5" hidden="1" customHeight="1" x14ac:dyDescent="0.15">
      <c r="DD116" s="397"/>
      <c r="DE116" s="397"/>
    </row>
    <row r="117" spans="108:109" ht="13.5" hidden="1" customHeight="1" x14ac:dyDescent="0.15">
      <c r="DD117" s="397"/>
      <c r="DE117" s="397"/>
    </row>
    <row r="118" spans="108:109" ht="13.5" hidden="1" customHeight="1" x14ac:dyDescent="0.15">
      <c r="DD118" s="397"/>
      <c r="DE118" s="397"/>
    </row>
    <row r="119" spans="108:109" ht="13.5" hidden="1" customHeight="1" x14ac:dyDescent="0.15">
      <c r="DD119" s="397"/>
      <c r="DE119" s="397"/>
    </row>
    <row r="120" spans="108:109" ht="13.5" hidden="1" customHeight="1" x14ac:dyDescent="0.15">
      <c r="DD120" s="397"/>
      <c r="DE120" s="397"/>
    </row>
    <row r="121" spans="108:109" ht="13.5" hidden="1" customHeight="1" x14ac:dyDescent="0.15">
      <c r="DD121" s="397"/>
      <c r="DE121" s="397"/>
    </row>
    <row r="122" spans="108:109" ht="13.5" hidden="1" customHeight="1" x14ac:dyDescent="0.15">
      <c r="DD122" s="397"/>
      <c r="DE122" s="397"/>
    </row>
    <row r="123" spans="108:109" ht="13.5" hidden="1" customHeight="1" x14ac:dyDescent="0.15">
      <c r="DD123" s="397"/>
      <c r="DE123" s="397"/>
    </row>
    <row r="124" spans="108:109" ht="13.5" hidden="1" customHeight="1" x14ac:dyDescent="0.15">
      <c r="DD124" s="397"/>
      <c r="DE124" s="397"/>
    </row>
    <row r="125" spans="108:109" ht="13.5" hidden="1" customHeight="1" x14ac:dyDescent="0.15">
      <c r="DD125" s="397"/>
      <c r="DE125" s="397"/>
    </row>
    <row r="126" spans="108:109" ht="13.5" hidden="1" customHeight="1" x14ac:dyDescent="0.15">
      <c r="DD126" s="397"/>
      <c r="DE126" s="397"/>
    </row>
    <row r="127" spans="108:109" ht="13.5" hidden="1" customHeight="1" x14ac:dyDescent="0.15">
      <c r="DD127" s="397"/>
      <c r="DE127" s="397"/>
    </row>
    <row r="128" spans="108:109" ht="13.5" hidden="1" customHeight="1" x14ac:dyDescent="0.15">
      <c r="DD128" s="397"/>
      <c r="DE128" s="397"/>
    </row>
    <row r="129" spans="108:109" ht="13.5" hidden="1" customHeight="1" x14ac:dyDescent="0.15">
      <c r="DD129" s="397"/>
      <c r="DE129" s="397"/>
    </row>
    <row r="130" spans="108:109" ht="13.5" hidden="1" customHeight="1" x14ac:dyDescent="0.15">
      <c r="DD130" s="397"/>
      <c r="DE130" s="397"/>
    </row>
    <row r="131" spans="108:109" ht="13.5" hidden="1" customHeight="1" x14ac:dyDescent="0.15">
      <c r="DD131" s="397"/>
      <c r="DE131" s="397"/>
    </row>
    <row r="132" spans="108:109" ht="13.5" hidden="1" customHeight="1" x14ac:dyDescent="0.15">
      <c r="DD132" s="397"/>
      <c r="DE132" s="397"/>
    </row>
    <row r="133" spans="108:109" ht="13.5" hidden="1" customHeight="1" x14ac:dyDescent="0.15">
      <c r="DD133" s="397"/>
      <c r="DE133" s="397"/>
    </row>
    <row r="134" spans="108:109" ht="13.5" hidden="1" customHeight="1" x14ac:dyDescent="0.15">
      <c r="DD134" s="397"/>
      <c r="DE134" s="397"/>
    </row>
    <row r="135" spans="108:109" ht="13.5" hidden="1" customHeight="1" x14ac:dyDescent="0.15">
      <c r="DD135" s="397"/>
      <c r="DE135" s="397"/>
    </row>
    <row r="136" spans="108:109" ht="13.5" hidden="1" customHeight="1" x14ac:dyDescent="0.15">
      <c r="DD136" s="397"/>
      <c r="DE136" s="397"/>
    </row>
    <row r="137" spans="108:109" ht="13.5" hidden="1" customHeight="1" x14ac:dyDescent="0.15">
      <c r="DD137" s="397"/>
      <c r="DE137" s="397"/>
    </row>
    <row r="138" spans="108:109" ht="13.5" hidden="1" customHeight="1" x14ac:dyDescent="0.15">
      <c r="DD138" s="397"/>
      <c r="DE138" s="397"/>
    </row>
    <row r="139" spans="108:109" ht="13.5" hidden="1" customHeight="1" x14ac:dyDescent="0.15">
      <c r="DD139" s="397"/>
      <c r="DE139" s="397"/>
    </row>
    <row r="140" spans="108:109" ht="13.5" hidden="1" customHeight="1" x14ac:dyDescent="0.15">
      <c r="DD140" s="397"/>
      <c r="DE140" s="397"/>
    </row>
    <row r="141" spans="108:109" ht="13.5" hidden="1" customHeight="1" x14ac:dyDescent="0.15">
      <c r="DD141" s="397"/>
      <c r="DE141" s="397"/>
    </row>
    <row r="142" spans="108:109" ht="13.5" hidden="1" customHeight="1" x14ac:dyDescent="0.15">
      <c r="DD142" s="397"/>
      <c r="DE142" s="397"/>
    </row>
    <row r="143" spans="108:109" ht="13.5" hidden="1" customHeight="1" x14ac:dyDescent="0.15">
      <c r="DD143" s="397"/>
      <c r="DE143" s="397"/>
    </row>
    <row r="144" spans="108:109" ht="13.5" hidden="1" customHeight="1" x14ac:dyDescent="0.15">
      <c r="DD144" s="397"/>
      <c r="DE144" s="397"/>
    </row>
    <row r="145" spans="108:109" ht="13.5" hidden="1" customHeight="1" x14ac:dyDescent="0.15">
      <c r="DD145" s="397"/>
      <c r="DE145" s="397"/>
    </row>
    <row r="146" spans="108:109" ht="13.5" hidden="1" customHeight="1" x14ac:dyDescent="0.15">
      <c r="DD146" s="397"/>
      <c r="DE146" s="397"/>
    </row>
    <row r="147" spans="108:109" ht="13.5" hidden="1" customHeight="1" x14ac:dyDescent="0.15">
      <c r="DD147" s="397"/>
      <c r="DE147" s="397"/>
    </row>
    <row r="148" spans="108:109" ht="13.5" hidden="1" customHeight="1" x14ac:dyDescent="0.15">
      <c r="DD148" s="397"/>
      <c r="DE148" s="397"/>
    </row>
    <row r="149" spans="108:109" ht="13.5" hidden="1" customHeight="1" x14ac:dyDescent="0.15">
      <c r="DD149" s="397"/>
      <c r="DE149" s="397"/>
    </row>
    <row r="150" spans="108:109" ht="13.5" hidden="1" customHeight="1" x14ac:dyDescent="0.15">
      <c r="DD150" s="397"/>
      <c r="DE150" s="397"/>
    </row>
    <row r="151" spans="108:109" ht="13.5" hidden="1" customHeight="1" x14ac:dyDescent="0.15">
      <c r="DD151" s="397"/>
      <c r="DE151" s="397"/>
    </row>
    <row r="152" spans="108:109" ht="13.5" hidden="1" customHeight="1" x14ac:dyDescent="0.15">
      <c r="DD152" s="397"/>
      <c r="DE152" s="397"/>
    </row>
    <row r="153" spans="108:109" ht="13.5" hidden="1" customHeight="1" x14ac:dyDescent="0.15">
      <c r="DD153" s="397"/>
      <c r="DE153" s="397"/>
    </row>
    <row r="154" spans="108:109" ht="13.5" hidden="1" customHeight="1" x14ac:dyDescent="0.15">
      <c r="DD154" s="397"/>
      <c r="DE154" s="397"/>
    </row>
    <row r="155" spans="108:109" ht="13.5" hidden="1" customHeight="1" x14ac:dyDescent="0.15">
      <c r="DD155" s="397"/>
      <c r="DE155" s="397"/>
    </row>
    <row r="156" spans="108:109" ht="13.5" hidden="1" customHeight="1" x14ac:dyDescent="0.15">
      <c r="DD156" s="397"/>
      <c r="DE156" s="397"/>
    </row>
    <row r="157" spans="108:109" ht="13.5" hidden="1" customHeight="1" x14ac:dyDescent="0.15">
      <c r="DD157" s="397"/>
      <c r="DE157" s="397"/>
    </row>
    <row r="158" spans="108:109" ht="13.5" hidden="1" customHeight="1" x14ac:dyDescent="0.15">
      <c r="DD158" s="397"/>
      <c r="DE158" s="397"/>
    </row>
    <row r="159" spans="108:109" ht="13.5" hidden="1" customHeight="1" x14ac:dyDescent="0.15">
      <c r="DD159" s="397"/>
      <c r="DE159" s="397"/>
    </row>
    <row r="160" spans="108:109" ht="13.5" hidden="1" customHeight="1" x14ac:dyDescent="0.15">
      <c r="DD160" s="397"/>
      <c r="DE160" s="39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h/Tc5Kgu8AZrWuv8WmkGV++Xd02s8Rfg4WHFh3krrTLuQcwQT2pnCyNQSj5FNTXu/WsQ1dcY5oT3RAQont7dA==" saltValue="KYb5mFwoXRp+RfCeGAhY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3" zoomScale="55" zoomScaleNormal="55" zoomScaleSheetLayoutView="55" workbookViewId="0">
      <selection activeCell="AN65" sqref="AN65:DC69"/>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YA+UqTqO2KP/23fVz/7H8rVwv9q9OL+ot2hH25DX7qrNOsMG3tNzJMQYljeiKM2UjfTWU5fx9pSWdcRVVGc2A==" saltValue="4/g6Tp6g76gbYyes2ZY5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79" zoomScale="55" zoomScaleNormal="55" zoomScaleSheetLayoutView="55" workbookViewId="0">
      <selection activeCell="BT104" sqref="BT104"/>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290Q8trXExWkeuuqUIQbEodZSJfbSzVQ4b1B+r8HtueJQwZmtNzU4x6I5djpNh7oDQkWTQdZU4FuzfdyvAhrw==" saltValue="2NWpr0nXq6XhCpTJCY7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527</v>
      </c>
      <c r="B3" s="130"/>
      <c r="C3" s="131"/>
      <c r="D3" s="132">
        <v>168561</v>
      </c>
      <c r="E3" s="133"/>
      <c r="F3" s="134">
        <v>123663</v>
      </c>
      <c r="G3" s="135"/>
      <c r="H3" s="136"/>
    </row>
    <row r="4" spans="1:8" x14ac:dyDescent="0.15">
      <c r="A4" s="137"/>
      <c r="B4" s="138"/>
      <c r="C4" s="139"/>
      <c r="D4" s="140">
        <v>51107</v>
      </c>
      <c r="E4" s="141"/>
      <c r="F4" s="142">
        <v>28854</v>
      </c>
      <c r="G4" s="143"/>
      <c r="H4" s="144"/>
    </row>
    <row r="5" spans="1:8" x14ac:dyDescent="0.15">
      <c r="A5" s="125" t="s">
        <v>529</v>
      </c>
      <c r="B5" s="130"/>
      <c r="C5" s="131"/>
      <c r="D5" s="132">
        <v>144012</v>
      </c>
      <c r="E5" s="133"/>
      <c r="F5" s="134">
        <v>119378</v>
      </c>
      <c r="G5" s="135"/>
      <c r="H5" s="136"/>
    </row>
    <row r="6" spans="1:8" x14ac:dyDescent="0.15">
      <c r="A6" s="137"/>
      <c r="B6" s="138"/>
      <c r="C6" s="139"/>
      <c r="D6" s="140">
        <v>40818</v>
      </c>
      <c r="E6" s="141"/>
      <c r="F6" s="142">
        <v>35801</v>
      </c>
      <c r="G6" s="143"/>
      <c r="H6" s="144"/>
    </row>
    <row r="7" spans="1:8" x14ac:dyDescent="0.15">
      <c r="A7" s="125" t="s">
        <v>530</v>
      </c>
      <c r="B7" s="130"/>
      <c r="C7" s="131"/>
      <c r="D7" s="132">
        <v>148295</v>
      </c>
      <c r="E7" s="133"/>
      <c r="F7" s="134">
        <v>135728</v>
      </c>
      <c r="G7" s="135"/>
      <c r="H7" s="136"/>
    </row>
    <row r="8" spans="1:8" x14ac:dyDescent="0.15">
      <c r="A8" s="137"/>
      <c r="B8" s="138"/>
      <c r="C8" s="139"/>
      <c r="D8" s="140">
        <v>43536</v>
      </c>
      <c r="E8" s="141"/>
      <c r="F8" s="142">
        <v>40699</v>
      </c>
      <c r="G8" s="143"/>
      <c r="H8" s="144"/>
    </row>
    <row r="9" spans="1:8" x14ac:dyDescent="0.15">
      <c r="A9" s="125" t="s">
        <v>531</v>
      </c>
      <c r="B9" s="130"/>
      <c r="C9" s="131"/>
      <c r="D9" s="132">
        <v>131618</v>
      </c>
      <c r="E9" s="133"/>
      <c r="F9" s="134">
        <v>139505</v>
      </c>
      <c r="G9" s="135"/>
      <c r="H9" s="136"/>
    </row>
    <row r="10" spans="1:8" x14ac:dyDescent="0.15">
      <c r="A10" s="137"/>
      <c r="B10" s="138"/>
      <c r="C10" s="139"/>
      <c r="D10" s="140">
        <v>38941</v>
      </c>
      <c r="E10" s="141"/>
      <c r="F10" s="142">
        <v>39411</v>
      </c>
      <c r="G10" s="143"/>
      <c r="H10" s="144"/>
    </row>
    <row r="11" spans="1:8" x14ac:dyDescent="0.15">
      <c r="A11" s="125" t="s">
        <v>532</v>
      </c>
      <c r="B11" s="130"/>
      <c r="C11" s="131"/>
      <c r="D11" s="132">
        <v>136955</v>
      </c>
      <c r="E11" s="133"/>
      <c r="F11" s="134">
        <v>128232</v>
      </c>
      <c r="G11" s="135"/>
      <c r="H11" s="136"/>
    </row>
    <row r="12" spans="1:8" x14ac:dyDescent="0.15">
      <c r="A12" s="137"/>
      <c r="B12" s="138"/>
      <c r="C12" s="145"/>
      <c r="D12" s="140">
        <v>34865</v>
      </c>
      <c r="E12" s="141"/>
      <c r="F12" s="142">
        <v>36122</v>
      </c>
      <c r="G12" s="143"/>
      <c r="H12" s="144"/>
    </row>
    <row r="13" spans="1:8" x14ac:dyDescent="0.15">
      <c r="A13" s="125"/>
      <c r="B13" s="130"/>
      <c r="C13" s="146"/>
      <c r="D13" s="147">
        <v>145888</v>
      </c>
      <c r="E13" s="148"/>
      <c r="F13" s="149">
        <v>129301</v>
      </c>
      <c r="G13" s="150"/>
      <c r="H13" s="136"/>
    </row>
    <row r="14" spans="1:8" x14ac:dyDescent="0.15">
      <c r="A14" s="137"/>
      <c r="B14" s="138"/>
      <c r="C14" s="139"/>
      <c r="D14" s="140">
        <v>41853</v>
      </c>
      <c r="E14" s="141"/>
      <c r="F14" s="142">
        <v>36177</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1.78</v>
      </c>
      <c r="C19" s="151">
        <f>ROUND(VALUE(SUBSTITUTE(実質収支比率等に係る経年分析!G$48,"▲","-")),2)</f>
        <v>2.9</v>
      </c>
      <c r="D19" s="151">
        <f>ROUND(VALUE(SUBSTITUTE(実質収支比率等に係る経年分析!H$48,"▲","-")),2)</f>
        <v>2.8</v>
      </c>
      <c r="E19" s="151">
        <f>ROUND(VALUE(SUBSTITUTE(実質収支比率等に係る経年分析!I$48,"▲","-")),2)</f>
        <v>3.04</v>
      </c>
      <c r="F19" s="151">
        <f>ROUND(VALUE(SUBSTITUTE(実質収支比率等に係る経年分析!J$48,"▲","-")),2)</f>
        <v>2.86</v>
      </c>
    </row>
    <row r="20" spans="1:11" x14ac:dyDescent="0.15">
      <c r="A20" s="151" t="s">
        <v>52</v>
      </c>
      <c r="B20" s="151">
        <f>ROUND(VALUE(SUBSTITUTE(実質収支比率等に係る経年分析!F$47,"▲","-")),2)</f>
        <v>1.64</v>
      </c>
      <c r="C20" s="151">
        <f>ROUND(VALUE(SUBSTITUTE(実質収支比率等に係る経年分析!G$47,"▲","-")),2)</f>
        <v>3.74</v>
      </c>
      <c r="D20" s="151">
        <f>ROUND(VALUE(SUBSTITUTE(実質収支比率等に係る経年分析!H$47,"▲","-")),2)</f>
        <v>5.6</v>
      </c>
      <c r="E20" s="151">
        <f>ROUND(VALUE(SUBSTITUTE(実質収支比率等に係る経年分析!I$47,"▲","-")),2)</f>
        <v>5.72</v>
      </c>
      <c r="F20" s="151">
        <f>ROUND(VALUE(SUBSTITUTE(実質収支比率等に係る経年分析!J$47,"▲","-")),2)</f>
        <v>5.98</v>
      </c>
    </row>
    <row r="21" spans="1:11" x14ac:dyDescent="0.15">
      <c r="A21" s="151" t="s">
        <v>53</v>
      </c>
      <c r="B21" s="151">
        <f>IF(ISNUMBER(VALUE(SUBSTITUTE(実質収支比率等に係る経年分析!F$49,"▲","-"))),ROUND(VALUE(SUBSTITUTE(実質収支比率等に係る経年分析!F$49,"▲","-")),2),NA())</f>
        <v>1.65</v>
      </c>
      <c r="C21" s="151">
        <f>IF(ISNUMBER(VALUE(SUBSTITUTE(実質収支比率等に係る経年分析!G$49,"▲","-"))),ROUND(VALUE(SUBSTITUTE(実質収支比率等に係る経年分析!G$49,"▲","-")),2),NA())</f>
        <v>6.71</v>
      </c>
      <c r="D21" s="151">
        <f>IF(ISNUMBER(VALUE(SUBSTITUTE(実質収支比率等に係る経年分析!H$49,"▲","-"))),ROUND(VALUE(SUBSTITUTE(実質収支比率等に係る経年分析!H$49,"▲","-")),2),NA())</f>
        <v>2.38</v>
      </c>
      <c r="E21" s="151">
        <f>IF(ISNUMBER(VALUE(SUBSTITUTE(実質収支比率等に係る経年分析!I$49,"▲","-"))),ROUND(VALUE(SUBSTITUTE(実質収支比率等に係る経年分析!I$49,"▲","-")),2),NA())</f>
        <v>2.33</v>
      </c>
      <c r="F21" s="151">
        <f>IF(ISNUMBER(VALUE(SUBSTITUTE(実質収支比率等に係る経年分析!J$49,"▲","-"))),ROUND(VALUE(SUBSTITUTE(実質収支比率等に係る経年分析!J$49,"▲","-")),2),NA())</f>
        <v>1.72</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0.06</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0.06</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0.06</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7.0000000000000007E-2</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7.0000000000000007E-2</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0.08</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0.08</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0.12</v>
      </c>
    </row>
    <row r="30" spans="1:11" x14ac:dyDescent="0.15">
      <c r="A30" s="152" t="str">
        <f>IF(連結実質赤字比率に係る赤字・黒字の構成分析!C$40="",NA(),連結実質赤字比率に係る赤字・黒字の構成分析!C$40)</f>
        <v>流域下水道特別会計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0.19</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0.17</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0.19</v>
      </c>
    </row>
    <row r="31" spans="1:11" x14ac:dyDescent="0.15">
      <c r="A31" s="152" t="str">
        <f>IF(連結実質赤字比率に係る赤字・黒字の構成分析!C$39="",NA(),連結実質赤字比率に係る赤字・黒字の構成分析!C$39)</f>
        <v>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15">
      <c r="A32" s="152" t="str">
        <f>IF(連結実質赤字比率に係る赤字・黒字の構成分析!C$38="",NA(),連結実質赤字比率に係る赤字・黒字の構成分析!C$38)</f>
        <v>臨港地域整備特別会計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0.56000000000000005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0.51</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0.43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0.43</v>
      </c>
    </row>
    <row r="33" spans="1:16" x14ac:dyDescent="0.15">
      <c r="A33" s="152" t="str">
        <f>IF(連結実質赤字比率に係る赤字・黒字の構成分析!C$37="",NA(),連結実質赤字比率に係る赤字・黒字の構成分析!C$37)</f>
        <v>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0.48</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0.56999999999999995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0.61</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0.64</v>
      </c>
    </row>
    <row r="34" spans="1:16" x14ac:dyDescent="0.15">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3.1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2.82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2.41</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1.88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v>
      </c>
    </row>
    <row r="35" spans="1:16" x14ac:dyDescent="0.15">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0.91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0.92</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1.18</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1.53</v>
      </c>
    </row>
    <row r="36" spans="1:16" x14ac:dyDescent="0.15">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1.71</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2.83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2.73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2.96</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2.78</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67506</v>
      </c>
      <c r="E42" s="153"/>
      <c r="F42" s="153"/>
      <c r="G42" s="153">
        <f>'実質公債費比率（分子）の構造'!L$52</f>
        <v>67813</v>
      </c>
      <c r="H42" s="153"/>
      <c r="I42" s="153"/>
      <c r="J42" s="153">
        <f>'実質公債費比率（分子）の構造'!M$52</f>
        <v>67712</v>
      </c>
      <c r="K42" s="153"/>
      <c r="L42" s="153"/>
      <c r="M42" s="153">
        <f>'実質公債費比率（分子）の構造'!N$52</f>
        <v>69159</v>
      </c>
      <c r="N42" s="153"/>
      <c r="O42" s="153"/>
      <c r="P42" s="153">
        <f>'実質公債費比率（分子）の構造'!O$52</f>
        <v>66053</v>
      </c>
    </row>
    <row r="43" spans="1:16" x14ac:dyDescent="0.15">
      <c r="A43" s="153" t="s">
        <v>61</v>
      </c>
      <c r="B43" s="153">
        <f>'実質公債費比率（分子）の構造'!K$51</f>
        <v>16</v>
      </c>
      <c r="C43" s="153"/>
      <c r="D43" s="153"/>
      <c r="E43" s="153">
        <f>'実質公債費比率（分子）の構造'!L$51</f>
        <v>2</v>
      </c>
      <c r="F43" s="153"/>
      <c r="G43" s="153"/>
      <c r="H43" s="153">
        <f>'実質公債費比率（分子）の構造'!M$51</f>
        <v>0</v>
      </c>
      <c r="I43" s="153"/>
      <c r="J43" s="153"/>
      <c r="K43" s="153">
        <f>'実質公債費比率（分子）の構造'!N$51</f>
        <v>0</v>
      </c>
      <c r="L43" s="153"/>
      <c r="M43" s="153"/>
      <c r="N43" s="153">
        <f>'実質公債費比率（分子）の構造'!O$51</f>
        <v>0</v>
      </c>
      <c r="O43" s="153"/>
      <c r="P43" s="153"/>
    </row>
    <row r="44" spans="1:16" x14ac:dyDescent="0.15">
      <c r="A44" s="153" t="s">
        <v>62</v>
      </c>
      <c r="B44" s="153">
        <f>'実質公債費比率（分子）の構造'!K$50</f>
        <v>992</v>
      </c>
      <c r="C44" s="153"/>
      <c r="D44" s="153"/>
      <c r="E44" s="153">
        <f>'実質公債費比率（分子）の構造'!L$50</f>
        <v>989</v>
      </c>
      <c r="F44" s="153"/>
      <c r="G44" s="153"/>
      <c r="H44" s="153">
        <f>'実質公債費比率（分子）の構造'!M$50</f>
        <v>929</v>
      </c>
      <c r="I44" s="153"/>
      <c r="J44" s="153"/>
      <c r="K44" s="153">
        <f>'実質公債費比率（分子）の構造'!N$50</f>
        <v>834</v>
      </c>
      <c r="L44" s="153"/>
      <c r="M44" s="153"/>
      <c r="N44" s="153">
        <f>'実質公債費比率（分子）の構造'!O$50</f>
        <v>826</v>
      </c>
      <c r="O44" s="153"/>
      <c r="P44" s="153"/>
    </row>
    <row r="45" spans="1:16" x14ac:dyDescent="0.15">
      <c r="A45" s="153" t="s">
        <v>63</v>
      </c>
      <c r="B45" s="153">
        <f>'実質公債費比率（分子）の構造'!K$49</f>
        <v>498</v>
      </c>
      <c r="C45" s="153"/>
      <c r="D45" s="153"/>
      <c r="E45" s="153">
        <f>'実質公債費比率（分子）の構造'!L$49</f>
        <v>471</v>
      </c>
      <c r="F45" s="153"/>
      <c r="G45" s="153"/>
      <c r="H45" s="153">
        <f>'実質公債費比率（分子）の構造'!M$49</f>
        <v>457</v>
      </c>
      <c r="I45" s="153"/>
      <c r="J45" s="153"/>
      <c r="K45" s="153">
        <f>'実質公債費比率（分子）の構造'!N$49</f>
        <v>402</v>
      </c>
      <c r="L45" s="153"/>
      <c r="M45" s="153"/>
      <c r="N45" s="153">
        <f>'実質公債費比率（分子）の構造'!O$49</f>
        <v>370</v>
      </c>
      <c r="O45" s="153"/>
      <c r="P45" s="153"/>
    </row>
    <row r="46" spans="1:16" x14ac:dyDescent="0.15">
      <c r="A46" s="153" t="s">
        <v>64</v>
      </c>
      <c r="B46" s="153">
        <f>'実質公債費比率（分子）の構造'!K$48</f>
        <v>2369</v>
      </c>
      <c r="C46" s="153"/>
      <c r="D46" s="153"/>
      <c r="E46" s="153">
        <f>'実質公債費比率（分子）の構造'!L$48</f>
        <v>2576</v>
      </c>
      <c r="F46" s="153"/>
      <c r="G46" s="153"/>
      <c r="H46" s="153">
        <f>'実質公債費比率（分子）の構造'!M$48</f>
        <v>2559</v>
      </c>
      <c r="I46" s="153"/>
      <c r="J46" s="153"/>
      <c r="K46" s="153">
        <f>'実質公債費比率（分子）の構造'!N$48</f>
        <v>2545</v>
      </c>
      <c r="L46" s="153"/>
      <c r="M46" s="153"/>
      <c r="N46" s="153">
        <f>'実質公債費比率（分子）の構造'!O$48</f>
        <v>2297</v>
      </c>
      <c r="O46" s="153"/>
      <c r="P46" s="153"/>
    </row>
    <row r="47" spans="1:16" x14ac:dyDescent="0.15">
      <c r="A47" s="153" t="s">
        <v>65</v>
      </c>
      <c r="B47" s="153">
        <f>'実質公債費比率（分子）の構造'!K$47</f>
        <v>5010</v>
      </c>
      <c r="C47" s="153"/>
      <c r="D47" s="153"/>
      <c r="E47" s="153">
        <f>'実質公債費比率（分子）の構造'!L$47</f>
        <v>6124</v>
      </c>
      <c r="F47" s="153"/>
      <c r="G47" s="153"/>
      <c r="H47" s="153">
        <f>'実質公債費比率（分子）の構造'!M$47</f>
        <v>7131</v>
      </c>
      <c r="I47" s="153"/>
      <c r="J47" s="153"/>
      <c r="K47" s="153">
        <f>'実質公債費比率（分子）の構造'!N$47</f>
        <v>7920</v>
      </c>
      <c r="L47" s="153"/>
      <c r="M47" s="153"/>
      <c r="N47" s="153">
        <f>'実質公債費比率（分子）の構造'!O$47</f>
        <v>8699</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84507</v>
      </c>
      <c r="C49" s="153"/>
      <c r="D49" s="153"/>
      <c r="E49" s="153">
        <f>'実質公債費比率（分子）の構造'!L$45</f>
        <v>71817</v>
      </c>
      <c r="F49" s="153"/>
      <c r="G49" s="153"/>
      <c r="H49" s="153">
        <f>'実質公債費比率（分子）の構造'!M$45</f>
        <v>66682</v>
      </c>
      <c r="I49" s="153"/>
      <c r="J49" s="153"/>
      <c r="K49" s="153">
        <f>'実質公債費比率（分子）の構造'!N$45</f>
        <v>73791</v>
      </c>
      <c r="L49" s="153"/>
      <c r="M49" s="153"/>
      <c r="N49" s="153">
        <f>'実質公債費比率（分子）の構造'!O$45</f>
        <v>67186</v>
      </c>
      <c r="O49" s="153"/>
      <c r="P49" s="153"/>
    </row>
    <row r="50" spans="1:16" x14ac:dyDescent="0.15">
      <c r="A50" s="153" t="s">
        <v>68</v>
      </c>
      <c r="B50" s="153" t="e">
        <f>NA()</f>
        <v>#N/A</v>
      </c>
      <c r="C50" s="153">
        <f>IF(ISNUMBER('実質公債費比率（分子）の構造'!K$53),'実質公債費比率（分子）の構造'!K$53,NA())</f>
        <v>25886</v>
      </c>
      <c r="D50" s="153" t="e">
        <f>NA()</f>
        <v>#N/A</v>
      </c>
      <c r="E50" s="153" t="e">
        <f>NA()</f>
        <v>#N/A</v>
      </c>
      <c r="F50" s="153">
        <f>IF(ISNUMBER('実質公債費比率（分子）の構造'!L$53),'実質公債費比率（分子）の構造'!L$53,NA())</f>
        <v>14166</v>
      </c>
      <c r="G50" s="153" t="e">
        <f>NA()</f>
        <v>#N/A</v>
      </c>
      <c r="H50" s="153" t="e">
        <f>NA()</f>
        <v>#N/A</v>
      </c>
      <c r="I50" s="153">
        <f>IF(ISNUMBER('実質公債費比率（分子）の構造'!M$53),'実質公債費比率（分子）の構造'!M$53,NA())</f>
        <v>10046</v>
      </c>
      <c r="J50" s="153" t="e">
        <f>NA()</f>
        <v>#N/A</v>
      </c>
      <c r="K50" s="153" t="e">
        <f>NA()</f>
        <v>#N/A</v>
      </c>
      <c r="L50" s="153">
        <f>IF(ISNUMBER('実質公債費比率（分子）の構造'!N$53),'実質公債費比率（分子）の構造'!N$53,NA())</f>
        <v>16333</v>
      </c>
      <c r="M50" s="153" t="e">
        <f>NA()</f>
        <v>#N/A</v>
      </c>
      <c r="N50" s="153" t="e">
        <f>NA()</f>
        <v>#N/A</v>
      </c>
      <c r="O50" s="153">
        <f>IF(ISNUMBER('実質公債費比率（分子）の構造'!O$53),'実質公債費比率（分子）の構造'!O$53,NA())</f>
        <v>13325</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733304</v>
      </c>
      <c r="E56" s="152"/>
      <c r="F56" s="152"/>
      <c r="G56" s="152">
        <f>'将来負担比率（分子）の構造'!J$52</f>
        <v>722999</v>
      </c>
      <c r="H56" s="152"/>
      <c r="I56" s="152"/>
      <c r="J56" s="152">
        <f>'将来負担比率（分子）の構造'!K$52</f>
        <v>704801</v>
      </c>
      <c r="K56" s="152"/>
      <c r="L56" s="152"/>
      <c r="M56" s="152">
        <f>'将来負担比率（分子）の構造'!L$52</f>
        <v>682670</v>
      </c>
      <c r="N56" s="152"/>
      <c r="O56" s="152"/>
      <c r="P56" s="152">
        <f>'将来負担比率（分子）の構造'!M$52</f>
        <v>661684</v>
      </c>
    </row>
    <row r="57" spans="1:16" x14ac:dyDescent="0.15">
      <c r="A57" s="152" t="s">
        <v>39</v>
      </c>
      <c r="B57" s="152"/>
      <c r="C57" s="152"/>
      <c r="D57" s="152">
        <f>'将来負担比率（分子）の構造'!I$51</f>
        <v>12508</v>
      </c>
      <c r="E57" s="152"/>
      <c r="F57" s="152"/>
      <c r="G57" s="152">
        <f>'将来負担比率（分子）の構造'!J$51</f>
        <v>12075</v>
      </c>
      <c r="H57" s="152"/>
      <c r="I57" s="152"/>
      <c r="J57" s="152">
        <f>'将来負担比率（分子）の構造'!K$51</f>
        <v>11210</v>
      </c>
      <c r="K57" s="152"/>
      <c r="L57" s="152"/>
      <c r="M57" s="152">
        <f>'将来負担比率（分子）の構造'!L$51</f>
        <v>9128</v>
      </c>
      <c r="N57" s="152"/>
      <c r="O57" s="152"/>
      <c r="P57" s="152">
        <f>'将来負担比率（分子）の構造'!M$51</f>
        <v>9300</v>
      </c>
    </row>
    <row r="58" spans="1:16" x14ac:dyDescent="0.15">
      <c r="A58" s="152" t="s">
        <v>38</v>
      </c>
      <c r="B58" s="152"/>
      <c r="C58" s="152"/>
      <c r="D58" s="152">
        <f>'将来負担比率（分子）の構造'!I$50</f>
        <v>76290</v>
      </c>
      <c r="E58" s="152"/>
      <c r="F58" s="152"/>
      <c r="G58" s="152">
        <f>'将来負担比率（分子）の構造'!J$50</f>
        <v>75433</v>
      </c>
      <c r="H58" s="152"/>
      <c r="I58" s="152"/>
      <c r="J58" s="152">
        <f>'将来負担比率（分子）の構造'!K$50</f>
        <v>73839</v>
      </c>
      <c r="K58" s="152"/>
      <c r="L58" s="152"/>
      <c r="M58" s="152">
        <f>'将来負担比率（分子）の構造'!L$50</f>
        <v>72767</v>
      </c>
      <c r="N58" s="152"/>
      <c r="O58" s="152"/>
      <c r="P58" s="152">
        <f>'将来負担比率（分子）の構造'!M$50</f>
        <v>75409</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25632</v>
      </c>
      <c r="C61" s="152"/>
      <c r="D61" s="152"/>
      <c r="E61" s="152">
        <f>'将来負担比率（分子）の構造'!J$46</f>
        <v>26038</v>
      </c>
      <c r="F61" s="152"/>
      <c r="G61" s="152"/>
      <c r="H61" s="152">
        <f>'将来負担比率（分子）の構造'!K$46</f>
        <v>24770</v>
      </c>
      <c r="I61" s="152"/>
      <c r="J61" s="152"/>
      <c r="K61" s="152">
        <f>'将来負担比率（分子）の構造'!L$46</f>
        <v>21574</v>
      </c>
      <c r="L61" s="152"/>
      <c r="M61" s="152"/>
      <c r="N61" s="152">
        <f>'将来負担比率（分子）の構造'!M$46</f>
        <v>17602</v>
      </c>
      <c r="O61" s="152"/>
      <c r="P61" s="152"/>
    </row>
    <row r="62" spans="1:16" x14ac:dyDescent="0.15">
      <c r="A62" s="152" t="s">
        <v>32</v>
      </c>
      <c r="B62" s="152">
        <f>'将来負担比率（分子）の構造'!I$45</f>
        <v>122050</v>
      </c>
      <c r="C62" s="152"/>
      <c r="D62" s="152"/>
      <c r="E62" s="152">
        <f>'将来負担比率（分子）の構造'!J$45</f>
        <v>117016</v>
      </c>
      <c r="F62" s="152"/>
      <c r="G62" s="152"/>
      <c r="H62" s="152">
        <f>'将来負担比率（分子）の構造'!K$45</f>
        <v>115077</v>
      </c>
      <c r="I62" s="152"/>
      <c r="J62" s="152"/>
      <c r="K62" s="152">
        <f>'将来負担比率（分子）の構造'!L$45</f>
        <v>113160</v>
      </c>
      <c r="L62" s="152"/>
      <c r="M62" s="152"/>
      <c r="N62" s="152">
        <f>'将来負担比率（分子）の構造'!M$45</f>
        <v>109165</v>
      </c>
      <c r="O62" s="152"/>
      <c r="P62" s="152"/>
    </row>
    <row r="63" spans="1:16" x14ac:dyDescent="0.15">
      <c r="A63" s="152" t="s">
        <v>31</v>
      </c>
      <c r="B63" s="152">
        <f>'将来負担比率（分子）の構造'!I$44</f>
        <v>3095</v>
      </c>
      <c r="C63" s="152"/>
      <c r="D63" s="152"/>
      <c r="E63" s="152">
        <f>'将来負担比率（分子）の構造'!J$44</f>
        <v>2775</v>
      </c>
      <c r="F63" s="152"/>
      <c r="G63" s="152"/>
      <c r="H63" s="152">
        <f>'将来負担比率（分子）の構造'!K$44</f>
        <v>2466</v>
      </c>
      <c r="I63" s="152"/>
      <c r="J63" s="152"/>
      <c r="K63" s="152">
        <f>'将来負担比率（分子）の構造'!L$44</f>
        <v>2239</v>
      </c>
      <c r="L63" s="152"/>
      <c r="M63" s="152"/>
      <c r="N63" s="152">
        <f>'将来負担比率（分子）の構造'!M$44</f>
        <v>1921</v>
      </c>
      <c r="O63" s="152"/>
      <c r="P63" s="152"/>
    </row>
    <row r="64" spans="1:16" x14ac:dyDescent="0.15">
      <c r="A64" s="152" t="s">
        <v>30</v>
      </c>
      <c r="B64" s="152">
        <f>'将来負担比率（分子）の構造'!I$43</f>
        <v>25244</v>
      </c>
      <c r="C64" s="152"/>
      <c r="D64" s="152"/>
      <c r="E64" s="152">
        <f>'将来負担比率（分子）の構造'!J$43</f>
        <v>23630</v>
      </c>
      <c r="F64" s="152"/>
      <c r="G64" s="152"/>
      <c r="H64" s="152">
        <f>'将来負担比率（分子）の構造'!K$43</f>
        <v>21982</v>
      </c>
      <c r="I64" s="152"/>
      <c r="J64" s="152"/>
      <c r="K64" s="152">
        <f>'将来負担比率（分子）の構造'!L$43</f>
        <v>21900</v>
      </c>
      <c r="L64" s="152"/>
      <c r="M64" s="152"/>
      <c r="N64" s="152">
        <f>'将来負担比率（分子）の構造'!M$43</f>
        <v>22272</v>
      </c>
      <c r="O64" s="152"/>
      <c r="P64" s="152"/>
    </row>
    <row r="65" spans="1:16" x14ac:dyDescent="0.15">
      <c r="A65" s="152" t="s">
        <v>29</v>
      </c>
      <c r="B65" s="152">
        <f>'将来負担比率（分子）の構造'!I$42</f>
        <v>9442</v>
      </c>
      <c r="C65" s="152"/>
      <c r="D65" s="152"/>
      <c r="E65" s="152">
        <f>'将来負担比率（分子）の構造'!J$42</f>
        <v>8441</v>
      </c>
      <c r="F65" s="152"/>
      <c r="G65" s="152"/>
      <c r="H65" s="152">
        <f>'将来負担比率（分子）の構造'!K$42</f>
        <v>7462</v>
      </c>
      <c r="I65" s="152"/>
      <c r="J65" s="152"/>
      <c r="K65" s="152">
        <f>'将来負担比率（分子）の構造'!L$42</f>
        <v>6750</v>
      </c>
      <c r="L65" s="152"/>
      <c r="M65" s="152"/>
      <c r="N65" s="152">
        <f>'将来負担比率（分子）の構造'!M$42</f>
        <v>5386</v>
      </c>
      <c r="O65" s="152"/>
      <c r="P65" s="152"/>
    </row>
    <row r="66" spans="1:16" x14ac:dyDescent="0.15">
      <c r="A66" s="152" t="s">
        <v>28</v>
      </c>
      <c r="B66" s="152">
        <f>'将来負担比率（分子）の構造'!I$41</f>
        <v>1022190</v>
      </c>
      <c r="C66" s="152"/>
      <c r="D66" s="152"/>
      <c r="E66" s="152">
        <f>'将来負担比率（分子）の構造'!J$41</f>
        <v>1008692</v>
      </c>
      <c r="F66" s="152"/>
      <c r="G66" s="152"/>
      <c r="H66" s="152">
        <f>'将来負担比率（分子）の構造'!K$41</f>
        <v>997257</v>
      </c>
      <c r="I66" s="152"/>
      <c r="J66" s="152"/>
      <c r="K66" s="152">
        <f>'将来負担比率（分子）の構造'!L$41</f>
        <v>979807</v>
      </c>
      <c r="L66" s="152"/>
      <c r="M66" s="152"/>
      <c r="N66" s="152">
        <f>'将来負担比率（分子）の構造'!M$41</f>
        <v>969896</v>
      </c>
      <c r="O66" s="152"/>
      <c r="P66" s="152"/>
    </row>
    <row r="67" spans="1:16" x14ac:dyDescent="0.15">
      <c r="A67" s="152" t="s">
        <v>72</v>
      </c>
      <c r="B67" s="152" t="e">
        <f>NA()</f>
        <v>#N/A</v>
      </c>
      <c r="C67" s="152">
        <f>IF(ISNUMBER('将来負担比率（分子）の構造'!I$53), IF('将来負担比率（分子）の構造'!I$53 &lt; 0, 0, '将来負担比率（分子）の構造'!I$53), NA())</f>
        <v>385552</v>
      </c>
      <c r="D67" s="152" t="e">
        <f>NA()</f>
        <v>#N/A</v>
      </c>
      <c r="E67" s="152" t="e">
        <f>NA()</f>
        <v>#N/A</v>
      </c>
      <c r="F67" s="152">
        <f>IF(ISNUMBER('将来負担比率（分子）の構造'!J$53), IF('将来負担比率（分子）の構造'!J$53 &lt; 0, 0, '将来負担比率（分子）の構造'!J$53), NA())</f>
        <v>376085</v>
      </c>
      <c r="G67" s="152" t="e">
        <f>NA()</f>
        <v>#N/A</v>
      </c>
      <c r="H67" s="152" t="e">
        <f>NA()</f>
        <v>#N/A</v>
      </c>
      <c r="I67" s="152">
        <f>IF(ISNUMBER('将来負担比率（分子）の構造'!K$53), IF('将来負担比率（分子）の構造'!K$53 &lt; 0, 0, '将来負担比率（分子）の構造'!K$53), NA())</f>
        <v>379164</v>
      </c>
      <c r="J67" s="152" t="e">
        <f>NA()</f>
        <v>#N/A</v>
      </c>
      <c r="K67" s="152" t="e">
        <f>NA()</f>
        <v>#N/A</v>
      </c>
      <c r="L67" s="152">
        <f>IF(ISNUMBER('将来負担比率（分子）の構造'!L$53), IF('将来負担比率（分子）の構造'!L$53 &lt; 0, 0, '将来負担比率（分子）の構造'!L$53), NA())</f>
        <v>380865</v>
      </c>
      <c r="M67" s="152" t="e">
        <f>NA()</f>
        <v>#N/A</v>
      </c>
      <c r="N67" s="152" t="e">
        <f>NA()</f>
        <v>#N/A</v>
      </c>
      <c r="O67" s="152">
        <f>IF(ISNUMBER('将来負担比率（分子）の構造'!M$53), IF('将来負担比率（分子）の構造'!M$53 &lt; 0, 0, '将来負担比率（分子）の構造'!M$53), NA())</f>
        <v>379848</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15888</v>
      </c>
      <c r="C72" s="156">
        <f>基金残高に係る経年分析!G55</f>
        <v>15967</v>
      </c>
      <c r="D72" s="156">
        <f>基金残高に係る経年分析!H55</f>
        <v>16548</v>
      </c>
    </row>
    <row r="73" spans="1:16" x14ac:dyDescent="0.15">
      <c r="A73" s="155" t="s">
        <v>75</v>
      </c>
      <c r="B73" s="156">
        <f>基金残高に係る経年分析!F56</f>
        <v>24678</v>
      </c>
      <c r="C73" s="156">
        <f>基金残高に係る経年分析!G56</f>
        <v>19493</v>
      </c>
      <c r="D73" s="156">
        <f>基金残高に係る経年分析!H56</f>
        <v>16671</v>
      </c>
    </row>
    <row r="74" spans="1:16" x14ac:dyDescent="0.15">
      <c r="A74" s="155" t="s">
        <v>76</v>
      </c>
      <c r="B74" s="156">
        <f>基金残高に係る経年分析!F57</f>
        <v>17046</v>
      </c>
      <c r="C74" s="156">
        <f>基金残高に係る経年分析!G57</f>
        <v>16467</v>
      </c>
      <c r="D74" s="156">
        <f>基金残高に係る経年分析!H57</f>
        <v>16214</v>
      </c>
    </row>
  </sheetData>
  <sheetProtection algorithmName="SHA-512" hashValue="zIbp5xjF0AGFb4Pd/QdiUH+ZrAROy5mvi7TBdwHCWvkqO0EVCKBTyYt7yU4+IU9vQQuALB0v3fb4yeL+O1K06A==" saltValue="vanrQ8dpaauHT8C6Ha4n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735" t="s">
        <v>184</v>
      </c>
      <c r="DD1" s="736"/>
      <c r="DE1" s="736"/>
      <c r="DF1" s="736"/>
      <c r="DG1" s="736"/>
      <c r="DH1" s="736"/>
      <c r="DI1" s="737"/>
      <c r="DK1" s="735" t="s">
        <v>185</v>
      </c>
      <c r="DL1" s="736"/>
      <c r="DM1" s="736"/>
      <c r="DN1" s="736"/>
      <c r="DO1" s="736"/>
      <c r="DP1" s="736"/>
      <c r="DQ1" s="736"/>
      <c r="DR1" s="736"/>
      <c r="DS1" s="736"/>
      <c r="DT1" s="736"/>
      <c r="DU1" s="736"/>
      <c r="DV1" s="736"/>
      <c r="DW1" s="736"/>
      <c r="DX1" s="737"/>
      <c r="DY1" s="207"/>
      <c r="DZ1" s="207"/>
      <c r="EA1" s="207"/>
      <c r="EB1" s="207"/>
      <c r="EC1" s="207"/>
      <c r="ED1" s="207"/>
      <c r="EE1" s="207"/>
      <c r="EF1" s="207"/>
      <c r="EG1" s="207"/>
      <c r="EH1" s="207"/>
    </row>
    <row r="2" spans="2:138" ht="22.5" customHeight="1" x14ac:dyDescent="0.15">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705" t="s">
        <v>187</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188</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7"/>
      <c r="BY3" s="705" t="s">
        <v>189</v>
      </c>
      <c r="BZ3" s="706"/>
      <c r="CA3" s="706"/>
      <c r="CB3" s="706"/>
      <c r="CC3" s="706"/>
      <c r="CD3" s="706"/>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7"/>
    </row>
    <row r="4" spans="2:138" ht="11.25" customHeight="1" x14ac:dyDescent="0.15">
      <c r="B4" s="705" t="s">
        <v>1</v>
      </c>
      <c r="C4" s="706"/>
      <c r="D4" s="706"/>
      <c r="E4" s="706"/>
      <c r="F4" s="706"/>
      <c r="G4" s="706"/>
      <c r="H4" s="706"/>
      <c r="I4" s="706"/>
      <c r="J4" s="706"/>
      <c r="K4" s="706"/>
      <c r="L4" s="706"/>
      <c r="M4" s="706"/>
      <c r="N4" s="706"/>
      <c r="O4" s="706"/>
      <c r="P4" s="706"/>
      <c r="Q4" s="707"/>
      <c r="R4" s="705" t="s">
        <v>190</v>
      </c>
      <c r="S4" s="706"/>
      <c r="T4" s="706"/>
      <c r="U4" s="706"/>
      <c r="V4" s="706"/>
      <c r="W4" s="706"/>
      <c r="X4" s="706"/>
      <c r="Y4" s="707"/>
      <c r="Z4" s="705" t="s">
        <v>191</v>
      </c>
      <c r="AA4" s="706"/>
      <c r="AB4" s="706"/>
      <c r="AC4" s="707"/>
      <c r="AD4" s="705" t="s">
        <v>192</v>
      </c>
      <c r="AE4" s="706"/>
      <c r="AF4" s="706"/>
      <c r="AG4" s="706"/>
      <c r="AH4" s="706"/>
      <c r="AI4" s="706"/>
      <c r="AJ4" s="706"/>
      <c r="AK4" s="707"/>
      <c r="AL4" s="705" t="s">
        <v>191</v>
      </c>
      <c r="AM4" s="706"/>
      <c r="AN4" s="706"/>
      <c r="AO4" s="707"/>
      <c r="AP4" s="738" t="s">
        <v>193</v>
      </c>
      <c r="AQ4" s="738"/>
      <c r="AR4" s="738"/>
      <c r="AS4" s="738"/>
      <c r="AT4" s="738"/>
      <c r="AU4" s="738"/>
      <c r="AV4" s="738"/>
      <c r="AW4" s="738"/>
      <c r="AX4" s="738"/>
      <c r="AY4" s="738"/>
      <c r="AZ4" s="738"/>
      <c r="BA4" s="738"/>
      <c r="BB4" s="738"/>
      <c r="BC4" s="738"/>
      <c r="BD4" s="738" t="s">
        <v>194</v>
      </c>
      <c r="BE4" s="738"/>
      <c r="BF4" s="738"/>
      <c r="BG4" s="738"/>
      <c r="BH4" s="738"/>
      <c r="BI4" s="738"/>
      <c r="BJ4" s="738"/>
      <c r="BK4" s="738"/>
      <c r="BL4" s="738" t="s">
        <v>191</v>
      </c>
      <c r="BM4" s="738"/>
      <c r="BN4" s="738"/>
      <c r="BO4" s="738"/>
      <c r="BP4" s="738" t="s">
        <v>195</v>
      </c>
      <c r="BQ4" s="738"/>
      <c r="BR4" s="738"/>
      <c r="BS4" s="738"/>
      <c r="BT4" s="738"/>
      <c r="BU4" s="738"/>
      <c r="BV4" s="738"/>
      <c r="BW4" s="738"/>
      <c r="BY4" s="705" t="s">
        <v>196</v>
      </c>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7"/>
    </row>
    <row r="5" spans="2:138" s="212" customFormat="1" ht="11.25" customHeight="1" x14ac:dyDescent="0.15">
      <c r="B5" s="702" t="s">
        <v>197</v>
      </c>
      <c r="C5" s="703"/>
      <c r="D5" s="703"/>
      <c r="E5" s="703"/>
      <c r="F5" s="703"/>
      <c r="G5" s="703"/>
      <c r="H5" s="703"/>
      <c r="I5" s="703"/>
      <c r="J5" s="703"/>
      <c r="K5" s="703"/>
      <c r="L5" s="703"/>
      <c r="M5" s="703"/>
      <c r="N5" s="703"/>
      <c r="O5" s="703"/>
      <c r="P5" s="703"/>
      <c r="Q5" s="704"/>
      <c r="R5" s="714">
        <v>82322989</v>
      </c>
      <c r="S5" s="715"/>
      <c r="T5" s="715"/>
      <c r="U5" s="715"/>
      <c r="V5" s="715"/>
      <c r="W5" s="715"/>
      <c r="X5" s="715"/>
      <c r="Y5" s="716"/>
      <c r="Z5" s="733">
        <v>17</v>
      </c>
      <c r="AA5" s="733"/>
      <c r="AB5" s="733"/>
      <c r="AC5" s="733"/>
      <c r="AD5" s="734">
        <v>66209138</v>
      </c>
      <c r="AE5" s="734"/>
      <c r="AF5" s="734"/>
      <c r="AG5" s="734"/>
      <c r="AH5" s="734"/>
      <c r="AI5" s="734"/>
      <c r="AJ5" s="734"/>
      <c r="AK5" s="734"/>
      <c r="AL5" s="717">
        <v>25.5</v>
      </c>
      <c r="AM5" s="718"/>
      <c r="AN5" s="718"/>
      <c r="AO5" s="721"/>
      <c r="AP5" s="702" t="s">
        <v>198</v>
      </c>
      <c r="AQ5" s="703"/>
      <c r="AR5" s="703"/>
      <c r="AS5" s="703"/>
      <c r="AT5" s="703"/>
      <c r="AU5" s="703"/>
      <c r="AV5" s="703"/>
      <c r="AW5" s="703"/>
      <c r="AX5" s="703"/>
      <c r="AY5" s="703"/>
      <c r="AZ5" s="703"/>
      <c r="BA5" s="703"/>
      <c r="BB5" s="703"/>
      <c r="BC5" s="704"/>
      <c r="BD5" s="633">
        <v>82043868</v>
      </c>
      <c r="BE5" s="634"/>
      <c r="BF5" s="634"/>
      <c r="BG5" s="634"/>
      <c r="BH5" s="634"/>
      <c r="BI5" s="634"/>
      <c r="BJ5" s="634"/>
      <c r="BK5" s="635"/>
      <c r="BL5" s="722">
        <v>99.7</v>
      </c>
      <c r="BM5" s="722"/>
      <c r="BN5" s="722"/>
      <c r="BO5" s="722"/>
      <c r="BP5" s="723">
        <v>532321</v>
      </c>
      <c r="BQ5" s="723"/>
      <c r="BR5" s="723"/>
      <c r="BS5" s="723"/>
      <c r="BT5" s="723"/>
      <c r="BU5" s="723"/>
      <c r="BV5" s="723"/>
      <c r="BW5" s="726"/>
      <c r="BY5" s="705" t="s">
        <v>193</v>
      </c>
      <c r="BZ5" s="706"/>
      <c r="CA5" s="706"/>
      <c r="CB5" s="706"/>
      <c r="CC5" s="706"/>
      <c r="CD5" s="706"/>
      <c r="CE5" s="706"/>
      <c r="CF5" s="706"/>
      <c r="CG5" s="706"/>
      <c r="CH5" s="706"/>
      <c r="CI5" s="706"/>
      <c r="CJ5" s="706"/>
      <c r="CK5" s="706"/>
      <c r="CL5" s="707"/>
      <c r="CM5" s="705" t="s">
        <v>199</v>
      </c>
      <c r="CN5" s="706"/>
      <c r="CO5" s="706"/>
      <c r="CP5" s="706"/>
      <c r="CQ5" s="706"/>
      <c r="CR5" s="706"/>
      <c r="CS5" s="706"/>
      <c r="CT5" s="707"/>
      <c r="CU5" s="705" t="s">
        <v>191</v>
      </c>
      <c r="CV5" s="706"/>
      <c r="CW5" s="706"/>
      <c r="CX5" s="707"/>
      <c r="CY5" s="705" t="s">
        <v>200</v>
      </c>
      <c r="CZ5" s="706"/>
      <c r="DA5" s="706"/>
      <c r="DB5" s="706"/>
      <c r="DC5" s="706"/>
      <c r="DD5" s="706"/>
      <c r="DE5" s="706"/>
      <c r="DF5" s="706"/>
      <c r="DG5" s="706"/>
      <c r="DH5" s="706"/>
      <c r="DI5" s="706"/>
      <c r="DJ5" s="706"/>
      <c r="DK5" s="707"/>
      <c r="DL5" s="705" t="s">
        <v>201</v>
      </c>
      <c r="DM5" s="706"/>
      <c r="DN5" s="706"/>
      <c r="DO5" s="706"/>
      <c r="DP5" s="706"/>
      <c r="DQ5" s="706"/>
      <c r="DR5" s="706"/>
      <c r="DS5" s="706"/>
      <c r="DT5" s="706"/>
      <c r="DU5" s="706"/>
      <c r="DV5" s="706"/>
      <c r="DW5" s="706"/>
      <c r="DX5" s="707"/>
    </row>
    <row r="6" spans="2:138" ht="11.25" customHeight="1" x14ac:dyDescent="0.15">
      <c r="B6" s="630" t="s">
        <v>202</v>
      </c>
      <c r="C6" s="631"/>
      <c r="D6" s="631"/>
      <c r="E6" s="631"/>
      <c r="F6" s="631"/>
      <c r="G6" s="631"/>
      <c r="H6" s="631"/>
      <c r="I6" s="631"/>
      <c r="J6" s="631"/>
      <c r="K6" s="631"/>
      <c r="L6" s="631"/>
      <c r="M6" s="631"/>
      <c r="N6" s="631"/>
      <c r="O6" s="631"/>
      <c r="P6" s="631"/>
      <c r="Q6" s="632"/>
      <c r="R6" s="633">
        <v>13901083</v>
      </c>
      <c r="S6" s="634"/>
      <c r="T6" s="634"/>
      <c r="U6" s="634"/>
      <c r="V6" s="634"/>
      <c r="W6" s="634"/>
      <c r="X6" s="634"/>
      <c r="Y6" s="635"/>
      <c r="Z6" s="722">
        <v>2.9</v>
      </c>
      <c r="AA6" s="722"/>
      <c r="AB6" s="722"/>
      <c r="AC6" s="722"/>
      <c r="AD6" s="723">
        <v>13901083</v>
      </c>
      <c r="AE6" s="723"/>
      <c r="AF6" s="723"/>
      <c r="AG6" s="723"/>
      <c r="AH6" s="723"/>
      <c r="AI6" s="723"/>
      <c r="AJ6" s="723"/>
      <c r="AK6" s="723"/>
      <c r="AL6" s="636">
        <v>5.4</v>
      </c>
      <c r="AM6" s="724"/>
      <c r="AN6" s="724"/>
      <c r="AO6" s="725"/>
      <c r="AP6" s="630" t="s">
        <v>203</v>
      </c>
      <c r="AQ6" s="631"/>
      <c r="AR6" s="631"/>
      <c r="AS6" s="631"/>
      <c r="AT6" s="631"/>
      <c r="AU6" s="631"/>
      <c r="AV6" s="631"/>
      <c r="AW6" s="631"/>
      <c r="AX6" s="631"/>
      <c r="AY6" s="631"/>
      <c r="AZ6" s="631"/>
      <c r="BA6" s="631"/>
      <c r="BB6" s="631"/>
      <c r="BC6" s="632"/>
      <c r="BD6" s="633">
        <v>81300502</v>
      </c>
      <c r="BE6" s="634"/>
      <c r="BF6" s="634"/>
      <c r="BG6" s="634"/>
      <c r="BH6" s="634"/>
      <c r="BI6" s="634"/>
      <c r="BJ6" s="634"/>
      <c r="BK6" s="635"/>
      <c r="BL6" s="722">
        <v>98.8</v>
      </c>
      <c r="BM6" s="722"/>
      <c r="BN6" s="722"/>
      <c r="BO6" s="722"/>
      <c r="BP6" s="723">
        <v>532321</v>
      </c>
      <c r="BQ6" s="723"/>
      <c r="BR6" s="723"/>
      <c r="BS6" s="723"/>
      <c r="BT6" s="723"/>
      <c r="BU6" s="723"/>
      <c r="BV6" s="723"/>
      <c r="BW6" s="726"/>
      <c r="BY6" s="702" t="s">
        <v>204</v>
      </c>
      <c r="BZ6" s="703"/>
      <c r="CA6" s="703"/>
      <c r="CB6" s="703"/>
      <c r="CC6" s="703"/>
      <c r="CD6" s="703"/>
      <c r="CE6" s="703"/>
      <c r="CF6" s="703"/>
      <c r="CG6" s="703"/>
      <c r="CH6" s="703"/>
      <c r="CI6" s="703"/>
      <c r="CJ6" s="703"/>
      <c r="CK6" s="703"/>
      <c r="CL6" s="704"/>
      <c r="CM6" s="633">
        <v>971878</v>
      </c>
      <c r="CN6" s="634"/>
      <c r="CO6" s="634"/>
      <c r="CP6" s="634"/>
      <c r="CQ6" s="634"/>
      <c r="CR6" s="634"/>
      <c r="CS6" s="634"/>
      <c r="CT6" s="635"/>
      <c r="CU6" s="722">
        <v>0.2</v>
      </c>
      <c r="CV6" s="722"/>
      <c r="CW6" s="722"/>
      <c r="CX6" s="722"/>
      <c r="CY6" s="639" t="s">
        <v>205</v>
      </c>
      <c r="CZ6" s="634"/>
      <c r="DA6" s="634"/>
      <c r="DB6" s="634"/>
      <c r="DC6" s="634"/>
      <c r="DD6" s="634"/>
      <c r="DE6" s="634"/>
      <c r="DF6" s="634"/>
      <c r="DG6" s="634"/>
      <c r="DH6" s="634"/>
      <c r="DI6" s="634"/>
      <c r="DJ6" s="634"/>
      <c r="DK6" s="635"/>
      <c r="DL6" s="639">
        <v>964522</v>
      </c>
      <c r="DM6" s="634"/>
      <c r="DN6" s="634"/>
      <c r="DO6" s="634"/>
      <c r="DP6" s="634"/>
      <c r="DQ6" s="634"/>
      <c r="DR6" s="634"/>
      <c r="DS6" s="634"/>
      <c r="DT6" s="634"/>
      <c r="DU6" s="634"/>
      <c r="DV6" s="634"/>
      <c r="DW6" s="634"/>
      <c r="DX6" s="728"/>
    </row>
    <row r="7" spans="2:138" ht="11.25" customHeight="1" x14ac:dyDescent="0.15">
      <c r="B7" s="630" t="s">
        <v>206</v>
      </c>
      <c r="C7" s="631"/>
      <c r="D7" s="631"/>
      <c r="E7" s="631"/>
      <c r="F7" s="631"/>
      <c r="G7" s="631"/>
      <c r="H7" s="631"/>
      <c r="I7" s="631"/>
      <c r="J7" s="631"/>
      <c r="K7" s="631"/>
      <c r="L7" s="631"/>
      <c r="M7" s="631"/>
      <c r="N7" s="631"/>
      <c r="O7" s="631"/>
      <c r="P7" s="631"/>
      <c r="Q7" s="632"/>
      <c r="R7" s="633">
        <v>2419930</v>
      </c>
      <c r="S7" s="634"/>
      <c r="T7" s="634"/>
      <c r="U7" s="634"/>
      <c r="V7" s="634"/>
      <c r="W7" s="634"/>
      <c r="X7" s="634"/>
      <c r="Y7" s="635"/>
      <c r="Z7" s="722">
        <v>0.5</v>
      </c>
      <c r="AA7" s="722"/>
      <c r="AB7" s="722"/>
      <c r="AC7" s="722"/>
      <c r="AD7" s="723">
        <v>2419930</v>
      </c>
      <c r="AE7" s="723"/>
      <c r="AF7" s="723"/>
      <c r="AG7" s="723"/>
      <c r="AH7" s="723"/>
      <c r="AI7" s="723"/>
      <c r="AJ7" s="723"/>
      <c r="AK7" s="723"/>
      <c r="AL7" s="636">
        <v>0.9</v>
      </c>
      <c r="AM7" s="724"/>
      <c r="AN7" s="724"/>
      <c r="AO7" s="725"/>
      <c r="AP7" s="630" t="s">
        <v>207</v>
      </c>
      <c r="AQ7" s="631"/>
      <c r="AR7" s="631"/>
      <c r="AS7" s="631"/>
      <c r="AT7" s="631"/>
      <c r="AU7" s="631"/>
      <c r="AV7" s="631"/>
      <c r="AW7" s="631"/>
      <c r="AX7" s="631"/>
      <c r="AY7" s="631"/>
      <c r="AZ7" s="631"/>
      <c r="BA7" s="631"/>
      <c r="BB7" s="631"/>
      <c r="BC7" s="632"/>
      <c r="BD7" s="633">
        <v>23594374</v>
      </c>
      <c r="BE7" s="634"/>
      <c r="BF7" s="634"/>
      <c r="BG7" s="634"/>
      <c r="BH7" s="634"/>
      <c r="BI7" s="634"/>
      <c r="BJ7" s="634"/>
      <c r="BK7" s="635"/>
      <c r="BL7" s="722">
        <v>28.7</v>
      </c>
      <c r="BM7" s="722"/>
      <c r="BN7" s="722"/>
      <c r="BO7" s="722"/>
      <c r="BP7" s="723">
        <v>532321</v>
      </c>
      <c r="BQ7" s="723"/>
      <c r="BR7" s="723"/>
      <c r="BS7" s="723"/>
      <c r="BT7" s="723"/>
      <c r="BU7" s="723"/>
      <c r="BV7" s="723"/>
      <c r="BW7" s="726"/>
      <c r="BY7" s="630" t="s">
        <v>208</v>
      </c>
      <c r="BZ7" s="631"/>
      <c r="CA7" s="631"/>
      <c r="CB7" s="631"/>
      <c r="CC7" s="631"/>
      <c r="CD7" s="631"/>
      <c r="CE7" s="631"/>
      <c r="CF7" s="631"/>
      <c r="CG7" s="631"/>
      <c r="CH7" s="631"/>
      <c r="CI7" s="631"/>
      <c r="CJ7" s="631"/>
      <c r="CK7" s="631"/>
      <c r="CL7" s="632"/>
      <c r="CM7" s="633">
        <v>25692426</v>
      </c>
      <c r="CN7" s="634"/>
      <c r="CO7" s="634"/>
      <c r="CP7" s="634"/>
      <c r="CQ7" s="634"/>
      <c r="CR7" s="634"/>
      <c r="CS7" s="634"/>
      <c r="CT7" s="635"/>
      <c r="CU7" s="722">
        <v>5.5</v>
      </c>
      <c r="CV7" s="722"/>
      <c r="CW7" s="722"/>
      <c r="CX7" s="722"/>
      <c r="CY7" s="639">
        <v>2805193</v>
      </c>
      <c r="CZ7" s="634"/>
      <c r="DA7" s="634"/>
      <c r="DB7" s="634"/>
      <c r="DC7" s="634"/>
      <c r="DD7" s="634"/>
      <c r="DE7" s="634"/>
      <c r="DF7" s="634"/>
      <c r="DG7" s="634"/>
      <c r="DH7" s="634"/>
      <c r="DI7" s="634"/>
      <c r="DJ7" s="634"/>
      <c r="DK7" s="635"/>
      <c r="DL7" s="639">
        <v>23337181</v>
      </c>
      <c r="DM7" s="634"/>
      <c r="DN7" s="634"/>
      <c r="DO7" s="634"/>
      <c r="DP7" s="634"/>
      <c r="DQ7" s="634"/>
      <c r="DR7" s="634"/>
      <c r="DS7" s="634"/>
      <c r="DT7" s="634"/>
      <c r="DU7" s="634"/>
      <c r="DV7" s="634"/>
      <c r="DW7" s="634"/>
      <c r="DX7" s="728"/>
    </row>
    <row r="8" spans="2:138" ht="11.25" customHeight="1" x14ac:dyDescent="0.15">
      <c r="B8" s="630" t="s">
        <v>209</v>
      </c>
      <c r="C8" s="631"/>
      <c r="D8" s="631"/>
      <c r="E8" s="631"/>
      <c r="F8" s="631"/>
      <c r="G8" s="631"/>
      <c r="H8" s="631"/>
      <c r="I8" s="631"/>
      <c r="J8" s="631"/>
      <c r="K8" s="631"/>
      <c r="L8" s="631"/>
      <c r="M8" s="631"/>
      <c r="N8" s="631"/>
      <c r="O8" s="631"/>
      <c r="P8" s="631"/>
      <c r="Q8" s="632"/>
      <c r="R8" s="633" t="s">
        <v>127</v>
      </c>
      <c r="S8" s="634"/>
      <c r="T8" s="634"/>
      <c r="U8" s="634"/>
      <c r="V8" s="634"/>
      <c r="W8" s="634"/>
      <c r="X8" s="634"/>
      <c r="Y8" s="635"/>
      <c r="Z8" s="722" t="s">
        <v>127</v>
      </c>
      <c r="AA8" s="722"/>
      <c r="AB8" s="722"/>
      <c r="AC8" s="722"/>
      <c r="AD8" s="723" t="s">
        <v>127</v>
      </c>
      <c r="AE8" s="723"/>
      <c r="AF8" s="723"/>
      <c r="AG8" s="723"/>
      <c r="AH8" s="723"/>
      <c r="AI8" s="723"/>
      <c r="AJ8" s="723"/>
      <c r="AK8" s="723"/>
      <c r="AL8" s="636" t="s">
        <v>127</v>
      </c>
      <c r="AM8" s="724"/>
      <c r="AN8" s="724"/>
      <c r="AO8" s="725"/>
      <c r="AP8" s="630" t="s">
        <v>210</v>
      </c>
      <c r="AQ8" s="631"/>
      <c r="AR8" s="631"/>
      <c r="AS8" s="631"/>
      <c r="AT8" s="631"/>
      <c r="AU8" s="631"/>
      <c r="AV8" s="631"/>
      <c r="AW8" s="631"/>
      <c r="AX8" s="631"/>
      <c r="AY8" s="631"/>
      <c r="AZ8" s="631"/>
      <c r="BA8" s="631"/>
      <c r="BB8" s="631"/>
      <c r="BC8" s="632"/>
      <c r="BD8" s="633">
        <v>679898</v>
      </c>
      <c r="BE8" s="634"/>
      <c r="BF8" s="634"/>
      <c r="BG8" s="634"/>
      <c r="BH8" s="634"/>
      <c r="BI8" s="634"/>
      <c r="BJ8" s="634"/>
      <c r="BK8" s="635"/>
      <c r="BL8" s="722">
        <v>0.8</v>
      </c>
      <c r="BM8" s="722"/>
      <c r="BN8" s="722"/>
      <c r="BO8" s="722"/>
      <c r="BP8" s="723">
        <v>168859</v>
      </c>
      <c r="BQ8" s="723"/>
      <c r="BR8" s="723"/>
      <c r="BS8" s="723"/>
      <c r="BT8" s="723"/>
      <c r="BU8" s="723"/>
      <c r="BV8" s="723"/>
      <c r="BW8" s="726"/>
      <c r="BY8" s="630" t="s">
        <v>211</v>
      </c>
      <c r="BZ8" s="631"/>
      <c r="CA8" s="631"/>
      <c r="CB8" s="631"/>
      <c r="CC8" s="631"/>
      <c r="CD8" s="631"/>
      <c r="CE8" s="631"/>
      <c r="CF8" s="631"/>
      <c r="CG8" s="631"/>
      <c r="CH8" s="631"/>
      <c r="CI8" s="631"/>
      <c r="CJ8" s="631"/>
      <c r="CK8" s="631"/>
      <c r="CL8" s="632"/>
      <c r="CM8" s="633">
        <v>52729729</v>
      </c>
      <c r="CN8" s="634"/>
      <c r="CO8" s="634"/>
      <c r="CP8" s="634"/>
      <c r="CQ8" s="634"/>
      <c r="CR8" s="634"/>
      <c r="CS8" s="634"/>
      <c r="CT8" s="635"/>
      <c r="CU8" s="722">
        <v>11.4</v>
      </c>
      <c r="CV8" s="722"/>
      <c r="CW8" s="722"/>
      <c r="CX8" s="722"/>
      <c r="CY8" s="639">
        <v>1009729</v>
      </c>
      <c r="CZ8" s="634"/>
      <c r="DA8" s="634"/>
      <c r="DB8" s="634"/>
      <c r="DC8" s="634"/>
      <c r="DD8" s="634"/>
      <c r="DE8" s="634"/>
      <c r="DF8" s="634"/>
      <c r="DG8" s="634"/>
      <c r="DH8" s="634"/>
      <c r="DI8" s="634"/>
      <c r="DJ8" s="634"/>
      <c r="DK8" s="635"/>
      <c r="DL8" s="639">
        <v>48560169</v>
      </c>
      <c r="DM8" s="634"/>
      <c r="DN8" s="634"/>
      <c r="DO8" s="634"/>
      <c r="DP8" s="634"/>
      <c r="DQ8" s="634"/>
      <c r="DR8" s="634"/>
      <c r="DS8" s="634"/>
      <c r="DT8" s="634"/>
      <c r="DU8" s="634"/>
      <c r="DV8" s="634"/>
      <c r="DW8" s="634"/>
      <c r="DX8" s="728"/>
    </row>
    <row r="9" spans="2:138" ht="11.25" customHeight="1" x14ac:dyDescent="0.15">
      <c r="B9" s="630" t="s">
        <v>212</v>
      </c>
      <c r="C9" s="631"/>
      <c r="D9" s="631"/>
      <c r="E9" s="631"/>
      <c r="F9" s="631"/>
      <c r="G9" s="631"/>
      <c r="H9" s="631"/>
      <c r="I9" s="631"/>
      <c r="J9" s="631"/>
      <c r="K9" s="631"/>
      <c r="L9" s="631"/>
      <c r="M9" s="631"/>
      <c r="N9" s="631"/>
      <c r="O9" s="631"/>
      <c r="P9" s="631"/>
      <c r="Q9" s="632"/>
      <c r="R9" s="633" t="s">
        <v>127</v>
      </c>
      <c r="S9" s="634"/>
      <c r="T9" s="634"/>
      <c r="U9" s="634"/>
      <c r="V9" s="634"/>
      <c r="W9" s="634"/>
      <c r="X9" s="634"/>
      <c r="Y9" s="635"/>
      <c r="Z9" s="722" t="s">
        <v>127</v>
      </c>
      <c r="AA9" s="722"/>
      <c r="AB9" s="722"/>
      <c r="AC9" s="722"/>
      <c r="AD9" s="723" t="s">
        <v>127</v>
      </c>
      <c r="AE9" s="723"/>
      <c r="AF9" s="723"/>
      <c r="AG9" s="723"/>
      <c r="AH9" s="723"/>
      <c r="AI9" s="723"/>
      <c r="AJ9" s="723"/>
      <c r="AK9" s="723"/>
      <c r="AL9" s="636" t="s">
        <v>205</v>
      </c>
      <c r="AM9" s="724"/>
      <c r="AN9" s="724"/>
      <c r="AO9" s="725"/>
      <c r="AP9" s="630" t="s">
        <v>213</v>
      </c>
      <c r="AQ9" s="631"/>
      <c r="AR9" s="631"/>
      <c r="AS9" s="631"/>
      <c r="AT9" s="631"/>
      <c r="AU9" s="631"/>
      <c r="AV9" s="631"/>
      <c r="AW9" s="631"/>
      <c r="AX9" s="631"/>
      <c r="AY9" s="631"/>
      <c r="AZ9" s="631"/>
      <c r="BA9" s="631"/>
      <c r="BB9" s="631"/>
      <c r="BC9" s="632"/>
      <c r="BD9" s="633">
        <v>19203741</v>
      </c>
      <c r="BE9" s="634"/>
      <c r="BF9" s="634"/>
      <c r="BG9" s="634"/>
      <c r="BH9" s="634"/>
      <c r="BI9" s="634"/>
      <c r="BJ9" s="634"/>
      <c r="BK9" s="635"/>
      <c r="BL9" s="722">
        <v>23.3</v>
      </c>
      <c r="BM9" s="722"/>
      <c r="BN9" s="722"/>
      <c r="BO9" s="722"/>
      <c r="BP9" s="723" t="s">
        <v>127</v>
      </c>
      <c r="BQ9" s="723"/>
      <c r="BR9" s="723"/>
      <c r="BS9" s="723"/>
      <c r="BT9" s="723"/>
      <c r="BU9" s="723"/>
      <c r="BV9" s="723"/>
      <c r="BW9" s="726"/>
      <c r="BY9" s="630" t="s">
        <v>214</v>
      </c>
      <c r="BZ9" s="631"/>
      <c r="CA9" s="631"/>
      <c r="CB9" s="631"/>
      <c r="CC9" s="631"/>
      <c r="CD9" s="631"/>
      <c r="CE9" s="631"/>
      <c r="CF9" s="631"/>
      <c r="CG9" s="631"/>
      <c r="CH9" s="631"/>
      <c r="CI9" s="631"/>
      <c r="CJ9" s="631"/>
      <c r="CK9" s="631"/>
      <c r="CL9" s="632"/>
      <c r="CM9" s="633">
        <v>18908992</v>
      </c>
      <c r="CN9" s="634"/>
      <c r="CO9" s="634"/>
      <c r="CP9" s="634"/>
      <c r="CQ9" s="634"/>
      <c r="CR9" s="634"/>
      <c r="CS9" s="634"/>
      <c r="CT9" s="635"/>
      <c r="CU9" s="722">
        <v>4.0999999999999996</v>
      </c>
      <c r="CV9" s="722"/>
      <c r="CW9" s="722"/>
      <c r="CX9" s="722"/>
      <c r="CY9" s="639">
        <v>1650067</v>
      </c>
      <c r="CZ9" s="634"/>
      <c r="DA9" s="634"/>
      <c r="DB9" s="634"/>
      <c r="DC9" s="634"/>
      <c r="DD9" s="634"/>
      <c r="DE9" s="634"/>
      <c r="DF9" s="634"/>
      <c r="DG9" s="634"/>
      <c r="DH9" s="634"/>
      <c r="DI9" s="634"/>
      <c r="DJ9" s="634"/>
      <c r="DK9" s="635"/>
      <c r="DL9" s="639">
        <v>12573749</v>
      </c>
      <c r="DM9" s="634"/>
      <c r="DN9" s="634"/>
      <c r="DO9" s="634"/>
      <c r="DP9" s="634"/>
      <c r="DQ9" s="634"/>
      <c r="DR9" s="634"/>
      <c r="DS9" s="634"/>
      <c r="DT9" s="634"/>
      <c r="DU9" s="634"/>
      <c r="DV9" s="634"/>
      <c r="DW9" s="634"/>
      <c r="DX9" s="728"/>
    </row>
    <row r="10" spans="2:138" ht="11.25" customHeight="1" x14ac:dyDescent="0.15">
      <c r="B10" s="630" t="s">
        <v>215</v>
      </c>
      <c r="C10" s="631"/>
      <c r="D10" s="631"/>
      <c r="E10" s="631"/>
      <c r="F10" s="631"/>
      <c r="G10" s="631"/>
      <c r="H10" s="631"/>
      <c r="I10" s="631"/>
      <c r="J10" s="631"/>
      <c r="K10" s="631"/>
      <c r="L10" s="631"/>
      <c r="M10" s="631"/>
      <c r="N10" s="631"/>
      <c r="O10" s="631"/>
      <c r="P10" s="631"/>
      <c r="Q10" s="632"/>
      <c r="R10" s="633">
        <v>116677</v>
      </c>
      <c r="S10" s="634"/>
      <c r="T10" s="634"/>
      <c r="U10" s="634"/>
      <c r="V10" s="634"/>
      <c r="W10" s="634"/>
      <c r="X10" s="634"/>
      <c r="Y10" s="635"/>
      <c r="Z10" s="722">
        <v>0</v>
      </c>
      <c r="AA10" s="722"/>
      <c r="AB10" s="722"/>
      <c r="AC10" s="722"/>
      <c r="AD10" s="723">
        <v>116677</v>
      </c>
      <c r="AE10" s="723"/>
      <c r="AF10" s="723"/>
      <c r="AG10" s="723"/>
      <c r="AH10" s="723"/>
      <c r="AI10" s="723"/>
      <c r="AJ10" s="723"/>
      <c r="AK10" s="723"/>
      <c r="AL10" s="636">
        <v>0</v>
      </c>
      <c r="AM10" s="724"/>
      <c r="AN10" s="724"/>
      <c r="AO10" s="725"/>
      <c r="AP10" s="630" t="s">
        <v>216</v>
      </c>
      <c r="AQ10" s="631"/>
      <c r="AR10" s="631"/>
      <c r="AS10" s="631"/>
      <c r="AT10" s="631"/>
      <c r="AU10" s="631"/>
      <c r="AV10" s="631"/>
      <c r="AW10" s="631"/>
      <c r="AX10" s="631"/>
      <c r="AY10" s="631"/>
      <c r="AZ10" s="631"/>
      <c r="BA10" s="631"/>
      <c r="BB10" s="631"/>
      <c r="BC10" s="632"/>
      <c r="BD10" s="633">
        <v>833509</v>
      </c>
      <c r="BE10" s="634"/>
      <c r="BF10" s="634"/>
      <c r="BG10" s="634"/>
      <c r="BH10" s="634"/>
      <c r="BI10" s="634"/>
      <c r="BJ10" s="634"/>
      <c r="BK10" s="635"/>
      <c r="BL10" s="722">
        <v>1</v>
      </c>
      <c r="BM10" s="722"/>
      <c r="BN10" s="722"/>
      <c r="BO10" s="722"/>
      <c r="BP10" s="723">
        <v>39616</v>
      </c>
      <c r="BQ10" s="723"/>
      <c r="BR10" s="723"/>
      <c r="BS10" s="723"/>
      <c r="BT10" s="723"/>
      <c r="BU10" s="723"/>
      <c r="BV10" s="723"/>
      <c r="BW10" s="726"/>
      <c r="BY10" s="630" t="s">
        <v>217</v>
      </c>
      <c r="BZ10" s="631"/>
      <c r="CA10" s="631"/>
      <c r="CB10" s="631"/>
      <c r="CC10" s="631"/>
      <c r="CD10" s="631"/>
      <c r="CE10" s="631"/>
      <c r="CF10" s="631"/>
      <c r="CG10" s="631"/>
      <c r="CH10" s="631"/>
      <c r="CI10" s="631"/>
      <c r="CJ10" s="631"/>
      <c r="CK10" s="631"/>
      <c r="CL10" s="632"/>
      <c r="CM10" s="633">
        <v>1808388</v>
      </c>
      <c r="CN10" s="634"/>
      <c r="CO10" s="634"/>
      <c r="CP10" s="634"/>
      <c r="CQ10" s="634"/>
      <c r="CR10" s="634"/>
      <c r="CS10" s="634"/>
      <c r="CT10" s="635"/>
      <c r="CU10" s="722">
        <v>0.4</v>
      </c>
      <c r="CV10" s="722"/>
      <c r="CW10" s="722"/>
      <c r="CX10" s="722"/>
      <c r="CY10" s="639">
        <v>2138</v>
      </c>
      <c r="CZ10" s="634"/>
      <c r="DA10" s="634"/>
      <c r="DB10" s="634"/>
      <c r="DC10" s="634"/>
      <c r="DD10" s="634"/>
      <c r="DE10" s="634"/>
      <c r="DF10" s="634"/>
      <c r="DG10" s="634"/>
      <c r="DH10" s="634"/>
      <c r="DI10" s="634"/>
      <c r="DJ10" s="634"/>
      <c r="DK10" s="635"/>
      <c r="DL10" s="639">
        <v>1075451</v>
      </c>
      <c r="DM10" s="634"/>
      <c r="DN10" s="634"/>
      <c r="DO10" s="634"/>
      <c r="DP10" s="634"/>
      <c r="DQ10" s="634"/>
      <c r="DR10" s="634"/>
      <c r="DS10" s="634"/>
      <c r="DT10" s="634"/>
      <c r="DU10" s="634"/>
      <c r="DV10" s="634"/>
      <c r="DW10" s="634"/>
      <c r="DX10" s="728"/>
    </row>
    <row r="11" spans="2:138" ht="11.25" customHeight="1" x14ac:dyDescent="0.15">
      <c r="B11" s="630" t="s">
        <v>218</v>
      </c>
      <c r="C11" s="631"/>
      <c r="D11" s="631"/>
      <c r="E11" s="631"/>
      <c r="F11" s="631"/>
      <c r="G11" s="631"/>
      <c r="H11" s="631"/>
      <c r="I11" s="631"/>
      <c r="J11" s="631"/>
      <c r="K11" s="631"/>
      <c r="L11" s="631"/>
      <c r="M11" s="631"/>
      <c r="N11" s="631"/>
      <c r="O11" s="631"/>
      <c r="P11" s="631"/>
      <c r="Q11" s="632"/>
      <c r="R11" s="633">
        <v>109426</v>
      </c>
      <c r="S11" s="634"/>
      <c r="T11" s="634"/>
      <c r="U11" s="634"/>
      <c r="V11" s="634"/>
      <c r="W11" s="634"/>
      <c r="X11" s="634"/>
      <c r="Y11" s="635"/>
      <c r="Z11" s="722">
        <v>0</v>
      </c>
      <c r="AA11" s="722"/>
      <c r="AB11" s="722"/>
      <c r="AC11" s="722"/>
      <c r="AD11" s="723">
        <v>109426</v>
      </c>
      <c r="AE11" s="723"/>
      <c r="AF11" s="723"/>
      <c r="AG11" s="723"/>
      <c r="AH11" s="723"/>
      <c r="AI11" s="723"/>
      <c r="AJ11" s="723"/>
      <c r="AK11" s="723"/>
      <c r="AL11" s="636">
        <v>0</v>
      </c>
      <c r="AM11" s="724"/>
      <c r="AN11" s="724"/>
      <c r="AO11" s="725"/>
      <c r="AP11" s="630" t="s">
        <v>219</v>
      </c>
      <c r="AQ11" s="631"/>
      <c r="AR11" s="631"/>
      <c r="AS11" s="631"/>
      <c r="AT11" s="631"/>
      <c r="AU11" s="631"/>
      <c r="AV11" s="631"/>
      <c r="AW11" s="631"/>
      <c r="AX11" s="631"/>
      <c r="AY11" s="631"/>
      <c r="AZ11" s="631"/>
      <c r="BA11" s="631"/>
      <c r="BB11" s="631"/>
      <c r="BC11" s="632"/>
      <c r="BD11" s="633">
        <v>1745035</v>
      </c>
      <c r="BE11" s="634"/>
      <c r="BF11" s="634"/>
      <c r="BG11" s="634"/>
      <c r="BH11" s="634"/>
      <c r="BI11" s="634"/>
      <c r="BJ11" s="634"/>
      <c r="BK11" s="635"/>
      <c r="BL11" s="722">
        <v>2.1</v>
      </c>
      <c r="BM11" s="722"/>
      <c r="BN11" s="722"/>
      <c r="BO11" s="722"/>
      <c r="BP11" s="723">
        <v>323846</v>
      </c>
      <c r="BQ11" s="723"/>
      <c r="BR11" s="723"/>
      <c r="BS11" s="723"/>
      <c r="BT11" s="723"/>
      <c r="BU11" s="723"/>
      <c r="BV11" s="723"/>
      <c r="BW11" s="726"/>
      <c r="BY11" s="630" t="s">
        <v>220</v>
      </c>
      <c r="BZ11" s="631"/>
      <c r="CA11" s="631"/>
      <c r="CB11" s="631"/>
      <c r="CC11" s="631"/>
      <c r="CD11" s="631"/>
      <c r="CE11" s="631"/>
      <c r="CF11" s="631"/>
      <c r="CG11" s="631"/>
      <c r="CH11" s="631"/>
      <c r="CI11" s="631"/>
      <c r="CJ11" s="631"/>
      <c r="CK11" s="631"/>
      <c r="CL11" s="632"/>
      <c r="CM11" s="633">
        <v>36616164</v>
      </c>
      <c r="CN11" s="634"/>
      <c r="CO11" s="634"/>
      <c r="CP11" s="634"/>
      <c r="CQ11" s="634"/>
      <c r="CR11" s="634"/>
      <c r="CS11" s="634"/>
      <c r="CT11" s="635"/>
      <c r="CU11" s="722">
        <v>7.9</v>
      </c>
      <c r="CV11" s="722"/>
      <c r="CW11" s="722"/>
      <c r="CX11" s="722"/>
      <c r="CY11" s="639">
        <v>20764751</v>
      </c>
      <c r="CZ11" s="634"/>
      <c r="DA11" s="634"/>
      <c r="DB11" s="634"/>
      <c r="DC11" s="634"/>
      <c r="DD11" s="634"/>
      <c r="DE11" s="634"/>
      <c r="DF11" s="634"/>
      <c r="DG11" s="634"/>
      <c r="DH11" s="634"/>
      <c r="DI11" s="634"/>
      <c r="DJ11" s="634"/>
      <c r="DK11" s="635"/>
      <c r="DL11" s="639">
        <v>12184986</v>
      </c>
      <c r="DM11" s="634"/>
      <c r="DN11" s="634"/>
      <c r="DO11" s="634"/>
      <c r="DP11" s="634"/>
      <c r="DQ11" s="634"/>
      <c r="DR11" s="634"/>
      <c r="DS11" s="634"/>
      <c r="DT11" s="634"/>
      <c r="DU11" s="634"/>
      <c r="DV11" s="634"/>
      <c r="DW11" s="634"/>
      <c r="DX11" s="728"/>
    </row>
    <row r="12" spans="2:138" ht="11.25" customHeight="1" x14ac:dyDescent="0.15">
      <c r="B12" s="630" t="s">
        <v>221</v>
      </c>
      <c r="C12" s="631"/>
      <c r="D12" s="631"/>
      <c r="E12" s="631"/>
      <c r="F12" s="631"/>
      <c r="G12" s="631"/>
      <c r="H12" s="631"/>
      <c r="I12" s="631"/>
      <c r="J12" s="631"/>
      <c r="K12" s="631"/>
      <c r="L12" s="631"/>
      <c r="M12" s="631"/>
      <c r="N12" s="631"/>
      <c r="O12" s="631"/>
      <c r="P12" s="631"/>
      <c r="Q12" s="632"/>
      <c r="R12" s="633">
        <v>11255050</v>
      </c>
      <c r="S12" s="634"/>
      <c r="T12" s="634"/>
      <c r="U12" s="634"/>
      <c r="V12" s="634"/>
      <c r="W12" s="634"/>
      <c r="X12" s="634"/>
      <c r="Y12" s="635"/>
      <c r="Z12" s="722">
        <v>2.2999999999999998</v>
      </c>
      <c r="AA12" s="722"/>
      <c r="AB12" s="722"/>
      <c r="AC12" s="722"/>
      <c r="AD12" s="723">
        <v>11255050</v>
      </c>
      <c r="AE12" s="723"/>
      <c r="AF12" s="723"/>
      <c r="AG12" s="723"/>
      <c r="AH12" s="723"/>
      <c r="AI12" s="723"/>
      <c r="AJ12" s="723"/>
      <c r="AK12" s="723"/>
      <c r="AL12" s="636">
        <v>4.3</v>
      </c>
      <c r="AM12" s="724"/>
      <c r="AN12" s="724"/>
      <c r="AO12" s="725"/>
      <c r="AP12" s="630" t="s">
        <v>222</v>
      </c>
      <c r="AQ12" s="631"/>
      <c r="AR12" s="631"/>
      <c r="AS12" s="631"/>
      <c r="AT12" s="631"/>
      <c r="AU12" s="631"/>
      <c r="AV12" s="631"/>
      <c r="AW12" s="631"/>
      <c r="AX12" s="631"/>
      <c r="AY12" s="631"/>
      <c r="AZ12" s="631"/>
      <c r="BA12" s="631"/>
      <c r="BB12" s="631"/>
      <c r="BC12" s="632"/>
      <c r="BD12" s="633">
        <v>372512</v>
      </c>
      <c r="BE12" s="634"/>
      <c r="BF12" s="634"/>
      <c r="BG12" s="634"/>
      <c r="BH12" s="634"/>
      <c r="BI12" s="634"/>
      <c r="BJ12" s="634"/>
      <c r="BK12" s="635"/>
      <c r="BL12" s="722">
        <v>0.5</v>
      </c>
      <c r="BM12" s="722"/>
      <c r="BN12" s="722"/>
      <c r="BO12" s="722"/>
      <c r="BP12" s="723" t="s">
        <v>127</v>
      </c>
      <c r="BQ12" s="723"/>
      <c r="BR12" s="723"/>
      <c r="BS12" s="723"/>
      <c r="BT12" s="723"/>
      <c r="BU12" s="723"/>
      <c r="BV12" s="723"/>
      <c r="BW12" s="726"/>
      <c r="BY12" s="630" t="s">
        <v>223</v>
      </c>
      <c r="BZ12" s="631"/>
      <c r="CA12" s="631"/>
      <c r="CB12" s="631"/>
      <c r="CC12" s="631"/>
      <c r="CD12" s="631"/>
      <c r="CE12" s="631"/>
      <c r="CF12" s="631"/>
      <c r="CG12" s="631"/>
      <c r="CH12" s="631"/>
      <c r="CI12" s="631"/>
      <c r="CJ12" s="631"/>
      <c r="CK12" s="631"/>
      <c r="CL12" s="632"/>
      <c r="CM12" s="633">
        <v>38345366</v>
      </c>
      <c r="CN12" s="634"/>
      <c r="CO12" s="634"/>
      <c r="CP12" s="634"/>
      <c r="CQ12" s="634"/>
      <c r="CR12" s="634"/>
      <c r="CS12" s="634"/>
      <c r="CT12" s="635"/>
      <c r="CU12" s="722">
        <v>8.3000000000000007</v>
      </c>
      <c r="CV12" s="722"/>
      <c r="CW12" s="722"/>
      <c r="CX12" s="722"/>
      <c r="CY12" s="639">
        <v>2977301</v>
      </c>
      <c r="CZ12" s="634"/>
      <c r="DA12" s="634"/>
      <c r="DB12" s="634"/>
      <c r="DC12" s="634"/>
      <c r="DD12" s="634"/>
      <c r="DE12" s="634"/>
      <c r="DF12" s="634"/>
      <c r="DG12" s="634"/>
      <c r="DH12" s="634"/>
      <c r="DI12" s="634"/>
      <c r="DJ12" s="634"/>
      <c r="DK12" s="635"/>
      <c r="DL12" s="639">
        <v>9362281</v>
      </c>
      <c r="DM12" s="634"/>
      <c r="DN12" s="634"/>
      <c r="DO12" s="634"/>
      <c r="DP12" s="634"/>
      <c r="DQ12" s="634"/>
      <c r="DR12" s="634"/>
      <c r="DS12" s="634"/>
      <c r="DT12" s="634"/>
      <c r="DU12" s="634"/>
      <c r="DV12" s="634"/>
      <c r="DW12" s="634"/>
      <c r="DX12" s="728"/>
    </row>
    <row r="13" spans="2:138" ht="11.25" customHeight="1" x14ac:dyDescent="0.15">
      <c r="B13" s="630" t="s">
        <v>224</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722" t="s">
        <v>205</v>
      </c>
      <c r="AA13" s="722"/>
      <c r="AB13" s="722"/>
      <c r="AC13" s="722"/>
      <c r="AD13" s="723" t="s">
        <v>127</v>
      </c>
      <c r="AE13" s="723"/>
      <c r="AF13" s="723"/>
      <c r="AG13" s="723"/>
      <c r="AH13" s="723"/>
      <c r="AI13" s="723"/>
      <c r="AJ13" s="723"/>
      <c r="AK13" s="723"/>
      <c r="AL13" s="636" t="s">
        <v>205</v>
      </c>
      <c r="AM13" s="724"/>
      <c r="AN13" s="724"/>
      <c r="AO13" s="725"/>
      <c r="AP13" s="630" t="s">
        <v>225</v>
      </c>
      <c r="AQ13" s="631"/>
      <c r="AR13" s="631"/>
      <c r="AS13" s="631"/>
      <c r="AT13" s="631"/>
      <c r="AU13" s="631"/>
      <c r="AV13" s="631"/>
      <c r="AW13" s="631"/>
      <c r="AX13" s="631"/>
      <c r="AY13" s="631"/>
      <c r="AZ13" s="631"/>
      <c r="BA13" s="631"/>
      <c r="BB13" s="631"/>
      <c r="BC13" s="632"/>
      <c r="BD13" s="633">
        <v>407658</v>
      </c>
      <c r="BE13" s="634"/>
      <c r="BF13" s="634"/>
      <c r="BG13" s="634"/>
      <c r="BH13" s="634"/>
      <c r="BI13" s="634"/>
      <c r="BJ13" s="634"/>
      <c r="BK13" s="635"/>
      <c r="BL13" s="722">
        <v>0.5</v>
      </c>
      <c r="BM13" s="722"/>
      <c r="BN13" s="722"/>
      <c r="BO13" s="722"/>
      <c r="BP13" s="723" t="s">
        <v>127</v>
      </c>
      <c r="BQ13" s="723"/>
      <c r="BR13" s="723"/>
      <c r="BS13" s="723"/>
      <c r="BT13" s="723"/>
      <c r="BU13" s="723"/>
      <c r="BV13" s="723"/>
      <c r="BW13" s="726"/>
      <c r="BY13" s="630" t="s">
        <v>226</v>
      </c>
      <c r="BZ13" s="631"/>
      <c r="CA13" s="631"/>
      <c r="CB13" s="631"/>
      <c r="CC13" s="631"/>
      <c r="CD13" s="631"/>
      <c r="CE13" s="631"/>
      <c r="CF13" s="631"/>
      <c r="CG13" s="631"/>
      <c r="CH13" s="631"/>
      <c r="CI13" s="631"/>
      <c r="CJ13" s="631"/>
      <c r="CK13" s="631"/>
      <c r="CL13" s="632"/>
      <c r="CM13" s="633">
        <v>74491194</v>
      </c>
      <c r="CN13" s="634"/>
      <c r="CO13" s="634"/>
      <c r="CP13" s="634"/>
      <c r="CQ13" s="634"/>
      <c r="CR13" s="634"/>
      <c r="CS13" s="634"/>
      <c r="CT13" s="635"/>
      <c r="CU13" s="722">
        <v>16.100000000000001</v>
      </c>
      <c r="CV13" s="722"/>
      <c r="CW13" s="722"/>
      <c r="CX13" s="722"/>
      <c r="CY13" s="639">
        <v>58122677</v>
      </c>
      <c r="CZ13" s="634"/>
      <c r="DA13" s="634"/>
      <c r="DB13" s="634"/>
      <c r="DC13" s="634"/>
      <c r="DD13" s="634"/>
      <c r="DE13" s="634"/>
      <c r="DF13" s="634"/>
      <c r="DG13" s="634"/>
      <c r="DH13" s="634"/>
      <c r="DI13" s="634"/>
      <c r="DJ13" s="634"/>
      <c r="DK13" s="635"/>
      <c r="DL13" s="639">
        <v>17274398</v>
      </c>
      <c r="DM13" s="634"/>
      <c r="DN13" s="634"/>
      <c r="DO13" s="634"/>
      <c r="DP13" s="634"/>
      <c r="DQ13" s="634"/>
      <c r="DR13" s="634"/>
      <c r="DS13" s="634"/>
      <c r="DT13" s="634"/>
      <c r="DU13" s="634"/>
      <c r="DV13" s="634"/>
      <c r="DW13" s="634"/>
      <c r="DX13" s="728"/>
    </row>
    <row r="14" spans="2:138" ht="11.25" customHeight="1" x14ac:dyDescent="0.15">
      <c r="B14" s="630" t="s">
        <v>227</v>
      </c>
      <c r="C14" s="631"/>
      <c r="D14" s="631"/>
      <c r="E14" s="631"/>
      <c r="F14" s="631"/>
      <c r="G14" s="631"/>
      <c r="H14" s="631"/>
      <c r="I14" s="631"/>
      <c r="J14" s="631"/>
      <c r="K14" s="631"/>
      <c r="L14" s="631"/>
      <c r="M14" s="631"/>
      <c r="N14" s="631"/>
      <c r="O14" s="631"/>
      <c r="P14" s="631"/>
      <c r="Q14" s="632"/>
      <c r="R14" s="633">
        <v>238236</v>
      </c>
      <c r="S14" s="634"/>
      <c r="T14" s="634"/>
      <c r="U14" s="634"/>
      <c r="V14" s="634"/>
      <c r="W14" s="634"/>
      <c r="X14" s="634"/>
      <c r="Y14" s="635"/>
      <c r="Z14" s="722">
        <v>0</v>
      </c>
      <c r="AA14" s="722"/>
      <c r="AB14" s="722"/>
      <c r="AC14" s="722"/>
      <c r="AD14" s="723">
        <v>238236</v>
      </c>
      <c r="AE14" s="723"/>
      <c r="AF14" s="723"/>
      <c r="AG14" s="723"/>
      <c r="AH14" s="723"/>
      <c r="AI14" s="723"/>
      <c r="AJ14" s="723"/>
      <c r="AK14" s="723"/>
      <c r="AL14" s="636">
        <v>0.1</v>
      </c>
      <c r="AM14" s="724"/>
      <c r="AN14" s="724"/>
      <c r="AO14" s="725"/>
      <c r="AP14" s="630" t="s">
        <v>228</v>
      </c>
      <c r="AQ14" s="631"/>
      <c r="AR14" s="631"/>
      <c r="AS14" s="631"/>
      <c r="AT14" s="631"/>
      <c r="AU14" s="631"/>
      <c r="AV14" s="631"/>
      <c r="AW14" s="631"/>
      <c r="AX14" s="631"/>
      <c r="AY14" s="631"/>
      <c r="AZ14" s="631"/>
      <c r="BA14" s="631"/>
      <c r="BB14" s="631"/>
      <c r="BC14" s="632"/>
      <c r="BD14" s="633">
        <v>352021</v>
      </c>
      <c r="BE14" s="634"/>
      <c r="BF14" s="634"/>
      <c r="BG14" s="634"/>
      <c r="BH14" s="634"/>
      <c r="BI14" s="634"/>
      <c r="BJ14" s="634"/>
      <c r="BK14" s="635"/>
      <c r="BL14" s="722">
        <v>0.4</v>
      </c>
      <c r="BM14" s="722"/>
      <c r="BN14" s="722"/>
      <c r="BO14" s="722"/>
      <c r="BP14" s="723" t="s">
        <v>205</v>
      </c>
      <c r="BQ14" s="723"/>
      <c r="BR14" s="723"/>
      <c r="BS14" s="723"/>
      <c r="BT14" s="723"/>
      <c r="BU14" s="723"/>
      <c r="BV14" s="723"/>
      <c r="BW14" s="726"/>
      <c r="BY14" s="630" t="s">
        <v>229</v>
      </c>
      <c r="BZ14" s="631"/>
      <c r="CA14" s="631"/>
      <c r="CB14" s="631"/>
      <c r="CC14" s="631"/>
      <c r="CD14" s="631"/>
      <c r="CE14" s="631"/>
      <c r="CF14" s="631"/>
      <c r="CG14" s="631"/>
      <c r="CH14" s="631"/>
      <c r="CI14" s="631"/>
      <c r="CJ14" s="631"/>
      <c r="CK14" s="631"/>
      <c r="CL14" s="632"/>
      <c r="CM14" s="633">
        <v>20227951</v>
      </c>
      <c r="CN14" s="634"/>
      <c r="CO14" s="634"/>
      <c r="CP14" s="634"/>
      <c r="CQ14" s="634"/>
      <c r="CR14" s="634"/>
      <c r="CS14" s="634"/>
      <c r="CT14" s="635"/>
      <c r="CU14" s="722">
        <v>4.4000000000000004</v>
      </c>
      <c r="CV14" s="722"/>
      <c r="CW14" s="722"/>
      <c r="CX14" s="722"/>
      <c r="CY14" s="639">
        <v>1545608</v>
      </c>
      <c r="CZ14" s="634"/>
      <c r="DA14" s="634"/>
      <c r="DB14" s="634"/>
      <c r="DC14" s="634"/>
      <c r="DD14" s="634"/>
      <c r="DE14" s="634"/>
      <c r="DF14" s="634"/>
      <c r="DG14" s="634"/>
      <c r="DH14" s="634"/>
      <c r="DI14" s="634"/>
      <c r="DJ14" s="634"/>
      <c r="DK14" s="635"/>
      <c r="DL14" s="639">
        <v>18494447</v>
      </c>
      <c r="DM14" s="634"/>
      <c r="DN14" s="634"/>
      <c r="DO14" s="634"/>
      <c r="DP14" s="634"/>
      <c r="DQ14" s="634"/>
      <c r="DR14" s="634"/>
      <c r="DS14" s="634"/>
      <c r="DT14" s="634"/>
      <c r="DU14" s="634"/>
      <c r="DV14" s="634"/>
      <c r="DW14" s="634"/>
      <c r="DX14" s="728"/>
    </row>
    <row r="15" spans="2:138" ht="11.25" customHeight="1" x14ac:dyDescent="0.15">
      <c r="B15" s="630" t="s">
        <v>230</v>
      </c>
      <c r="C15" s="631"/>
      <c r="D15" s="631"/>
      <c r="E15" s="631"/>
      <c r="F15" s="631"/>
      <c r="G15" s="631"/>
      <c r="H15" s="631"/>
      <c r="I15" s="631"/>
      <c r="J15" s="631"/>
      <c r="K15" s="631"/>
      <c r="L15" s="631"/>
      <c r="M15" s="631"/>
      <c r="N15" s="631"/>
      <c r="O15" s="631"/>
      <c r="P15" s="631"/>
      <c r="Q15" s="632"/>
      <c r="R15" s="633">
        <v>180812310</v>
      </c>
      <c r="S15" s="634"/>
      <c r="T15" s="634"/>
      <c r="U15" s="634"/>
      <c r="V15" s="634"/>
      <c r="W15" s="634"/>
      <c r="X15" s="634"/>
      <c r="Y15" s="635"/>
      <c r="Z15" s="722">
        <v>37.4</v>
      </c>
      <c r="AA15" s="722"/>
      <c r="AB15" s="722"/>
      <c r="AC15" s="722"/>
      <c r="AD15" s="723">
        <v>177529686</v>
      </c>
      <c r="AE15" s="723"/>
      <c r="AF15" s="723"/>
      <c r="AG15" s="723"/>
      <c r="AH15" s="723"/>
      <c r="AI15" s="723"/>
      <c r="AJ15" s="723"/>
      <c r="AK15" s="723"/>
      <c r="AL15" s="636">
        <v>68.5</v>
      </c>
      <c r="AM15" s="724"/>
      <c r="AN15" s="724"/>
      <c r="AO15" s="725"/>
      <c r="AP15" s="630" t="s">
        <v>231</v>
      </c>
      <c r="AQ15" s="631"/>
      <c r="AR15" s="631"/>
      <c r="AS15" s="631"/>
      <c r="AT15" s="631"/>
      <c r="AU15" s="631"/>
      <c r="AV15" s="631"/>
      <c r="AW15" s="631"/>
      <c r="AX15" s="631"/>
      <c r="AY15" s="631"/>
      <c r="AZ15" s="631"/>
      <c r="BA15" s="631"/>
      <c r="BB15" s="631"/>
      <c r="BC15" s="632"/>
      <c r="BD15" s="633">
        <v>15233688</v>
      </c>
      <c r="BE15" s="634"/>
      <c r="BF15" s="634"/>
      <c r="BG15" s="634"/>
      <c r="BH15" s="634"/>
      <c r="BI15" s="634"/>
      <c r="BJ15" s="634"/>
      <c r="BK15" s="635"/>
      <c r="BL15" s="722">
        <v>18.5</v>
      </c>
      <c r="BM15" s="722"/>
      <c r="BN15" s="722"/>
      <c r="BO15" s="722"/>
      <c r="BP15" s="723" t="s">
        <v>127</v>
      </c>
      <c r="BQ15" s="723"/>
      <c r="BR15" s="723"/>
      <c r="BS15" s="723"/>
      <c r="BT15" s="723"/>
      <c r="BU15" s="723"/>
      <c r="BV15" s="723"/>
      <c r="BW15" s="726"/>
      <c r="BY15" s="630" t="s">
        <v>232</v>
      </c>
      <c r="BZ15" s="631"/>
      <c r="CA15" s="631"/>
      <c r="CB15" s="631"/>
      <c r="CC15" s="631"/>
      <c r="CD15" s="631"/>
      <c r="CE15" s="631"/>
      <c r="CF15" s="631"/>
      <c r="CG15" s="631"/>
      <c r="CH15" s="631"/>
      <c r="CI15" s="631"/>
      <c r="CJ15" s="631"/>
      <c r="CK15" s="631"/>
      <c r="CL15" s="632"/>
      <c r="CM15" s="633" t="s">
        <v>127</v>
      </c>
      <c r="CN15" s="634"/>
      <c r="CO15" s="634"/>
      <c r="CP15" s="634"/>
      <c r="CQ15" s="634"/>
      <c r="CR15" s="634"/>
      <c r="CS15" s="634"/>
      <c r="CT15" s="635"/>
      <c r="CU15" s="722" t="s">
        <v>205</v>
      </c>
      <c r="CV15" s="722"/>
      <c r="CW15" s="722"/>
      <c r="CX15" s="722"/>
      <c r="CY15" s="639" t="s">
        <v>127</v>
      </c>
      <c r="CZ15" s="634"/>
      <c r="DA15" s="634"/>
      <c r="DB15" s="634"/>
      <c r="DC15" s="634"/>
      <c r="DD15" s="634"/>
      <c r="DE15" s="634"/>
      <c r="DF15" s="634"/>
      <c r="DG15" s="634"/>
      <c r="DH15" s="634"/>
      <c r="DI15" s="634"/>
      <c r="DJ15" s="634"/>
      <c r="DK15" s="635"/>
      <c r="DL15" s="639" t="s">
        <v>127</v>
      </c>
      <c r="DM15" s="634"/>
      <c r="DN15" s="634"/>
      <c r="DO15" s="634"/>
      <c r="DP15" s="634"/>
      <c r="DQ15" s="634"/>
      <c r="DR15" s="634"/>
      <c r="DS15" s="634"/>
      <c r="DT15" s="634"/>
      <c r="DU15" s="634"/>
      <c r="DV15" s="634"/>
      <c r="DW15" s="634"/>
      <c r="DX15" s="728"/>
    </row>
    <row r="16" spans="2:138" ht="11.25" customHeight="1" x14ac:dyDescent="0.15">
      <c r="B16" s="630" t="s">
        <v>233</v>
      </c>
      <c r="C16" s="631"/>
      <c r="D16" s="631"/>
      <c r="E16" s="631"/>
      <c r="F16" s="631"/>
      <c r="G16" s="631"/>
      <c r="H16" s="631"/>
      <c r="I16" s="631"/>
      <c r="J16" s="631"/>
      <c r="K16" s="631"/>
      <c r="L16" s="631"/>
      <c r="M16" s="631"/>
      <c r="N16" s="631"/>
      <c r="O16" s="631"/>
      <c r="P16" s="631"/>
      <c r="Q16" s="632"/>
      <c r="R16" s="633">
        <v>177529686</v>
      </c>
      <c r="S16" s="634"/>
      <c r="T16" s="634"/>
      <c r="U16" s="634"/>
      <c r="V16" s="634"/>
      <c r="W16" s="634"/>
      <c r="X16" s="634"/>
      <c r="Y16" s="635"/>
      <c r="Z16" s="636">
        <v>36.700000000000003</v>
      </c>
      <c r="AA16" s="724"/>
      <c r="AB16" s="724"/>
      <c r="AC16" s="727"/>
      <c r="AD16" s="639">
        <v>177529686</v>
      </c>
      <c r="AE16" s="634"/>
      <c r="AF16" s="634"/>
      <c r="AG16" s="634"/>
      <c r="AH16" s="634"/>
      <c r="AI16" s="634"/>
      <c r="AJ16" s="634"/>
      <c r="AK16" s="635"/>
      <c r="AL16" s="636">
        <v>68.5</v>
      </c>
      <c r="AM16" s="724"/>
      <c r="AN16" s="724"/>
      <c r="AO16" s="725"/>
      <c r="AP16" s="630" t="s">
        <v>234</v>
      </c>
      <c r="AQ16" s="631"/>
      <c r="AR16" s="631"/>
      <c r="AS16" s="631"/>
      <c r="AT16" s="631"/>
      <c r="AU16" s="631"/>
      <c r="AV16" s="631"/>
      <c r="AW16" s="631"/>
      <c r="AX16" s="631"/>
      <c r="AY16" s="631"/>
      <c r="AZ16" s="631"/>
      <c r="BA16" s="631"/>
      <c r="BB16" s="631"/>
      <c r="BC16" s="632"/>
      <c r="BD16" s="633">
        <v>687992</v>
      </c>
      <c r="BE16" s="634"/>
      <c r="BF16" s="634"/>
      <c r="BG16" s="634"/>
      <c r="BH16" s="634"/>
      <c r="BI16" s="634"/>
      <c r="BJ16" s="634"/>
      <c r="BK16" s="635"/>
      <c r="BL16" s="722">
        <v>0.8</v>
      </c>
      <c r="BM16" s="722"/>
      <c r="BN16" s="722"/>
      <c r="BO16" s="722"/>
      <c r="BP16" s="723" t="s">
        <v>127</v>
      </c>
      <c r="BQ16" s="723"/>
      <c r="BR16" s="723"/>
      <c r="BS16" s="723"/>
      <c r="BT16" s="723"/>
      <c r="BU16" s="723"/>
      <c r="BV16" s="723"/>
      <c r="BW16" s="726"/>
      <c r="BY16" s="630" t="s">
        <v>235</v>
      </c>
      <c r="BZ16" s="631"/>
      <c r="CA16" s="631"/>
      <c r="CB16" s="631"/>
      <c r="CC16" s="631"/>
      <c r="CD16" s="631"/>
      <c r="CE16" s="631"/>
      <c r="CF16" s="631"/>
      <c r="CG16" s="631"/>
      <c r="CH16" s="631"/>
      <c r="CI16" s="631"/>
      <c r="CJ16" s="631"/>
      <c r="CK16" s="631"/>
      <c r="CL16" s="632"/>
      <c r="CM16" s="633">
        <v>93476843</v>
      </c>
      <c r="CN16" s="634"/>
      <c r="CO16" s="634"/>
      <c r="CP16" s="634"/>
      <c r="CQ16" s="634"/>
      <c r="CR16" s="634"/>
      <c r="CS16" s="634"/>
      <c r="CT16" s="635"/>
      <c r="CU16" s="722">
        <v>20.2</v>
      </c>
      <c r="CV16" s="722"/>
      <c r="CW16" s="722"/>
      <c r="CX16" s="722"/>
      <c r="CY16" s="639">
        <v>5091239</v>
      </c>
      <c r="CZ16" s="634"/>
      <c r="DA16" s="634"/>
      <c r="DB16" s="634"/>
      <c r="DC16" s="634"/>
      <c r="DD16" s="634"/>
      <c r="DE16" s="634"/>
      <c r="DF16" s="634"/>
      <c r="DG16" s="634"/>
      <c r="DH16" s="634"/>
      <c r="DI16" s="634"/>
      <c r="DJ16" s="634"/>
      <c r="DK16" s="635"/>
      <c r="DL16" s="639">
        <v>71841186</v>
      </c>
      <c r="DM16" s="634"/>
      <c r="DN16" s="634"/>
      <c r="DO16" s="634"/>
      <c r="DP16" s="634"/>
      <c r="DQ16" s="634"/>
      <c r="DR16" s="634"/>
      <c r="DS16" s="634"/>
      <c r="DT16" s="634"/>
      <c r="DU16" s="634"/>
      <c r="DV16" s="634"/>
      <c r="DW16" s="634"/>
      <c r="DX16" s="728"/>
    </row>
    <row r="17" spans="2:128" ht="11.25" customHeight="1" x14ac:dyDescent="0.15">
      <c r="B17" s="630" t="s">
        <v>236</v>
      </c>
      <c r="C17" s="631"/>
      <c r="D17" s="631"/>
      <c r="E17" s="631"/>
      <c r="F17" s="631"/>
      <c r="G17" s="631"/>
      <c r="H17" s="631"/>
      <c r="I17" s="631"/>
      <c r="J17" s="631"/>
      <c r="K17" s="631"/>
      <c r="L17" s="631"/>
      <c r="M17" s="631"/>
      <c r="N17" s="631"/>
      <c r="O17" s="631"/>
      <c r="P17" s="631"/>
      <c r="Q17" s="632"/>
      <c r="R17" s="633">
        <v>3276669</v>
      </c>
      <c r="S17" s="634"/>
      <c r="T17" s="634"/>
      <c r="U17" s="634"/>
      <c r="V17" s="634"/>
      <c r="W17" s="634"/>
      <c r="X17" s="634"/>
      <c r="Y17" s="635"/>
      <c r="Z17" s="636">
        <v>0.7</v>
      </c>
      <c r="AA17" s="724"/>
      <c r="AB17" s="724"/>
      <c r="AC17" s="727"/>
      <c r="AD17" s="639" t="s">
        <v>127</v>
      </c>
      <c r="AE17" s="634"/>
      <c r="AF17" s="634"/>
      <c r="AG17" s="634"/>
      <c r="AH17" s="634"/>
      <c r="AI17" s="634"/>
      <c r="AJ17" s="634"/>
      <c r="AK17" s="635"/>
      <c r="AL17" s="636" t="s">
        <v>205</v>
      </c>
      <c r="AM17" s="724"/>
      <c r="AN17" s="724"/>
      <c r="AO17" s="725"/>
      <c r="AP17" s="630" t="s">
        <v>237</v>
      </c>
      <c r="AQ17" s="631"/>
      <c r="AR17" s="631"/>
      <c r="AS17" s="631"/>
      <c r="AT17" s="631"/>
      <c r="AU17" s="631"/>
      <c r="AV17" s="631"/>
      <c r="AW17" s="631"/>
      <c r="AX17" s="631"/>
      <c r="AY17" s="631"/>
      <c r="AZ17" s="631"/>
      <c r="BA17" s="631"/>
      <c r="BB17" s="631"/>
      <c r="BC17" s="632"/>
      <c r="BD17" s="633">
        <v>14545696</v>
      </c>
      <c r="BE17" s="634"/>
      <c r="BF17" s="634"/>
      <c r="BG17" s="634"/>
      <c r="BH17" s="634"/>
      <c r="BI17" s="634"/>
      <c r="BJ17" s="634"/>
      <c r="BK17" s="635"/>
      <c r="BL17" s="722">
        <v>17.7</v>
      </c>
      <c r="BM17" s="722"/>
      <c r="BN17" s="722"/>
      <c r="BO17" s="722"/>
      <c r="BP17" s="723" t="s">
        <v>127</v>
      </c>
      <c r="BQ17" s="723"/>
      <c r="BR17" s="723"/>
      <c r="BS17" s="723"/>
      <c r="BT17" s="723"/>
      <c r="BU17" s="723"/>
      <c r="BV17" s="723"/>
      <c r="BW17" s="726"/>
      <c r="BY17" s="630" t="s">
        <v>238</v>
      </c>
      <c r="BZ17" s="631"/>
      <c r="CA17" s="631"/>
      <c r="CB17" s="631"/>
      <c r="CC17" s="631"/>
      <c r="CD17" s="631"/>
      <c r="CE17" s="631"/>
      <c r="CF17" s="631"/>
      <c r="CG17" s="631"/>
      <c r="CH17" s="631"/>
      <c r="CI17" s="631"/>
      <c r="CJ17" s="631"/>
      <c r="CK17" s="631"/>
      <c r="CL17" s="632"/>
      <c r="CM17" s="633">
        <v>3753561</v>
      </c>
      <c r="CN17" s="634"/>
      <c r="CO17" s="634"/>
      <c r="CP17" s="634"/>
      <c r="CQ17" s="634"/>
      <c r="CR17" s="634"/>
      <c r="CS17" s="634"/>
      <c r="CT17" s="635"/>
      <c r="CU17" s="722">
        <v>0.8</v>
      </c>
      <c r="CV17" s="722"/>
      <c r="CW17" s="722"/>
      <c r="CX17" s="722"/>
      <c r="CY17" s="639" t="s">
        <v>136</v>
      </c>
      <c r="CZ17" s="634"/>
      <c r="DA17" s="634"/>
      <c r="DB17" s="634"/>
      <c r="DC17" s="634"/>
      <c r="DD17" s="634"/>
      <c r="DE17" s="634"/>
      <c r="DF17" s="634"/>
      <c r="DG17" s="634"/>
      <c r="DH17" s="634"/>
      <c r="DI17" s="634"/>
      <c r="DJ17" s="634"/>
      <c r="DK17" s="635"/>
      <c r="DL17" s="639">
        <v>49163</v>
      </c>
      <c r="DM17" s="634"/>
      <c r="DN17" s="634"/>
      <c r="DO17" s="634"/>
      <c r="DP17" s="634"/>
      <c r="DQ17" s="634"/>
      <c r="DR17" s="634"/>
      <c r="DS17" s="634"/>
      <c r="DT17" s="634"/>
      <c r="DU17" s="634"/>
      <c r="DV17" s="634"/>
      <c r="DW17" s="634"/>
      <c r="DX17" s="728"/>
    </row>
    <row r="18" spans="2:128" ht="11.25" customHeight="1" x14ac:dyDescent="0.15">
      <c r="B18" s="630" t="s">
        <v>239</v>
      </c>
      <c r="C18" s="631"/>
      <c r="D18" s="631"/>
      <c r="E18" s="631"/>
      <c r="F18" s="631"/>
      <c r="G18" s="631"/>
      <c r="H18" s="631"/>
      <c r="I18" s="631"/>
      <c r="J18" s="631"/>
      <c r="K18" s="631"/>
      <c r="L18" s="631"/>
      <c r="M18" s="631"/>
      <c r="N18" s="631"/>
      <c r="O18" s="631"/>
      <c r="P18" s="631"/>
      <c r="Q18" s="632"/>
      <c r="R18" s="633">
        <v>5955</v>
      </c>
      <c r="S18" s="634"/>
      <c r="T18" s="634"/>
      <c r="U18" s="634"/>
      <c r="V18" s="634"/>
      <c r="W18" s="634"/>
      <c r="X18" s="634"/>
      <c r="Y18" s="635"/>
      <c r="Z18" s="636">
        <v>0</v>
      </c>
      <c r="AA18" s="724"/>
      <c r="AB18" s="724"/>
      <c r="AC18" s="727"/>
      <c r="AD18" s="639" t="s">
        <v>127</v>
      </c>
      <c r="AE18" s="634"/>
      <c r="AF18" s="634"/>
      <c r="AG18" s="634"/>
      <c r="AH18" s="634"/>
      <c r="AI18" s="634"/>
      <c r="AJ18" s="634"/>
      <c r="AK18" s="635"/>
      <c r="AL18" s="636" t="s">
        <v>127</v>
      </c>
      <c r="AM18" s="724"/>
      <c r="AN18" s="724"/>
      <c r="AO18" s="725"/>
      <c r="AP18" s="630" t="s">
        <v>240</v>
      </c>
      <c r="AQ18" s="631"/>
      <c r="AR18" s="631"/>
      <c r="AS18" s="631"/>
      <c r="AT18" s="631"/>
      <c r="AU18" s="631"/>
      <c r="AV18" s="631"/>
      <c r="AW18" s="631"/>
      <c r="AX18" s="631"/>
      <c r="AY18" s="631"/>
      <c r="AZ18" s="631"/>
      <c r="BA18" s="631"/>
      <c r="BB18" s="631"/>
      <c r="BC18" s="632"/>
      <c r="BD18" s="633">
        <v>26217579</v>
      </c>
      <c r="BE18" s="634"/>
      <c r="BF18" s="634"/>
      <c r="BG18" s="634"/>
      <c r="BH18" s="634"/>
      <c r="BI18" s="634"/>
      <c r="BJ18" s="634"/>
      <c r="BK18" s="635"/>
      <c r="BL18" s="722">
        <v>31.8</v>
      </c>
      <c r="BM18" s="722"/>
      <c r="BN18" s="722"/>
      <c r="BO18" s="722"/>
      <c r="BP18" s="723" t="s">
        <v>205</v>
      </c>
      <c r="BQ18" s="723"/>
      <c r="BR18" s="723"/>
      <c r="BS18" s="723"/>
      <c r="BT18" s="723"/>
      <c r="BU18" s="723"/>
      <c r="BV18" s="723"/>
      <c r="BW18" s="726"/>
      <c r="BY18" s="630" t="s">
        <v>241</v>
      </c>
      <c r="BZ18" s="631"/>
      <c r="CA18" s="631"/>
      <c r="CB18" s="631"/>
      <c r="CC18" s="631"/>
      <c r="CD18" s="631"/>
      <c r="CE18" s="631"/>
      <c r="CF18" s="631"/>
      <c r="CG18" s="631"/>
      <c r="CH18" s="631"/>
      <c r="CI18" s="631"/>
      <c r="CJ18" s="631"/>
      <c r="CK18" s="631"/>
      <c r="CL18" s="632"/>
      <c r="CM18" s="633">
        <v>81760916</v>
      </c>
      <c r="CN18" s="634"/>
      <c r="CO18" s="634"/>
      <c r="CP18" s="634"/>
      <c r="CQ18" s="634"/>
      <c r="CR18" s="634"/>
      <c r="CS18" s="634"/>
      <c r="CT18" s="635"/>
      <c r="CU18" s="722">
        <v>17.600000000000001</v>
      </c>
      <c r="CV18" s="722"/>
      <c r="CW18" s="722"/>
      <c r="CX18" s="722"/>
      <c r="CY18" s="639" t="s">
        <v>136</v>
      </c>
      <c r="CZ18" s="634"/>
      <c r="DA18" s="634"/>
      <c r="DB18" s="634"/>
      <c r="DC18" s="634"/>
      <c r="DD18" s="634"/>
      <c r="DE18" s="634"/>
      <c r="DF18" s="634"/>
      <c r="DG18" s="634"/>
      <c r="DH18" s="634"/>
      <c r="DI18" s="634"/>
      <c r="DJ18" s="634"/>
      <c r="DK18" s="635"/>
      <c r="DL18" s="639">
        <v>80426587</v>
      </c>
      <c r="DM18" s="634"/>
      <c r="DN18" s="634"/>
      <c r="DO18" s="634"/>
      <c r="DP18" s="634"/>
      <c r="DQ18" s="634"/>
      <c r="DR18" s="634"/>
      <c r="DS18" s="634"/>
      <c r="DT18" s="634"/>
      <c r="DU18" s="634"/>
      <c r="DV18" s="634"/>
      <c r="DW18" s="634"/>
      <c r="DX18" s="728"/>
    </row>
    <row r="19" spans="2:128" ht="11.25" customHeight="1" x14ac:dyDescent="0.15">
      <c r="B19" s="630" t="s">
        <v>242</v>
      </c>
      <c r="C19" s="631"/>
      <c r="D19" s="631"/>
      <c r="E19" s="631"/>
      <c r="F19" s="631"/>
      <c r="G19" s="631"/>
      <c r="H19" s="631"/>
      <c r="I19" s="631"/>
      <c r="J19" s="631"/>
      <c r="K19" s="631"/>
      <c r="L19" s="631"/>
      <c r="M19" s="631"/>
      <c r="N19" s="631"/>
      <c r="O19" s="631"/>
      <c r="P19" s="631"/>
      <c r="Q19" s="632"/>
      <c r="R19" s="633">
        <v>277274618</v>
      </c>
      <c r="S19" s="634"/>
      <c r="T19" s="634"/>
      <c r="U19" s="634"/>
      <c r="V19" s="634"/>
      <c r="W19" s="634"/>
      <c r="X19" s="634"/>
      <c r="Y19" s="635"/>
      <c r="Z19" s="636">
        <v>57.3</v>
      </c>
      <c r="AA19" s="724"/>
      <c r="AB19" s="724"/>
      <c r="AC19" s="727"/>
      <c r="AD19" s="639">
        <v>257878143</v>
      </c>
      <c r="AE19" s="634"/>
      <c r="AF19" s="634"/>
      <c r="AG19" s="634"/>
      <c r="AH19" s="634"/>
      <c r="AI19" s="634"/>
      <c r="AJ19" s="634"/>
      <c r="AK19" s="635"/>
      <c r="AL19" s="636">
        <v>99.5</v>
      </c>
      <c r="AM19" s="724"/>
      <c r="AN19" s="724"/>
      <c r="AO19" s="725"/>
      <c r="AP19" s="630" t="s">
        <v>243</v>
      </c>
      <c r="AQ19" s="631"/>
      <c r="AR19" s="631"/>
      <c r="AS19" s="631"/>
      <c r="AT19" s="631"/>
      <c r="AU19" s="631"/>
      <c r="AV19" s="631"/>
      <c r="AW19" s="631"/>
      <c r="AX19" s="631"/>
      <c r="AY19" s="631"/>
      <c r="AZ19" s="631"/>
      <c r="BA19" s="631"/>
      <c r="BB19" s="631"/>
      <c r="BC19" s="632"/>
      <c r="BD19" s="633">
        <v>1001275</v>
      </c>
      <c r="BE19" s="634"/>
      <c r="BF19" s="634"/>
      <c r="BG19" s="634"/>
      <c r="BH19" s="634"/>
      <c r="BI19" s="634"/>
      <c r="BJ19" s="634"/>
      <c r="BK19" s="635"/>
      <c r="BL19" s="722">
        <v>1.2</v>
      </c>
      <c r="BM19" s="722"/>
      <c r="BN19" s="722"/>
      <c r="BO19" s="722"/>
      <c r="BP19" s="723" t="s">
        <v>127</v>
      </c>
      <c r="BQ19" s="723"/>
      <c r="BR19" s="723"/>
      <c r="BS19" s="723"/>
      <c r="BT19" s="723"/>
      <c r="BU19" s="723"/>
      <c r="BV19" s="723"/>
      <c r="BW19" s="726"/>
      <c r="BY19" s="630" t="s">
        <v>244</v>
      </c>
      <c r="BZ19" s="631"/>
      <c r="CA19" s="631"/>
      <c r="CB19" s="631"/>
      <c r="CC19" s="631"/>
      <c r="CD19" s="631"/>
      <c r="CE19" s="631"/>
      <c r="CF19" s="631"/>
      <c r="CG19" s="631"/>
      <c r="CH19" s="631"/>
      <c r="CI19" s="631"/>
      <c r="CJ19" s="631"/>
      <c r="CK19" s="631"/>
      <c r="CL19" s="632"/>
      <c r="CM19" s="633">
        <v>5146</v>
      </c>
      <c r="CN19" s="634"/>
      <c r="CO19" s="634"/>
      <c r="CP19" s="634"/>
      <c r="CQ19" s="634"/>
      <c r="CR19" s="634"/>
      <c r="CS19" s="634"/>
      <c r="CT19" s="635"/>
      <c r="CU19" s="722">
        <v>0</v>
      </c>
      <c r="CV19" s="722"/>
      <c r="CW19" s="722"/>
      <c r="CX19" s="722"/>
      <c r="CY19" s="639" t="s">
        <v>127</v>
      </c>
      <c r="CZ19" s="634"/>
      <c r="DA19" s="634"/>
      <c r="DB19" s="634"/>
      <c r="DC19" s="634"/>
      <c r="DD19" s="634"/>
      <c r="DE19" s="634"/>
      <c r="DF19" s="634"/>
      <c r="DG19" s="634"/>
      <c r="DH19" s="634"/>
      <c r="DI19" s="634"/>
      <c r="DJ19" s="634"/>
      <c r="DK19" s="635"/>
      <c r="DL19" s="639">
        <v>5146</v>
      </c>
      <c r="DM19" s="634"/>
      <c r="DN19" s="634"/>
      <c r="DO19" s="634"/>
      <c r="DP19" s="634"/>
      <c r="DQ19" s="634"/>
      <c r="DR19" s="634"/>
      <c r="DS19" s="634"/>
      <c r="DT19" s="634"/>
      <c r="DU19" s="634"/>
      <c r="DV19" s="634"/>
      <c r="DW19" s="634"/>
      <c r="DX19" s="728"/>
    </row>
    <row r="20" spans="2:128" ht="11.25" customHeight="1" x14ac:dyDescent="0.15">
      <c r="B20" s="630" t="s">
        <v>245</v>
      </c>
      <c r="C20" s="631"/>
      <c r="D20" s="631"/>
      <c r="E20" s="631"/>
      <c r="F20" s="631"/>
      <c r="G20" s="631"/>
      <c r="H20" s="631"/>
      <c r="I20" s="631"/>
      <c r="J20" s="631"/>
      <c r="K20" s="631"/>
      <c r="L20" s="631"/>
      <c r="M20" s="631"/>
      <c r="N20" s="631"/>
      <c r="O20" s="631"/>
      <c r="P20" s="631"/>
      <c r="Q20" s="632"/>
      <c r="R20" s="633">
        <v>183338</v>
      </c>
      <c r="S20" s="634"/>
      <c r="T20" s="634"/>
      <c r="U20" s="634"/>
      <c r="V20" s="634"/>
      <c r="W20" s="634"/>
      <c r="X20" s="634"/>
      <c r="Y20" s="635"/>
      <c r="Z20" s="636">
        <v>0</v>
      </c>
      <c r="AA20" s="724"/>
      <c r="AB20" s="724"/>
      <c r="AC20" s="727"/>
      <c r="AD20" s="639">
        <v>183338</v>
      </c>
      <c r="AE20" s="634"/>
      <c r="AF20" s="634"/>
      <c r="AG20" s="634"/>
      <c r="AH20" s="634"/>
      <c r="AI20" s="634"/>
      <c r="AJ20" s="634"/>
      <c r="AK20" s="635"/>
      <c r="AL20" s="636">
        <v>0.1</v>
      </c>
      <c r="AM20" s="724"/>
      <c r="AN20" s="724"/>
      <c r="AO20" s="725"/>
      <c r="AP20" s="729" t="s">
        <v>246</v>
      </c>
      <c r="AQ20" s="730"/>
      <c r="AR20" s="730"/>
      <c r="AS20" s="730"/>
      <c r="AT20" s="730"/>
      <c r="AU20" s="730"/>
      <c r="AV20" s="730"/>
      <c r="AW20" s="730"/>
      <c r="AX20" s="730"/>
      <c r="AY20" s="730"/>
      <c r="AZ20" s="730"/>
      <c r="BA20" s="730"/>
      <c r="BB20" s="730"/>
      <c r="BC20" s="731"/>
      <c r="BD20" s="633">
        <v>637185</v>
      </c>
      <c r="BE20" s="634"/>
      <c r="BF20" s="634"/>
      <c r="BG20" s="634"/>
      <c r="BH20" s="634"/>
      <c r="BI20" s="634"/>
      <c r="BJ20" s="634"/>
      <c r="BK20" s="635"/>
      <c r="BL20" s="722">
        <v>0.8</v>
      </c>
      <c r="BM20" s="722"/>
      <c r="BN20" s="722"/>
      <c r="BO20" s="722"/>
      <c r="BP20" s="723" t="s">
        <v>127</v>
      </c>
      <c r="BQ20" s="723"/>
      <c r="BR20" s="723"/>
      <c r="BS20" s="723"/>
      <c r="BT20" s="723"/>
      <c r="BU20" s="723"/>
      <c r="BV20" s="723"/>
      <c r="BW20" s="726"/>
      <c r="BY20" s="729" t="s">
        <v>247</v>
      </c>
      <c r="BZ20" s="730"/>
      <c r="CA20" s="730"/>
      <c r="CB20" s="730"/>
      <c r="CC20" s="730"/>
      <c r="CD20" s="730"/>
      <c r="CE20" s="730"/>
      <c r="CF20" s="730"/>
      <c r="CG20" s="730"/>
      <c r="CH20" s="730"/>
      <c r="CI20" s="730"/>
      <c r="CJ20" s="730"/>
      <c r="CK20" s="730"/>
      <c r="CL20" s="731"/>
      <c r="CM20" s="633" t="s">
        <v>127</v>
      </c>
      <c r="CN20" s="634"/>
      <c r="CO20" s="634"/>
      <c r="CP20" s="634"/>
      <c r="CQ20" s="634"/>
      <c r="CR20" s="634"/>
      <c r="CS20" s="634"/>
      <c r="CT20" s="635"/>
      <c r="CU20" s="722" t="s">
        <v>205</v>
      </c>
      <c r="CV20" s="722"/>
      <c r="CW20" s="722"/>
      <c r="CX20" s="722"/>
      <c r="CY20" s="639" t="s">
        <v>205</v>
      </c>
      <c r="CZ20" s="634"/>
      <c r="DA20" s="634"/>
      <c r="DB20" s="634"/>
      <c r="DC20" s="634"/>
      <c r="DD20" s="634"/>
      <c r="DE20" s="634"/>
      <c r="DF20" s="634"/>
      <c r="DG20" s="634"/>
      <c r="DH20" s="634"/>
      <c r="DI20" s="634"/>
      <c r="DJ20" s="634"/>
      <c r="DK20" s="635"/>
      <c r="DL20" s="639" t="s">
        <v>127</v>
      </c>
      <c r="DM20" s="634"/>
      <c r="DN20" s="634"/>
      <c r="DO20" s="634"/>
      <c r="DP20" s="634"/>
      <c r="DQ20" s="634"/>
      <c r="DR20" s="634"/>
      <c r="DS20" s="634"/>
      <c r="DT20" s="634"/>
      <c r="DU20" s="634"/>
      <c r="DV20" s="634"/>
      <c r="DW20" s="634"/>
      <c r="DX20" s="728"/>
    </row>
    <row r="21" spans="2:128" ht="11.25" customHeight="1" x14ac:dyDescent="0.15">
      <c r="B21" s="630" t="s">
        <v>248</v>
      </c>
      <c r="C21" s="631"/>
      <c r="D21" s="631"/>
      <c r="E21" s="631"/>
      <c r="F21" s="631"/>
      <c r="G21" s="631"/>
      <c r="H21" s="631"/>
      <c r="I21" s="631"/>
      <c r="J21" s="631"/>
      <c r="K21" s="631"/>
      <c r="L21" s="631"/>
      <c r="M21" s="631"/>
      <c r="N21" s="631"/>
      <c r="O21" s="631"/>
      <c r="P21" s="631"/>
      <c r="Q21" s="632"/>
      <c r="R21" s="633">
        <v>2012755</v>
      </c>
      <c r="S21" s="634"/>
      <c r="T21" s="634"/>
      <c r="U21" s="634"/>
      <c r="V21" s="634"/>
      <c r="W21" s="634"/>
      <c r="X21" s="634"/>
      <c r="Y21" s="635"/>
      <c r="Z21" s="636">
        <v>0.4</v>
      </c>
      <c r="AA21" s="724"/>
      <c r="AB21" s="724"/>
      <c r="AC21" s="727"/>
      <c r="AD21" s="639" t="s">
        <v>127</v>
      </c>
      <c r="AE21" s="634"/>
      <c r="AF21" s="634"/>
      <c r="AG21" s="634"/>
      <c r="AH21" s="634"/>
      <c r="AI21" s="634"/>
      <c r="AJ21" s="634"/>
      <c r="AK21" s="635"/>
      <c r="AL21" s="636" t="s">
        <v>127</v>
      </c>
      <c r="AM21" s="724"/>
      <c r="AN21" s="724"/>
      <c r="AO21" s="725"/>
      <c r="AP21" s="729" t="s">
        <v>249</v>
      </c>
      <c r="AQ21" s="730"/>
      <c r="AR21" s="730"/>
      <c r="AS21" s="730"/>
      <c r="AT21" s="730"/>
      <c r="AU21" s="730"/>
      <c r="AV21" s="730"/>
      <c r="AW21" s="730"/>
      <c r="AX21" s="730"/>
      <c r="AY21" s="730"/>
      <c r="AZ21" s="730"/>
      <c r="BA21" s="730"/>
      <c r="BB21" s="730"/>
      <c r="BC21" s="731"/>
      <c r="BD21" s="633">
        <v>116535</v>
      </c>
      <c r="BE21" s="634"/>
      <c r="BF21" s="634"/>
      <c r="BG21" s="634"/>
      <c r="BH21" s="634"/>
      <c r="BI21" s="634"/>
      <c r="BJ21" s="634"/>
      <c r="BK21" s="635"/>
      <c r="BL21" s="722">
        <v>0.1</v>
      </c>
      <c r="BM21" s="722"/>
      <c r="BN21" s="722"/>
      <c r="BO21" s="722"/>
      <c r="BP21" s="723" t="s">
        <v>127</v>
      </c>
      <c r="BQ21" s="723"/>
      <c r="BR21" s="723"/>
      <c r="BS21" s="723"/>
      <c r="BT21" s="723"/>
      <c r="BU21" s="723"/>
      <c r="BV21" s="723"/>
      <c r="BW21" s="726"/>
      <c r="BY21" s="729" t="s">
        <v>250</v>
      </c>
      <c r="BZ21" s="730"/>
      <c r="CA21" s="730"/>
      <c r="CB21" s="730"/>
      <c r="CC21" s="730"/>
      <c r="CD21" s="730"/>
      <c r="CE21" s="730"/>
      <c r="CF21" s="730"/>
      <c r="CG21" s="730"/>
      <c r="CH21" s="730"/>
      <c r="CI21" s="730"/>
      <c r="CJ21" s="730"/>
      <c r="CK21" s="730"/>
      <c r="CL21" s="731"/>
      <c r="CM21" s="633">
        <v>226253</v>
      </c>
      <c r="CN21" s="634"/>
      <c r="CO21" s="634"/>
      <c r="CP21" s="634"/>
      <c r="CQ21" s="634"/>
      <c r="CR21" s="634"/>
      <c r="CS21" s="634"/>
      <c r="CT21" s="635"/>
      <c r="CU21" s="722">
        <v>0</v>
      </c>
      <c r="CV21" s="722"/>
      <c r="CW21" s="722"/>
      <c r="CX21" s="722"/>
      <c r="CY21" s="639" t="s">
        <v>127</v>
      </c>
      <c r="CZ21" s="634"/>
      <c r="DA21" s="634"/>
      <c r="DB21" s="634"/>
      <c r="DC21" s="634"/>
      <c r="DD21" s="634"/>
      <c r="DE21" s="634"/>
      <c r="DF21" s="634"/>
      <c r="DG21" s="634"/>
      <c r="DH21" s="634"/>
      <c r="DI21" s="634"/>
      <c r="DJ21" s="634"/>
      <c r="DK21" s="635"/>
      <c r="DL21" s="639">
        <v>226253</v>
      </c>
      <c r="DM21" s="634"/>
      <c r="DN21" s="634"/>
      <c r="DO21" s="634"/>
      <c r="DP21" s="634"/>
      <c r="DQ21" s="634"/>
      <c r="DR21" s="634"/>
      <c r="DS21" s="634"/>
      <c r="DT21" s="634"/>
      <c r="DU21" s="634"/>
      <c r="DV21" s="634"/>
      <c r="DW21" s="634"/>
      <c r="DX21" s="728"/>
    </row>
    <row r="22" spans="2:128" ht="11.25" customHeight="1" x14ac:dyDescent="0.15">
      <c r="B22" s="630" t="s">
        <v>251</v>
      </c>
      <c r="C22" s="631"/>
      <c r="D22" s="631"/>
      <c r="E22" s="631"/>
      <c r="F22" s="631"/>
      <c r="G22" s="631"/>
      <c r="H22" s="631"/>
      <c r="I22" s="631"/>
      <c r="J22" s="631"/>
      <c r="K22" s="631"/>
      <c r="L22" s="631"/>
      <c r="M22" s="631"/>
      <c r="N22" s="631"/>
      <c r="O22" s="631"/>
      <c r="P22" s="631"/>
      <c r="Q22" s="632"/>
      <c r="R22" s="633">
        <v>4346796</v>
      </c>
      <c r="S22" s="634"/>
      <c r="T22" s="634"/>
      <c r="U22" s="634"/>
      <c r="V22" s="634"/>
      <c r="W22" s="634"/>
      <c r="X22" s="634"/>
      <c r="Y22" s="635"/>
      <c r="Z22" s="636">
        <v>0.9</v>
      </c>
      <c r="AA22" s="724"/>
      <c r="AB22" s="724"/>
      <c r="AC22" s="727"/>
      <c r="AD22" s="639">
        <v>529498</v>
      </c>
      <c r="AE22" s="634"/>
      <c r="AF22" s="634"/>
      <c r="AG22" s="634"/>
      <c r="AH22" s="634"/>
      <c r="AI22" s="634"/>
      <c r="AJ22" s="634"/>
      <c r="AK22" s="635"/>
      <c r="AL22" s="636">
        <v>0.2</v>
      </c>
      <c r="AM22" s="724"/>
      <c r="AN22" s="724"/>
      <c r="AO22" s="725"/>
      <c r="AP22" s="729" t="s">
        <v>252</v>
      </c>
      <c r="AQ22" s="730"/>
      <c r="AR22" s="730"/>
      <c r="AS22" s="730"/>
      <c r="AT22" s="730"/>
      <c r="AU22" s="730"/>
      <c r="AV22" s="730"/>
      <c r="AW22" s="730"/>
      <c r="AX22" s="730"/>
      <c r="AY22" s="730"/>
      <c r="AZ22" s="730"/>
      <c r="BA22" s="730"/>
      <c r="BB22" s="730"/>
      <c r="BC22" s="731"/>
      <c r="BD22" s="633">
        <v>1094288</v>
      </c>
      <c r="BE22" s="634"/>
      <c r="BF22" s="634"/>
      <c r="BG22" s="634"/>
      <c r="BH22" s="634"/>
      <c r="BI22" s="634"/>
      <c r="BJ22" s="634"/>
      <c r="BK22" s="635"/>
      <c r="BL22" s="722">
        <v>1.3</v>
      </c>
      <c r="BM22" s="722"/>
      <c r="BN22" s="722"/>
      <c r="BO22" s="722"/>
      <c r="BP22" s="723" t="s">
        <v>205</v>
      </c>
      <c r="BQ22" s="723"/>
      <c r="BR22" s="723"/>
      <c r="BS22" s="723"/>
      <c r="BT22" s="723"/>
      <c r="BU22" s="723"/>
      <c r="BV22" s="723"/>
      <c r="BW22" s="726"/>
      <c r="BY22" s="729" t="s">
        <v>253</v>
      </c>
      <c r="BZ22" s="730"/>
      <c r="CA22" s="730"/>
      <c r="CB22" s="730"/>
      <c r="CC22" s="730"/>
      <c r="CD22" s="730"/>
      <c r="CE22" s="730"/>
      <c r="CF22" s="730"/>
      <c r="CG22" s="730"/>
      <c r="CH22" s="730"/>
      <c r="CI22" s="730"/>
      <c r="CJ22" s="730"/>
      <c r="CK22" s="730"/>
      <c r="CL22" s="731"/>
      <c r="CM22" s="633">
        <v>242140</v>
      </c>
      <c r="CN22" s="634"/>
      <c r="CO22" s="634"/>
      <c r="CP22" s="634"/>
      <c r="CQ22" s="634"/>
      <c r="CR22" s="634"/>
      <c r="CS22" s="634"/>
      <c r="CT22" s="635"/>
      <c r="CU22" s="722">
        <v>0.1</v>
      </c>
      <c r="CV22" s="722"/>
      <c r="CW22" s="722"/>
      <c r="CX22" s="722"/>
      <c r="CY22" s="639" t="s">
        <v>127</v>
      </c>
      <c r="CZ22" s="634"/>
      <c r="DA22" s="634"/>
      <c r="DB22" s="634"/>
      <c r="DC22" s="634"/>
      <c r="DD22" s="634"/>
      <c r="DE22" s="634"/>
      <c r="DF22" s="634"/>
      <c r="DG22" s="634"/>
      <c r="DH22" s="634"/>
      <c r="DI22" s="634"/>
      <c r="DJ22" s="634"/>
      <c r="DK22" s="635"/>
      <c r="DL22" s="639">
        <v>242140</v>
      </c>
      <c r="DM22" s="634"/>
      <c r="DN22" s="634"/>
      <c r="DO22" s="634"/>
      <c r="DP22" s="634"/>
      <c r="DQ22" s="634"/>
      <c r="DR22" s="634"/>
      <c r="DS22" s="634"/>
      <c r="DT22" s="634"/>
      <c r="DU22" s="634"/>
      <c r="DV22" s="634"/>
      <c r="DW22" s="634"/>
      <c r="DX22" s="728"/>
    </row>
    <row r="23" spans="2:128" ht="11.25" customHeight="1" x14ac:dyDescent="0.15">
      <c r="B23" s="630" t="s">
        <v>254</v>
      </c>
      <c r="C23" s="631"/>
      <c r="D23" s="631"/>
      <c r="E23" s="631"/>
      <c r="F23" s="631"/>
      <c r="G23" s="631"/>
      <c r="H23" s="631"/>
      <c r="I23" s="631"/>
      <c r="J23" s="631"/>
      <c r="K23" s="631"/>
      <c r="L23" s="631"/>
      <c r="M23" s="631"/>
      <c r="N23" s="631"/>
      <c r="O23" s="631"/>
      <c r="P23" s="631"/>
      <c r="Q23" s="632"/>
      <c r="R23" s="633">
        <v>1111000</v>
      </c>
      <c r="S23" s="634"/>
      <c r="T23" s="634"/>
      <c r="U23" s="634"/>
      <c r="V23" s="634"/>
      <c r="W23" s="634"/>
      <c r="X23" s="634"/>
      <c r="Y23" s="635"/>
      <c r="Z23" s="636">
        <v>0.2</v>
      </c>
      <c r="AA23" s="724"/>
      <c r="AB23" s="724"/>
      <c r="AC23" s="727"/>
      <c r="AD23" s="639" t="s">
        <v>205</v>
      </c>
      <c r="AE23" s="634"/>
      <c r="AF23" s="634"/>
      <c r="AG23" s="634"/>
      <c r="AH23" s="634"/>
      <c r="AI23" s="634"/>
      <c r="AJ23" s="634"/>
      <c r="AK23" s="635"/>
      <c r="AL23" s="636" t="s">
        <v>205</v>
      </c>
      <c r="AM23" s="724"/>
      <c r="AN23" s="724"/>
      <c r="AO23" s="725"/>
      <c r="AP23" s="729" t="s">
        <v>255</v>
      </c>
      <c r="AQ23" s="730"/>
      <c r="AR23" s="730"/>
      <c r="AS23" s="730"/>
      <c r="AT23" s="730"/>
      <c r="AU23" s="730"/>
      <c r="AV23" s="730"/>
      <c r="AW23" s="730"/>
      <c r="AX23" s="730"/>
      <c r="AY23" s="730"/>
      <c r="AZ23" s="730"/>
      <c r="BA23" s="730"/>
      <c r="BB23" s="730"/>
      <c r="BC23" s="731"/>
      <c r="BD23" s="633">
        <v>5248800</v>
      </c>
      <c r="BE23" s="634"/>
      <c r="BF23" s="634"/>
      <c r="BG23" s="634"/>
      <c r="BH23" s="634"/>
      <c r="BI23" s="634"/>
      <c r="BJ23" s="634"/>
      <c r="BK23" s="635"/>
      <c r="BL23" s="722">
        <v>6.4</v>
      </c>
      <c r="BM23" s="722"/>
      <c r="BN23" s="722"/>
      <c r="BO23" s="722"/>
      <c r="BP23" s="723" t="s">
        <v>127</v>
      </c>
      <c r="BQ23" s="723"/>
      <c r="BR23" s="723"/>
      <c r="BS23" s="723"/>
      <c r="BT23" s="723"/>
      <c r="BU23" s="723"/>
      <c r="BV23" s="723"/>
      <c r="BW23" s="726"/>
      <c r="BY23" s="729" t="s">
        <v>256</v>
      </c>
      <c r="BZ23" s="730"/>
      <c r="CA23" s="730"/>
      <c r="CB23" s="730"/>
      <c r="CC23" s="730"/>
      <c r="CD23" s="730"/>
      <c r="CE23" s="730"/>
      <c r="CF23" s="730"/>
      <c r="CG23" s="730"/>
      <c r="CH23" s="730"/>
      <c r="CI23" s="730"/>
      <c r="CJ23" s="730"/>
      <c r="CK23" s="730"/>
      <c r="CL23" s="731"/>
      <c r="CM23" s="633">
        <v>209455</v>
      </c>
      <c r="CN23" s="634"/>
      <c r="CO23" s="634"/>
      <c r="CP23" s="634"/>
      <c r="CQ23" s="634"/>
      <c r="CR23" s="634"/>
      <c r="CS23" s="634"/>
      <c r="CT23" s="635"/>
      <c r="CU23" s="722">
        <v>0</v>
      </c>
      <c r="CV23" s="722"/>
      <c r="CW23" s="722"/>
      <c r="CX23" s="722"/>
      <c r="CY23" s="639" t="s">
        <v>127</v>
      </c>
      <c r="CZ23" s="634"/>
      <c r="DA23" s="634"/>
      <c r="DB23" s="634"/>
      <c r="DC23" s="634"/>
      <c r="DD23" s="634"/>
      <c r="DE23" s="634"/>
      <c r="DF23" s="634"/>
      <c r="DG23" s="634"/>
      <c r="DH23" s="634"/>
      <c r="DI23" s="634"/>
      <c r="DJ23" s="634"/>
      <c r="DK23" s="635"/>
      <c r="DL23" s="639">
        <v>209455</v>
      </c>
      <c r="DM23" s="634"/>
      <c r="DN23" s="634"/>
      <c r="DO23" s="634"/>
      <c r="DP23" s="634"/>
      <c r="DQ23" s="634"/>
      <c r="DR23" s="634"/>
      <c r="DS23" s="634"/>
      <c r="DT23" s="634"/>
      <c r="DU23" s="634"/>
      <c r="DV23" s="634"/>
      <c r="DW23" s="634"/>
      <c r="DX23" s="728"/>
    </row>
    <row r="24" spans="2:128" ht="11.25" customHeight="1" x14ac:dyDescent="0.15">
      <c r="B24" s="630" t="s">
        <v>257</v>
      </c>
      <c r="C24" s="631"/>
      <c r="D24" s="631"/>
      <c r="E24" s="631"/>
      <c r="F24" s="631"/>
      <c r="G24" s="631"/>
      <c r="H24" s="631"/>
      <c r="I24" s="631"/>
      <c r="J24" s="631"/>
      <c r="K24" s="631"/>
      <c r="L24" s="631"/>
      <c r="M24" s="631"/>
      <c r="N24" s="631"/>
      <c r="O24" s="631"/>
      <c r="P24" s="631"/>
      <c r="Q24" s="632"/>
      <c r="R24" s="633">
        <v>71292420</v>
      </c>
      <c r="S24" s="634"/>
      <c r="T24" s="634"/>
      <c r="U24" s="634"/>
      <c r="V24" s="634"/>
      <c r="W24" s="634"/>
      <c r="X24" s="634"/>
      <c r="Y24" s="635"/>
      <c r="Z24" s="636">
        <v>14.7</v>
      </c>
      <c r="AA24" s="724"/>
      <c r="AB24" s="724"/>
      <c r="AC24" s="727"/>
      <c r="AD24" s="639" t="s">
        <v>127</v>
      </c>
      <c r="AE24" s="634"/>
      <c r="AF24" s="634"/>
      <c r="AG24" s="634"/>
      <c r="AH24" s="634"/>
      <c r="AI24" s="634"/>
      <c r="AJ24" s="634"/>
      <c r="AK24" s="635"/>
      <c r="AL24" s="636" t="s">
        <v>127</v>
      </c>
      <c r="AM24" s="724"/>
      <c r="AN24" s="724"/>
      <c r="AO24" s="725"/>
      <c r="AP24" s="729" t="s">
        <v>258</v>
      </c>
      <c r="AQ24" s="730"/>
      <c r="AR24" s="730"/>
      <c r="AS24" s="730"/>
      <c r="AT24" s="730"/>
      <c r="AU24" s="730"/>
      <c r="AV24" s="730"/>
      <c r="AW24" s="730"/>
      <c r="AX24" s="730"/>
      <c r="AY24" s="730"/>
      <c r="AZ24" s="730"/>
      <c r="BA24" s="730"/>
      <c r="BB24" s="730"/>
      <c r="BC24" s="731"/>
      <c r="BD24" s="633">
        <v>8155625</v>
      </c>
      <c r="BE24" s="634"/>
      <c r="BF24" s="634"/>
      <c r="BG24" s="634"/>
      <c r="BH24" s="634"/>
      <c r="BI24" s="634"/>
      <c r="BJ24" s="634"/>
      <c r="BK24" s="635"/>
      <c r="BL24" s="722">
        <v>9.9</v>
      </c>
      <c r="BM24" s="722"/>
      <c r="BN24" s="722"/>
      <c r="BO24" s="722"/>
      <c r="BP24" s="723" t="s">
        <v>205</v>
      </c>
      <c r="BQ24" s="723"/>
      <c r="BR24" s="723"/>
      <c r="BS24" s="723"/>
      <c r="BT24" s="723"/>
      <c r="BU24" s="723"/>
      <c r="BV24" s="723"/>
      <c r="BW24" s="726"/>
      <c r="BY24" s="729" t="s">
        <v>259</v>
      </c>
      <c r="BZ24" s="730"/>
      <c r="CA24" s="730"/>
      <c r="CB24" s="730"/>
      <c r="CC24" s="730"/>
      <c r="CD24" s="730"/>
      <c r="CE24" s="730"/>
      <c r="CF24" s="730"/>
      <c r="CG24" s="730"/>
      <c r="CH24" s="730"/>
      <c r="CI24" s="730"/>
      <c r="CJ24" s="730"/>
      <c r="CK24" s="730"/>
      <c r="CL24" s="731"/>
      <c r="CM24" s="633" t="s">
        <v>205</v>
      </c>
      <c r="CN24" s="634"/>
      <c r="CO24" s="634"/>
      <c r="CP24" s="634"/>
      <c r="CQ24" s="634"/>
      <c r="CR24" s="634"/>
      <c r="CS24" s="634"/>
      <c r="CT24" s="635"/>
      <c r="CU24" s="722" t="s">
        <v>127</v>
      </c>
      <c r="CV24" s="722"/>
      <c r="CW24" s="722"/>
      <c r="CX24" s="722"/>
      <c r="CY24" s="639" t="s">
        <v>127</v>
      </c>
      <c r="CZ24" s="634"/>
      <c r="DA24" s="634"/>
      <c r="DB24" s="634"/>
      <c r="DC24" s="634"/>
      <c r="DD24" s="634"/>
      <c r="DE24" s="634"/>
      <c r="DF24" s="634"/>
      <c r="DG24" s="634"/>
      <c r="DH24" s="634"/>
      <c r="DI24" s="634"/>
      <c r="DJ24" s="634"/>
      <c r="DK24" s="635"/>
      <c r="DL24" s="639" t="s">
        <v>127</v>
      </c>
      <c r="DM24" s="634"/>
      <c r="DN24" s="634"/>
      <c r="DO24" s="634"/>
      <c r="DP24" s="634"/>
      <c r="DQ24" s="634"/>
      <c r="DR24" s="634"/>
      <c r="DS24" s="634"/>
      <c r="DT24" s="634"/>
      <c r="DU24" s="634"/>
      <c r="DV24" s="634"/>
      <c r="DW24" s="634"/>
      <c r="DX24" s="728"/>
    </row>
    <row r="25" spans="2:128" ht="11.25" customHeight="1" x14ac:dyDescent="0.15">
      <c r="B25" s="630" t="s">
        <v>260</v>
      </c>
      <c r="C25" s="631"/>
      <c r="D25" s="631"/>
      <c r="E25" s="631"/>
      <c r="F25" s="631"/>
      <c r="G25" s="631"/>
      <c r="H25" s="631"/>
      <c r="I25" s="631"/>
      <c r="J25" s="631"/>
      <c r="K25" s="631"/>
      <c r="L25" s="631"/>
      <c r="M25" s="631"/>
      <c r="N25" s="631"/>
      <c r="O25" s="631"/>
      <c r="P25" s="631"/>
      <c r="Q25" s="632"/>
      <c r="R25" s="633" t="s">
        <v>127</v>
      </c>
      <c r="S25" s="634"/>
      <c r="T25" s="634"/>
      <c r="U25" s="634"/>
      <c r="V25" s="634"/>
      <c r="W25" s="634"/>
      <c r="X25" s="634"/>
      <c r="Y25" s="635"/>
      <c r="Z25" s="636" t="s">
        <v>205</v>
      </c>
      <c r="AA25" s="724"/>
      <c r="AB25" s="724"/>
      <c r="AC25" s="727"/>
      <c r="AD25" s="639" t="s">
        <v>127</v>
      </c>
      <c r="AE25" s="634"/>
      <c r="AF25" s="634"/>
      <c r="AG25" s="634"/>
      <c r="AH25" s="634"/>
      <c r="AI25" s="634"/>
      <c r="AJ25" s="634"/>
      <c r="AK25" s="635"/>
      <c r="AL25" s="636" t="s">
        <v>127</v>
      </c>
      <c r="AM25" s="724"/>
      <c r="AN25" s="724"/>
      <c r="AO25" s="725"/>
      <c r="AP25" s="729" t="s">
        <v>261</v>
      </c>
      <c r="AQ25" s="730"/>
      <c r="AR25" s="730"/>
      <c r="AS25" s="730"/>
      <c r="AT25" s="730"/>
      <c r="AU25" s="730"/>
      <c r="AV25" s="730"/>
      <c r="AW25" s="730"/>
      <c r="AX25" s="730"/>
      <c r="AY25" s="730"/>
      <c r="AZ25" s="730"/>
      <c r="BA25" s="730"/>
      <c r="BB25" s="730"/>
      <c r="BC25" s="731"/>
      <c r="BD25" s="633">
        <v>1153</v>
      </c>
      <c r="BE25" s="634"/>
      <c r="BF25" s="634"/>
      <c r="BG25" s="634"/>
      <c r="BH25" s="634"/>
      <c r="BI25" s="634"/>
      <c r="BJ25" s="634"/>
      <c r="BK25" s="635"/>
      <c r="BL25" s="722">
        <v>0</v>
      </c>
      <c r="BM25" s="722"/>
      <c r="BN25" s="722"/>
      <c r="BO25" s="722"/>
      <c r="BP25" s="723" t="s">
        <v>205</v>
      </c>
      <c r="BQ25" s="723"/>
      <c r="BR25" s="723"/>
      <c r="BS25" s="723"/>
      <c r="BT25" s="723"/>
      <c r="BU25" s="723"/>
      <c r="BV25" s="723"/>
      <c r="BW25" s="726"/>
      <c r="BY25" s="729" t="s">
        <v>262</v>
      </c>
      <c r="BZ25" s="730"/>
      <c r="CA25" s="730"/>
      <c r="CB25" s="730"/>
      <c r="CC25" s="730"/>
      <c r="CD25" s="730"/>
      <c r="CE25" s="730"/>
      <c r="CF25" s="730"/>
      <c r="CG25" s="730"/>
      <c r="CH25" s="730"/>
      <c r="CI25" s="730"/>
      <c r="CJ25" s="730"/>
      <c r="CK25" s="730"/>
      <c r="CL25" s="731"/>
      <c r="CM25" s="633" t="s">
        <v>205</v>
      </c>
      <c r="CN25" s="634"/>
      <c r="CO25" s="634"/>
      <c r="CP25" s="634"/>
      <c r="CQ25" s="634"/>
      <c r="CR25" s="634"/>
      <c r="CS25" s="634"/>
      <c r="CT25" s="635"/>
      <c r="CU25" s="722" t="s">
        <v>127</v>
      </c>
      <c r="CV25" s="722"/>
      <c r="CW25" s="722"/>
      <c r="CX25" s="722"/>
      <c r="CY25" s="639" t="s">
        <v>127</v>
      </c>
      <c r="CZ25" s="634"/>
      <c r="DA25" s="634"/>
      <c r="DB25" s="634"/>
      <c r="DC25" s="634"/>
      <c r="DD25" s="634"/>
      <c r="DE25" s="634"/>
      <c r="DF25" s="634"/>
      <c r="DG25" s="634"/>
      <c r="DH25" s="634"/>
      <c r="DI25" s="634"/>
      <c r="DJ25" s="634"/>
      <c r="DK25" s="635"/>
      <c r="DL25" s="639" t="s">
        <v>127</v>
      </c>
      <c r="DM25" s="634"/>
      <c r="DN25" s="634"/>
      <c r="DO25" s="634"/>
      <c r="DP25" s="634"/>
      <c r="DQ25" s="634"/>
      <c r="DR25" s="634"/>
      <c r="DS25" s="634"/>
      <c r="DT25" s="634"/>
      <c r="DU25" s="634"/>
      <c r="DV25" s="634"/>
      <c r="DW25" s="634"/>
      <c r="DX25" s="728"/>
    </row>
    <row r="26" spans="2:128" ht="11.25" customHeight="1" x14ac:dyDescent="0.15">
      <c r="B26" s="630" t="s">
        <v>263</v>
      </c>
      <c r="C26" s="631"/>
      <c r="D26" s="631"/>
      <c r="E26" s="631"/>
      <c r="F26" s="631"/>
      <c r="G26" s="631"/>
      <c r="H26" s="631"/>
      <c r="I26" s="631"/>
      <c r="J26" s="631"/>
      <c r="K26" s="631"/>
      <c r="L26" s="631"/>
      <c r="M26" s="631"/>
      <c r="N26" s="631"/>
      <c r="O26" s="631"/>
      <c r="P26" s="631"/>
      <c r="Q26" s="632"/>
      <c r="R26" s="633">
        <v>2075346</v>
      </c>
      <c r="S26" s="634"/>
      <c r="T26" s="634"/>
      <c r="U26" s="634"/>
      <c r="V26" s="634"/>
      <c r="W26" s="634"/>
      <c r="X26" s="634"/>
      <c r="Y26" s="635"/>
      <c r="Z26" s="636">
        <v>0.4</v>
      </c>
      <c r="AA26" s="724"/>
      <c r="AB26" s="724"/>
      <c r="AC26" s="727"/>
      <c r="AD26" s="639">
        <v>597411</v>
      </c>
      <c r="AE26" s="634"/>
      <c r="AF26" s="634"/>
      <c r="AG26" s="634"/>
      <c r="AH26" s="634"/>
      <c r="AI26" s="634"/>
      <c r="AJ26" s="634"/>
      <c r="AK26" s="635"/>
      <c r="AL26" s="636">
        <v>0.2</v>
      </c>
      <c r="AM26" s="724"/>
      <c r="AN26" s="724"/>
      <c r="AO26" s="725"/>
      <c r="AP26" s="729" t="s">
        <v>264</v>
      </c>
      <c r="AQ26" s="730"/>
      <c r="AR26" s="730"/>
      <c r="AS26" s="730"/>
      <c r="AT26" s="730"/>
      <c r="AU26" s="730"/>
      <c r="AV26" s="730"/>
      <c r="AW26" s="730"/>
      <c r="AX26" s="730"/>
      <c r="AY26" s="730"/>
      <c r="AZ26" s="730"/>
      <c r="BA26" s="730"/>
      <c r="BB26" s="730"/>
      <c r="BC26" s="731"/>
      <c r="BD26" s="633" t="s">
        <v>205</v>
      </c>
      <c r="BE26" s="634"/>
      <c r="BF26" s="634"/>
      <c r="BG26" s="634"/>
      <c r="BH26" s="634"/>
      <c r="BI26" s="634"/>
      <c r="BJ26" s="634"/>
      <c r="BK26" s="635"/>
      <c r="BL26" s="722" t="s">
        <v>205</v>
      </c>
      <c r="BM26" s="722"/>
      <c r="BN26" s="722"/>
      <c r="BO26" s="722"/>
      <c r="BP26" s="723" t="s">
        <v>127</v>
      </c>
      <c r="BQ26" s="723"/>
      <c r="BR26" s="723"/>
      <c r="BS26" s="723"/>
      <c r="BT26" s="723"/>
      <c r="BU26" s="723"/>
      <c r="BV26" s="723"/>
      <c r="BW26" s="726"/>
      <c r="BY26" s="729" t="s">
        <v>265</v>
      </c>
      <c r="BZ26" s="730"/>
      <c r="CA26" s="730"/>
      <c r="CB26" s="730"/>
      <c r="CC26" s="730"/>
      <c r="CD26" s="730"/>
      <c r="CE26" s="730"/>
      <c r="CF26" s="730"/>
      <c r="CG26" s="730"/>
      <c r="CH26" s="730"/>
      <c r="CI26" s="730"/>
      <c r="CJ26" s="730"/>
      <c r="CK26" s="730"/>
      <c r="CL26" s="731"/>
      <c r="CM26" s="633">
        <v>13072661</v>
      </c>
      <c r="CN26" s="634"/>
      <c r="CO26" s="634"/>
      <c r="CP26" s="634"/>
      <c r="CQ26" s="634"/>
      <c r="CR26" s="634"/>
      <c r="CS26" s="634"/>
      <c r="CT26" s="635"/>
      <c r="CU26" s="722">
        <v>2.8</v>
      </c>
      <c r="CV26" s="722"/>
      <c r="CW26" s="722"/>
      <c r="CX26" s="722"/>
      <c r="CY26" s="639" t="s">
        <v>127</v>
      </c>
      <c r="CZ26" s="634"/>
      <c r="DA26" s="634"/>
      <c r="DB26" s="634"/>
      <c r="DC26" s="634"/>
      <c r="DD26" s="634"/>
      <c r="DE26" s="634"/>
      <c r="DF26" s="634"/>
      <c r="DG26" s="634"/>
      <c r="DH26" s="634"/>
      <c r="DI26" s="634"/>
      <c r="DJ26" s="634"/>
      <c r="DK26" s="635"/>
      <c r="DL26" s="639">
        <v>13072661</v>
      </c>
      <c r="DM26" s="634"/>
      <c r="DN26" s="634"/>
      <c r="DO26" s="634"/>
      <c r="DP26" s="634"/>
      <c r="DQ26" s="634"/>
      <c r="DR26" s="634"/>
      <c r="DS26" s="634"/>
      <c r="DT26" s="634"/>
      <c r="DU26" s="634"/>
      <c r="DV26" s="634"/>
      <c r="DW26" s="634"/>
      <c r="DX26" s="728"/>
    </row>
    <row r="27" spans="2:128" ht="11.25" customHeight="1" x14ac:dyDescent="0.15">
      <c r="B27" s="630" t="s">
        <v>266</v>
      </c>
      <c r="C27" s="631"/>
      <c r="D27" s="631"/>
      <c r="E27" s="631"/>
      <c r="F27" s="631"/>
      <c r="G27" s="631"/>
      <c r="H27" s="631"/>
      <c r="I27" s="631"/>
      <c r="J27" s="631"/>
      <c r="K27" s="631"/>
      <c r="L27" s="631"/>
      <c r="M27" s="631"/>
      <c r="N27" s="631"/>
      <c r="O27" s="631"/>
      <c r="P27" s="631"/>
      <c r="Q27" s="632"/>
      <c r="R27" s="633">
        <v>168557</v>
      </c>
      <c r="S27" s="634"/>
      <c r="T27" s="634"/>
      <c r="U27" s="634"/>
      <c r="V27" s="634"/>
      <c r="W27" s="634"/>
      <c r="X27" s="634"/>
      <c r="Y27" s="635"/>
      <c r="Z27" s="636">
        <v>0</v>
      </c>
      <c r="AA27" s="724"/>
      <c r="AB27" s="724"/>
      <c r="AC27" s="727"/>
      <c r="AD27" s="639" t="s">
        <v>205</v>
      </c>
      <c r="AE27" s="634"/>
      <c r="AF27" s="634"/>
      <c r="AG27" s="634"/>
      <c r="AH27" s="634"/>
      <c r="AI27" s="634"/>
      <c r="AJ27" s="634"/>
      <c r="AK27" s="635"/>
      <c r="AL27" s="636" t="s">
        <v>127</v>
      </c>
      <c r="AM27" s="724"/>
      <c r="AN27" s="724"/>
      <c r="AO27" s="725"/>
      <c r="AP27" s="729" t="s">
        <v>267</v>
      </c>
      <c r="AQ27" s="730"/>
      <c r="AR27" s="730"/>
      <c r="AS27" s="730"/>
      <c r="AT27" s="730"/>
      <c r="AU27" s="730"/>
      <c r="AV27" s="730"/>
      <c r="AW27" s="730"/>
      <c r="AX27" s="730"/>
      <c r="AY27" s="730"/>
      <c r="AZ27" s="730"/>
      <c r="BA27" s="730"/>
      <c r="BB27" s="730"/>
      <c r="BC27" s="731"/>
      <c r="BD27" s="633">
        <v>743366</v>
      </c>
      <c r="BE27" s="634"/>
      <c r="BF27" s="634"/>
      <c r="BG27" s="634"/>
      <c r="BH27" s="634"/>
      <c r="BI27" s="634"/>
      <c r="BJ27" s="634"/>
      <c r="BK27" s="635"/>
      <c r="BL27" s="722">
        <v>0.9</v>
      </c>
      <c r="BM27" s="722"/>
      <c r="BN27" s="722"/>
      <c r="BO27" s="722"/>
      <c r="BP27" s="723" t="s">
        <v>127</v>
      </c>
      <c r="BQ27" s="723"/>
      <c r="BR27" s="723"/>
      <c r="BS27" s="723"/>
      <c r="BT27" s="723"/>
      <c r="BU27" s="723"/>
      <c r="BV27" s="723"/>
      <c r="BW27" s="726"/>
      <c r="BY27" s="729" t="s">
        <v>268</v>
      </c>
      <c r="BZ27" s="730"/>
      <c r="CA27" s="730"/>
      <c r="CB27" s="730"/>
      <c r="CC27" s="730"/>
      <c r="CD27" s="730"/>
      <c r="CE27" s="730"/>
      <c r="CF27" s="730"/>
      <c r="CG27" s="730"/>
      <c r="CH27" s="730"/>
      <c r="CI27" s="730"/>
      <c r="CJ27" s="730"/>
      <c r="CK27" s="730"/>
      <c r="CL27" s="731"/>
      <c r="CM27" s="633">
        <v>80481</v>
      </c>
      <c r="CN27" s="634"/>
      <c r="CO27" s="634"/>
      <c r="CP27" s="634"/>
      <c r="CQ27" s="634"/>
      <c r="CR27" s="634"/>
      <c r="CS27" s="634"/>
      <c r="CT27" s="635"/>
      <c r="CU27" s="722">
        <v>0</v>
      </c>
      <c r="CV27" s="722"/>
      <c r="CW27" s="722"/>
      <c r="CX27" s="722"/>
      <c r="CY27" s="639" t="s">
        <v>205</v>
      </c>
      <c r="CZ27" s="634"/>
      <c r="DA27" s="634"/>
      <c r="DB27" s="634"/>
      <c r="DC27" s="634"/>
      <c r="DD27" s="634"/>
      <c r="DE27" s="634"/>
      <c r="DF27" s="634"/>
      <c r="DG27" s="634"/>
      <c r="DH27" s="634"/>
      <c r="DI27" s="634"/>
      <c r="DJ27" s="634"/>
      <c r="DK27" s="635"/>
      <c r="DL27" s="639">
        <v>80481</v>
      </c>
      <c r="DM27" s="634"/>
      <c r="DN27" s="634"/>
      <c r="DO27" s="634"/>
      <c r="DP27" s="634"/>
      <c r="DQ27" s="634"/>
      <c r="DR27" s="634"/>
      <c r="DS27" s="634"/>
      <c r="DT27" s="634"/>
      <c r="DU27" s="634"/>
      <c r="DV27" s="634"/>
      <c r="DW27" s="634"/>
      <c r="DX27" s="728"/>
    </row>
    <row r="28" spans="2:128" ht="11.25" customHeight="1" x14ac:dyDescent="0.15">
      <c r="B28" s="630" t="s">
        <v>269</v>
      </c>
      <c r="C28" s="631"/>
      <c r="D28" s="631"/>
      <c r="E28" s="631"/>
      <c r="F28" s="631"/>
      <c r="G28" s="631"/>
      <c r="H28" s="631"/>
      <c r="I28" s="631"/>
      <c r="J28" s="631"/>
      <c r="K28" s="631"/>
      <c r="L28" s="631"/>
      <c r="M28" s="631"/>
      <c r="N28" s="631"/>
      <c r="O28" s="631"/>
      <c r="P28" s="631"/>
      <c r="Q28" s="632"/>
      <c r="R28" s="633">
        <v>10987623</v>
      </c>
      <c r="S28" s="634"/>
      <c r="T28" s="634"/>
      <c r="U28" s="634"/>
      <c r="V28" s="634"/>
      <c r="W28" s="634"/>
      <c r="X28" s="634"/>
      <c r="Y28" s="635"/>
      <c r="Z28" s="636">
        <v>2.2999999999999998</v>
      </c>
      <c r="AA28" s="724"/>
      <c r="AB28" s="724"/>
      <c r="AC28" s="727"/>
      <c r="AD28" s="639" t="s">
        <v>127</v>
      </c>
      <c r="AE28" s="634"/>
      <c r="AF28" s="634"/>
      <c r="AG28" s="634"/>
      <c r="AH28" s="634"/>
      <c r="AI28" s="634"/>
      <c r="AJ28" s="634"/>
      <c r="AK28" s="635"/>
      <c r="AL28" s="636" t="s">
        <v>127</v>
      </c>
      <c r="AM28" s="724"/>
      <c r="AN28" s="724"/>
      <c r="AO28" s="725"/>
      <c r="AP28" s="729" t="s">
        <v>270</v>
      </c>
      <c r="AQ28" s="730"/>
      <c r="AR28" s="730"/>
      <c r="AS28" s="730"/>
      <c r="AT28" s="730"/>
      <c r="AU28" s="730"/>
      <c r="AV28" s="730"/>
      <c r="AW28" s="730"/>
      <c r="AX28" s="730"/>
      <c r="AY28" s="730"/>
      <c r="AZ28" s="730"/>
      <c r="BA28" s="730"/>
      <c r="BB28" s="730"/>
      <c r="BC28" s="731"/>
      <c r="BD28" s="633">
        <v>279121</v>
      </c>
      <c r="BE28" s="634"/>
      <c r="BF28" s="634"/>
      <c r="BG28" s="634"/>
      <c r="BH28" s="634"/>
      <c r="BI28" s="634"/>
      <c r="BJ28" s="634"/>
      <c r="BK28" s="635"/>
      <c r="BL28" s="722">
        <v>0.3</v>
      </c>
      <c r="BM28" s="722"/>
      <c r="BN28" s="722"/>
      <c r="BO28" s="722"/>
      <c r="BP28" s="723" t="s">
        <v>127</v>
      </c>
      <c r="BQ28" s="723"/>
      <c r="BR28" s="723"/>
      <c r="BS28" s="723"/>
      <c r="BT28" s="723"/>
      <c r="BU28" s="723"/>
      <c r="BV28" s="723"/>
      <c r="BW28" s="726"/>
      <c r="BY28" s="729" t="s">
        <v>271</v>
      </c>
      <c r="BZ28" s="730"/>
      <c r="CA28" s="730"/>
      <c r="CB28" s="730"/>
      <c r="CC28" s="730"/>
      <c r="CD28" s="730"/>
      <c r="CE28" s="730"/>
      <c r="CF28" s="730"/>
      <c r="CG28" s="730"/>
      <c r="CH28" s="730"/>
      <c r="CI28" s="730"/>
      <c r="CJ28" s="730"/>
      <c r="CK28" s="730"/>
      <c r="CL28" s="731"/>
      <c r="CM28" s="633" t="s">
        <v>127</v>
      </c>
      <c r="CN28" s="634"/>
      <c r="CO28" s="634"/>
      <c r="CP28" s="634"/>
      <c r="CQ28" s="634"/>
      <c r="CR28" s="634"/>
      <c r="CS28" s="634"/>
      <c r="CT28" s="635"/>
      <c r="CU28" s="722" t="s">
        <v>127</v>
      </c>
      <c r="CV28" s="722"/>
      <c r="CW28" s="722"/>
      <c r="CX28" s="722"/>
      <c r="CY28" s="639" t="s">
        <v>127</v>
      </c>
      <c r="CZ28" s="634"/>
      <c r="DA28" s="634"/>
      <c r="DB28" s="634"/>
      <c r="DC28" s="634"/>
      <c r="DD28" s="634"/>
      <c r="DE28" s="634"/>
      <c r="DF28" s="634"/>
      <c r="DG28" s="634"/>
      <c r="DH28" s="634"/>
      <c r="DI28" s="634"/>
      <c r="DJ28" s="634"/>
      <c r="DK28" s="635"/>
      <c r="DL28" s="639" t="s">
        <v>127</v>
      </c>
      <c r="DM28" s="634"/>
      <c r="DN28" s="634"/>
      <c r="DO28" s="634"/>
      <c r="DP28" s="634"/>
      <c r="DQ28" s="634"/>
      <c r="DR28" s="634"/>
      <c r="DS28" s="634"/>
      <c r="DT28" s="634"/>
      <c r="DU28" s="634"/>
      <c r="DV28" s="634"/>
      <c r="DW28" s="634"/>
      <c r="DX28" s="728"/>
    </row>
    <row r="29" spans="2:128" ht="11.25" customHeight="1" x14ac:dyDescent="0.15">
      <c r="B29" s="630" t="s">
        <v>272</v>
      </c>
      <c r="C29" s="631"/>
      <c r="D29" s="631"/>
      <c r="E29" s="631"/>
      <c r="F29" s="631"/>
      <c r="G29" s="631"/>
      <c r="H29" s="631"/>
      <c r="I29" s="631"/>
      <c r="J29" s="631"/>
      <c r="K29" s="631"/>
      <c r="L29" s="631"/>
      <c r="M29" s="631"/>
      <c r="N29" s="631"/>
      <c r="O29" s="631"/>
      <c r="P29" s="631"/>
      <c r="Q29" s="632"/>
      <c r="R29" s="633">
        <v>19624715</v>
      </c>
      <c r="S29" s="634"/>
      <c r="T29" s="634"/>
      <c r="U29" s="634"/>
      <c r="V29" s="634"/>
      <c r="W29" s="634"/>
      <c r="X29" s="634"/>
      <c r="Y29" s="635"/>
      <c r="Z29" s="636">
        <v>4.0999999999999996</v>
      </c>
      <c r="AA29" s="724"/>
      <c r="AB29" s="724"/>
      <c r="AC29" s="727"/>
      <c r="AD29" s="639" t="s">
        <v>127</v>
      </c>
      <c r="AE29" s="634"/>
      <c r="AF29" s="634"/>
      <c r="AG29" s="634"/>
      <c r="AH29" s="634"/>
      <c r="AI29" s="634"/>
      <c r="AJ29" s="634"/>
      <c r="AK29" s="635"/>
      <c r="AL29" s="636" t="s">
        <v>127</v>
      </c>
      <c r="AM29" s="724"/>
      <c r="AN29" s="724"/>
      <c r="AO29" s="725"/>
      <c r="AP29" s="729" t="s">
        <v>273</v>
      </c>
      <c r="AQ29" s="730"/>
      <c r="AR29" s="730"/>
      <c r="AS29" s="730"/>
      <c r="AT29" s="730"/>
      <c r="AU29" s="730"/>
      <c r="AV29" s="730"/>
      <c r="AW29" s="730"/>
      <c r="AX29" s="730"/>
      <c r="AY29" s="730"/>
      <c r="AZ29" s="730"/>
      <c r="BA29" s="730"/>
      <c r="BB29" s="730"/>
      <c r="BC29" s="731"/>
      <c r="BD29" s="633">
        <v>11998</v>
      </c>
      <c r="BE29" s="634"/>
      <c r="BF29" s="634"/>
      <c r="BG29" s="634"/>
      <c r="BH29" s="634"/>
      <c r="BI29" s="634"/>
      <c r="BJ29" s="634"/>
      <c r="BK29" s="635"/>
      <c r="BL29" s="722">
        <v>0</v>
      </c>
      <c r="BM29" s="722"/>
      <c r="BN29" s="722"/>
      <c r="BO29" s="722"/>
      <c r="BP29" s="723" t="s">
        <v>205</v>
      </c>
      <c r="BQ29" s="723"/>
      <c r="BR29" s="723"/>
      <c r="BS29" s="723"/>
      <c r="BT29" s="723"/>
      <c r="BU29" s="723"/>
      <c r="BV29" s="723"/>
      <c r="BW29" s="726"/>
      <c r="BY29" s="729" t="s">
        <v>274</v>
      </c>
      <c r="BZ29" s="730"/>
      <c r="CA29" s="730"/>
      <c r="CB29" s="730"/>
      <c r="CC29" s="730"/>
      <c r="CD29" s="730"/>
      <c r="CE29" s="730"/>
      <c r="CF29" s="730"/>
      <c r="CG29" s="730"/>
      <c r="CH29" s="730"/>
      <c r="CI29" s="730"/>
      <c r="CJ29" s="730"/>
      <c r="CK29" s="730"/>
      <c r="CL29" s="731"/>
      <c r="CM29" s="633">
        <v>740051</v>
      </c>
      <c r="CN29" s="634"/>
      <c r="CO29" s="634"/>
      <c r="CP29" s="634"/>
      <c r="CQ29" s="634"/>
      <c r="CR29" s="634"/>
      <c r="CS29" s="634"/>
      <c r="CT29" s="635"/>
      <c r="CU29" s="722">
        <v>0.2</v>
      </c>
      <c r="CV29" s="722"/>
      <c r="CW29" s="722"/>
      <c r="CX29" s="722"/>
      <c r="CY29" s="639" t="s">
        <v>127</v>
      </c>
      <c r="CZ29" s="634"/>
      <c r="DA29" s="634"/>
      <c r="DB29" s="634"/>
      <c r="DC29" s="634"/>
      <c r="DD29" s="634"/>
      <c r="DE29" s="634"/>
      <c r="DF29" s="634"/>
      <c r="DG29" s="634"/>
      <c r="DH29" s="634"/>
      <c r="DI29" s="634"/>
      <c r="DJ29" s="634"/>
      <c r="DK29" s="635"/>
      <c r="DL29" s="639">
        <v>740051</v>
      </c>
      <c r="DM29" s="634"/>
      <c r="DN29" s="634"/>
      <c r="DO29" s="634"/>
      <c r="DP29" s="634"/>
      <c r="DQ29" s="634"/>
      <c r="DR29" s="634"/>
      <c r="DS29" s="634"/>
      <c r="DT29" s="634"/>
      <c r="DU29" s="634"/>
      <c r="DV29" s="634"/>
      <c r="DW29" s="634"/>
      <c r="DX29" s="728"/>
    </row>
    <row r="30" spans="2:128" ht="11.25" customHeight="1" x14ac:dyDescent="0.15">
      <c r="B30" s="630" t="s">
        <v>275</v>
      </c>
      <c r="C30" s="631"/>
      <c r="D30" s="631"/>
      <c r="E30" s="631"/>
      <c r="F30" s="631"/>
      <c r="G30" s="631"/>
      <c r="H30" s="631"/>
      <c r="I30" s="631"/>
      <c r="J30" s="631"/>
      <c r="K30" s="631"/>
      <c r="L30" s="631"/>
      <c r="M30" s="631"/>
      <c r="N30" s="631"/>
      <c r="O30" s="631"/>
      <c r="P30" s="631"/>
      <c r="Q30" s="632"/>
      <c r="R30" s="633">
        <v>35370677</v>
      </c>
      <c r="S30" s="634"/>
      <c r="T30" s="634"/>
      <c r="U30" s="634"/>
      <c r="V30" s="634"/>
      <c r="W30" s="634"/>
      <c r="X30" s="634"/>
      <c r="Y30" s="635"/>
      <c r="Z30" s="636">
        <v>7.3</v>
      </c>
      <c r="AA30" s="724"/>
      <c r="AB30" s="724"/>
      <c r="AC30" s="727"/>
      <c r="AD30" s="639">
        <v>41247</v>
      </c>
      <c r="AE30" s="634"/>
      <c r="AF30" s="634"/>
      <c r="AG30" s="634"/>
      <c r="AH30" s="634"/>
      <c r="AI30" s="634"/>
      <c r="AJ30" s="634"/>
      <c r="AK30" s="635"/>
      <c r="AL30" s="636">
        <v>0</v>
      </c>
      <c r="AM30" s="724"/>
      <c r="AN30" s="724"/>
      <c r="AO30" s="725"/>
      <c r="AP30" s="729" t="s">
        <v>276</v>
      </c>
      <c r="AQ30" s="730"/>
      <c r="AR30" s="730"/>
      <c r="AS30" s="730"/>
      <c r="AT30" s="730"/>
      <c r="AU30" s="730"/>
      <c r="AV30" s="730"/>
      <c r="AW30" s="730"/>
      <c r="AX30" s="730"/>
      <c r="AY30" s="730"/>
      <c r="AZ30" s="730"/>
      <c r="BA30" s="730"/>
      <c r="BB30" s="730"/>
      <c r="BC30" s="731"/>
      <c r="BD30" s="633">
        <v>11998</v>
      </c>
      <c r="BE30" s="634"/>
      <c r="BF30" s="634"/>
      <c r="BG30" s="634"/>
      <c r="BH30" s="634"/>
      <c r="BI30" s="634"/>
      <c r="BJ30" s="634"/>
      <c r="BK30" s="635"/>
      <c r="BL30" s="722">
        <v>0</v>
      </c>
      <c r="BM30" s="722"/>
      <c r="BN30" s="722"/>
      <c r="BO30" s="722"/>
      <c r="BP30" s="723" t="s">
        <v>127</v>
      </c>
      <c r="BQ30" s="723"/>
      <c r="BR30" s="723"/>
      <c r="BS30" s="723"/>
      <c r="BT30" s="723"/>
      <c r="BU30" s="723"/>
      <c r="BV30" s="723"/>
      <c r="BW30" s="726"/>
      <c r="BY30" s="729" t="s">
        <v>277</v>
      </c>
      <c r="BZ30" s="732"/>
      <c r="CA30" s="732"/>
      <c r="CB30" s="732"/>
      <c r="CC30" s="732"/>
      <c r="CD30" s="732"/>
      <c r="CE30" s="732"/>
      <c r="CF30" s="732"/>
      <c r="CG30" s="732"/>
      <c r="CH30" s="732"/>
      <c r="CI30" s="732"/>
      <c r="CJ30" s="732"/>
      <c r="CK30" s="732"/>
      <c r="CL30" s="731"/>
      <c r="CM30" s="633" t="s">
        <v>205</v>
      </c>
      <c r="CN30" s="634"/>
      <c r="CO30" s="634"/>
      <c r="CP30" s="634"/>
      <c r="CQ30" s="634"/>
      <c r="CR30" s="634"/>
      <c r="CS30" s="634"/>
      <c r="CT30" s="635"/>
      <c r="CU30" s="722" t="s">
        <v>127</v>
      </c>
      <c r="CV30" s="722"/>
      <c r="CW30" s="722"/>
      <c r="CX30" s="722"/>
      <c r="CY30" s="639" t="s">
        <v>127</v>
      </c>
      <c r="CZ30" s="634"/>
      <c r="DA30" s="634"/>
      <c r="DB30" s="634"/>
      <c r="DC30" s="634"/>
      <c r="DD30" s="634"/>
      <c r="DE30" s="634"/>
      <c r="DF30" s="634"/>
      <c r="DG30" s="634"/>
      <c r="DH30" s="634"/>
      <c r="DI30" s="634"/>
      <c r="DJ30" s="634"/>
      <c r="DK30" s="635"/>
      <c r="DL30" s="639" t="s">
        <v>127</v>
      </c>
      <c r="DM30" s="634"/>
      <c r="DN30" s="634"/>
      <c r="DO30" s="634"/>
      <c r="DP30" s="634"/>
      <c r="DQ30" s="634"/>
      <c r="DR30" s="634"/>
      <c r="DS30" s="634"/>
      <c r="DT30" s="634"/>
      <c r="DU30" s="634"/>
      <c r="DV30" s="634"/>
      <c r="DW30" s="634"/>
      <c r="DX30" s="728"/>
    </row>
    <row r="31" spans="2:128" ht="11.25" customHeight="1" x14ac:dyDescent="0.15">
      <c r="B31" s="630" t="s">
        <v>278</v>
      </c>
      <c r="C31" s="631"/>
      <c r="D31" s="631"/>
      <c r="E31" s="631"/>
      <c r="F31" s="631"/>
      <c r="G31" s="631"/>
      <c r="H31" s="631"/>
      <c r="I31" s="631"/>
      <c r="J31" s="631"/>
      <c r="K31" s="631"/>
      <c r="L31" s="631"/>
      <c r="M31" s="631"/>
      <c r="N31" s="631"/>
      <c r="O31" s="631"/>
      <c r="P31" s="631"/>
      <c r="Q31" s="632"/>
      <c r="R31" s="633">
        <v>59589724</v>
      </c>
      <c r="S31" s="634"/>
      <c r="T31" s="634"/>
      <c r="U31" s="634"/>
      <c r="V31" s="634"/>
      <c r="W31" s="634"/>
      <c r="X31" s="634"/>
      <c r="Y31" s="635"/>
      <c r="Z31" s="636">
        <v>12.3</v>
      </c>
      <c r="AA31" s="724"/>
      <c r="AB31" s="724"/>
      <c r="AC31" s="727"/>
      <c r="AD31" s="639" t="s">
        <v>127</v>
      </c>
      <c r="AE31" s="634"/>
      <c r="AF31" s="634"/>
      <c r="AG31" s="634"/>
      <c r="AH31" s="634"/>
      <c r="AI31" s="634"/>
      <c r="AJ31" s="634"/>
      <c r="AK31" s="635"/>
      <c r="AL31" s="636" t="s">
        <v>205</v>
      </c>
      <c r="AM31" s="724"/>
      <c r="AN31" s="724"/>
      <c r="AO31" s="725"/>
      <c r="AP31" s="729" t="s">
        <v>279</v>
      </c>
      <c r="AQ31" s="730"/>
      <c r="AR31" s="730"/>
      <c r="AS31" s="730"/>
      <c r="AT31" s="730"/>
      <c r="AU31" s="730"/>
      <c r="AV31" s="730"/>
      <c r="AW31" s="730"/>
      <c r="AX31" s="730"/>
      <c r="AY31" s="730"/>
      <c r="AZ31" s="730"/>
      <c r="BA31" s="730"/>
      <c r="BB31" s="730"/>
      <c r="BC31" s="731"/>
      <c r="BD31" s="633">
        <v>267123</v>
      </c>
      <c r="BE31" s="634"/>
      <c r="BF31" s="634"/>
      <c r="BG31" s="634"/>
      <c r="BH31" s="634"/>
      <c r="BI31" s="634"/>
      <c r="BJ31" s="634"/>
      <c r="BK31" s="635"/>
      <c r="BL31" s="722">
        <v>0.3</v>
      </c>
      <c r="BM31" s="722"/>
      <c r="BN31" s="722"/>
      <c r="BO31" s="722"/>
      <c r="BP31" s="723" t="s">
        <v>127</v>
      </c>
      <c r="BQ31" s="723"/>
      <c r="BR31" s="723"/>
      <c r="BS31" s="723"/>
      <c r="BT31" s="723"/>
      <c r="BU31" s="723"/>
      <c r="BV31" s="723"/>
      <c r="BW31" s="726"/>
      <c r="BY31" s="630" t="s">
        <v>280</v>
      </c>
      <c r="BZ31" s="631"/>
      <c r="CA31" s="631"/>
      <c r="CB31" s="631"/>
      <c r="CC31" s="631"/>
      <c r="CD31" s="631"/>
      <c r="CE31" s="631"/>
      <c r="CF31" s="631"/>
      <c r="CG31" s="631"/>
      <c r="CH31" s="631"/>
      <c r="CI31" s="631"/>
      <c r="CJ31" s="631"/>
      <c r="CK31" s="631"/>
      <c r="CL31" s="632"/>
      <c r="CM31" s="633" t="s">
        <v>205</v>
      </c>
      <c r="CN31" s="634"/>
      <c r="CO31" s="634"/>
      <c r="CP31" s="634"/>
      <c r="CQ31" s="634"/>
      <c r="CR31" s="634"/>
      <c r="CS31" s="634"/>
      <c r="CT31" s="635"/>
      <c r="CU31" s="722" t="s">
        <v>127</v>
      </c>
      <c r="CV31" s="722"/>
      <c r="CW31" s="722"/>
      <c r="CX31" s="722"/>
      <c r="CY31" s="639" t="s">
        <v>127</v>
      </c>
      <c r="CZ31" s="634"/>
      <c r="DA31" s="634"/>
      <c r="DB31" s="634"/>
      <c r="DC31" s="634"/>
      <c r="DD31" s="634"/>
      <c r="DE31" s="634"/>
      <c r="DF31" s="634"/>
      <c r="DG31" s="634"/>
      <c r="DH31" s="634"/>
      <c r="DI31" s="634"/>
      <c r="DJ31" s="634"/>
      <c r="DK31" s="635"/>
      <c r="DL31" s="639" t="s">
        <v>127</v>
      </c>
      <c r="DM31" s="634"/>
      <c r="DN31" s="634"/>
      <c r="DO31" s="634"/>
      <c r="DP31" s="634"/>
      <c r="DQ31" s="634"/>
      <c r="DR31" s="634"/>
      <c r="DS31" s="634"/>
      <c r="DT31" s="634"/>
      <c r="DU31" s="634"/>
      <c r="DV31" s="634"/>
      <c r="DW31" s="634"/>
      <c r="DX31" s="728"/>
    </row>
    <row r="32" spans="2:128" ht="11.25" customHeight="1" x14ac:dyDescent="0.15">
      <c r="B32" s="630" t="s">
        <v>281</v>
      </c>
      <c r="C32" s="631"/>
      <c r="D32" s="631"/>
      <c r="E32" s="631"/>
      <c r="F32" s="631"/>
      <c r="G32" s="631"/>
      <c r="H32" s="631"/>
      <c r="I32" s="631"/>
      <c r="J32" s="631"/>
      <c r="K32" s="631"/>
      <c r="L32" s="631"/>
      <c r="M32" s="631"/>
      <c r="N32" s="631"/>
      <c r="O32" s="631"/>
      <c r="P32" s="631"/>
      <c r="Q32" s="632"/>
      <c r="R32" s="633" t="s">
        <v>205</v>
      </c>
      <c r="S32" s="634"/>
      <c r="T32" s="634"/>
      <c r="U32" s="634"/>
      <c r="V32" s="634"/>
      <c r="W32" s="634"/>
      <c r="X32" s="634"/>
      <c r="Y32" s="635"/>
      <c r="Z32" s="636" t="s">
        <v>127</v>
      </c>
      <c r="AA32" s="724"/>
      <c r="AB32" s="724"/>
      <c r="AC32" s="727"/>
      <c r="AD32" s="639" t="s">
        <v>127</v>
      </c>
      <c r="AE32" s="634"/>
      <c r="AF32" s="634"/>
      <c r="AG32" s="634"/>
      <c r="AH32" s="634"/>
      <c r="AI32" s="634"/>
      <c r="AJ32" s="634"/>
      <c r="AK32" s="635"/>
      <c r="AL32" s="636" t="s">
        <v>127</v>
      </c>
      <c r="AM32" s="724"/>
      <c r="AN32" s="724"/>
      <c r="AO32" s="725"/>
      <c r="AP32" s="729" t="s">
        <v>282</v>
      </c>
      <c r="AQ32" s="730"/>
      <c r="AR32" s="730"/>
      <c r="AS32" s="730"/>
      <c r="AT32" s="730"/>
      <c r="AU32" s="730"/>
      <c r="AV32" s="730"/>
      <c r="AW32" s="730"/>
      <c r="AX32" s="730"/>
      <c r="AY32" s="730"/>
      <c r="AZ32" s="730"/>
      <c r="BA32" s="730"/>
      <c r="BB32" s="730"/>
      <c r="BC32" s="731"/>
      <c r="BD32" s="633" t="s">
        <v>205</v>
      </c>
      <c r="BE32" s="634"/>
      <c r="BF32" s="634"/>
      <c r="BG32" s="634"/>
      <c r="BH32" s="634"/>
      <c r="BI32" s="634"/>
      <c r="BJ32" s="634"/>
      <c r="BK32" s="635"/>
      <c r="BL32" s="722" t="s">
        <v>127</v>
      </c>
      <c r="BM32" s="722"/>
      <c r="BN32" s="722"/>
      <c r="BO32" s="722"/>
      <c r="BP32" s="723" t="s">
        <v>205</v>
      </c>
      <c r="BQ32" s="723"/>
      <c r="BR32" s="723"/>
      <c r="BS32" s="723"/>
      <c r="BT32" s="723"/>
      <c r="BU32" s="723"/>
      <c r="BV32" s="723"/>
      <c r="BW32" s="726"/>
      <c r="BY32" s="645" t="s">
        <v>283</v>
      </c>
      <c r="BZ32" s="646"/>
      <c r="CA32" s="646"/>
      <c r="CB32" s="646"/>
      <c r="CC32" s="646"/>
      <c r="CD32" s="646"/>
      <c r="CE32" s="646"/>
      <c r="CF32" s="646"/>
      <c r="CG32" s="646"/>
      <c r="CH32" s="646"/>
      <c r="CI32" s="646"/>
      <c r="CJ32" s="646"/>
      <c r="CK32" s="646"/>
      <c r="CL32" s="647"/>
      <c r="CM32" s="633">
        <v>463359595</v>
      </c>
      <c r="CN32" s="634"/>
      <c r="CO32" s="634"/>
      <c r="CP32" s="634"/>
      <c r="CQ32" s="634"/>
      <c r="CR32" s="634"/>
      <c r="CS32" s="634"/>
      <c r="CT32" s="635"/>
      <c r="CU32" s="722">
        <v>100</v>
      </c>
      <c r="CV32" s="722"/>
      <c r="CW32" s="722"/>
      <c r="CX32" s="722"/>
      <c r="CY32" s="639">
        <v>93968703</v>
      </c>
      <c r="CZ32" s="634"/>
      <c r="DA32" s="634"/>
      <c r="DB32" s="634"/>
      <c r="DC32" s="634"/>
      <c r="DD32" s="634"/>
      <c r="DE32" s="634"/>
      <c r="DF32" s="634"/>
      <c r="DG32" s="634"/>
      <c r="DH32" s="634"/>
      <c r="DI32" s="634"/>
      <c r="DJ32" s="634"/>
      <c r="DK32" s="635"/>
      <c r="DL32" s="639">
        <v>310720307</v>
      </c>
      <c r="DM32" s="634"/>
      <c r="DN32" s="634"/>
      <c r="DO32" s="634"/>
      <c r="DP32" s="634"/>
      <c r="DQ32" s="634"/>
      <c r="DR32" s="634"/>
      <c r="DS32" s="634"/>
      <c r="DT32" s="634"/>
      <c r="DU32" s="634"/>
      <c r="DV32" s="634"/>
      <c r="DW32" s="634"/>
      <c r="DX32" s="728"/>
    </row>
    <row r="33" spans="2:128" ht="11.25" customHeight="1" x14ac:dyDescent="0.15">
      <c r="B33" s="630" t="s">
        <v>284</v>
      </c>
      <c r="C33" s="631"/>
      <c r="D33" s="631"/>
      <c r="E33" s="631"/>
      <c r="F33" s="631"/>
      <c r="G33" s="631"/>
      <c r="H33" s="631"/>
      <c r="I33" s="631"/>
      <c r="J33" s="631"/>
      <c r="K33" s="631"/>
      <c r="L33" s="631"/>
      <c r="M33" s="631"/>
      <c r="N33" s="631"/>
      <c r="O33" s="631"/>
      <c r="P33" s="631"/>
      <c r="Q33" s="632"/>
      <c r="R33" s="633">
        <v>20023557</v>
      </c>
      <c r="S33" s="634"/>
      <c r="T33" s="634"/>
      <c r="U33" s="634"/>
      <c r="V33" s="634"/>
      <c r="W33" s="634"/>
      <c r="X33" s="634"/>
      <c r="Y33" s="635"/>
      <c r="Z33" s="636">
        <v>4.0999999999999996</v>
      </c>
      <c r="AA33" s="724"/>
      <c r="AB33" s="724"/>
      <c r="AC33" s="727"/>
      <c r="AD33" s="639" t="s">
        <v>127</v>
      </c>
      <c r="AE33" s="634"/>
      <c r="AF33" s="634"/>
      <c r="AG33" s="634"/>
      <c r="AH33" s="634"/>
      <c r="AI33" s="634"/>
      <c r="AJ33" s="634"/>
      <c r="AK33" s="635"/>
      <c r="AL33" s="636" t="s">
        <v>127</v>
      </c>
      <c r="AM33" s="724"/>
      <c r="AN33" s="724"/>
      <c r="AO33" s="725"/>
      <c r="AP33" s="630" t="s">
        <v>154</v>
      </c>
      <c r="AQ33" s="631"/>
      <c r="AR33" s="631"/>
      <c r="AS33" s="631"/>
      <c r="AT33" s="631"/>
      <c r="AU33" s="631"/>
      <c r="AV33" s="631"/>
      <c r="AW33" s="631"/>
      <c r="AX33" s="631"/>
      <c r="AY33" s="631"/>
      <c r="AZ33" s="631"/>
      <c r="BA33" s="631"/>
      <c r="BB33" s="631"/>
      <c r="BC33" s="632"/>
      <c r="BD33" s="633">
        <v>82322989</v>
      </c>
      <c r="BE33" s="634"/>
      <c r="BF33" s="634"/>
      <c r="BG33" s="634"/>
      <c r="BH33" s="634"/>
      <c r="BI33" s="634"/>
      <c r="BJ33" s="634"/>
      <c r="BK33" s="635"/>
      <c r="BL33" s="722">
        <v>100</v>
      </c>
      <c r="BM33" s="722"/>
      <c r="BN33" s="722"/>
      <c r="BO33" s="722"/>
      <c r="BP33" s="723">
        <v>532321</v>
      </c>
      <c r="BQ33" s="723"/>
      <c r="BR33" s="723"/>
      <c r="BS33" s="723"/>
      <c r="BT33" s="723"/>
      <c r="BU33" s="723"/>
      <c r="BV33" s="723"/>
      <c r="BW33" s="726"/>
      <c r="BY33" s="705" t="s">
        <v>285</v>
      </c>
      <c r="BZ33" s="706"/>
      <c r="CA33" s="706"/>
      <c r="CB33" s="706"/>
      <c r="CC33" s="706"/>
      <c r="CD33" s="706"/>
      <c r="CE33" s="706"/>
      <c r="CF33" s="706"/>
      <c r="CG33" s="706"/>
      <c r="CH33" s="706"/>
      <c r="CI33" s="706"/>
      <c r="CJ33" s="706"/>
      <c r="CK33" s="706"/>
      <c r="CL33" s="706"/>
      <c r="CM33" s="706"/>
      <c r="CN33" s="706"/>
      <c r="CO33" s="706"/>
      <c r="CP33" s="706"/>
      <c r="CQ33" s="706"/>
      <c r="CR33" s="706"/>
      <c r="CS33" s="706"/>
      <c r="CT33" s="706"/>
      <c r="CU33" s="706"/>
      <c r="CV33" s="706"/>
      <c r="CW33" s="706"/>
      <c r="CX33" s="706"/>
      <c r="CY33" s="706"/>
      <c r="CZ33" s="706"/>
      <c r="DA33" s="706"/>
      <c r="DB33" s="706"/>
      <c r="DC33" s="706"/>
      <c r="DD33" s="706"/>
      <c r="DE33" s="706"/>
      <c r="DF33" s="706"/>
      <c r="DG33" s="706"/>
      <c r="DH33" s="706"/>
      <c r="DI33" s="706"/>
      <c r="DJ33" s="706"/>
      <c r="DK33" s="706"/>
      <c r="DL33" s="706"/>
      <c r="DM33" s="706"/>
      <c r="DN33" s="706"/>
      <c r="DO33" s="706"/>
      <c r="DP33" s="706"/>
      <c r="DQ33" s="706"/>
      <c r="DR33" s="706"/>
      <c r="DS33" s="706"/>
      <c r="DT33" s="706"/>
      <c r="DU33" s="706"/>
      <c r="DV33" s="706"/>
      <c r="DW33" s="706"/>
      <c r="DX33" s="707"/>
    </row>
    <row r="34" spans="2:128" ht="11.25" customHeight="1" x14ac:dyDescent="0.15">
      <c r="B34" s="645" t="s">
        <v>286</v>
      </c>
      <c r="C34" s="646"/>
      <c r="D34" s="646"/>
      <c r="E34" s="646"/>
      <c r="F34" s="646"/>
      <c r="G34" s="646"/>
      <c r="H34" s="646"/>
      <c r="I34" s="646"/>
      <c r="J34" s="646"/>
      <c r="K34" s="646"/>
      <c r="L34" s="646"/>
      <c r="M34" s="646"/>
      <c r="N34" s="646"/>
      <c r="O34" s="646"/>
      <c r="P34" s="646"/>
      <c r="Q34" s="647"/>
      <c r="R34" s="633">
        <v>484037569</v>
      </c>
      <c r="S34" s="634"/>
      <c r="T34" s="634"/>
      <c r="U34" s="634"/>
      <c r="V34" s="634"/>
      <c r="W34" s="634"/>
      <c r="X34" s="634"/>
      <c r="Y34" s="635"/>
      <c r="Z34" s="722">
        <v>100</v>
      </c>
      <c r="AA34" s="722"/>
      <c r="AB34" s="722"/>
      <c r="AC34" s="722"/>
      <c r="AD34" s="723">
        <v>259229637</v>
      </c>
      <c r="AE34" s="723"/>
      <c r="AF34" s="723"/>
      <c r="AG34" s="723"/>
      <c r="AH34" s="723"/>
      <c r="AI34" s="723"/>
      <c r="AJ34" s="723"/>
      <c r="AK34" s="723"/>
      <c r="AL34" s="636">
        <v>100</v>
      </c>
      <c r="AM34" s="724"/>
      <c r="AN34" s="724"/>
      <c r="AO34" s="725"/>
      <c r="AP34" s="645"/>
      <c r="AQ34" s="646"/>
      <c r="AR34" s="646"/>
      <c r="AS34" s="646"/>
      <c r="AT34" s="646"/>
      <c r="AU34" s="646"/>
      <c r="AV34" s="646"/>
      <c r="AW34" s="646"/>
      <c r="AX34" s="646"/>
      <c r="AY34" s="646"/>
      <c r="AZ34" s="646"/>
      <c r="BA34" s="646"/>
      <c r="BB34" s="646"/>
      <c r="BC34" s="647"/>
      <c r="BD34" s="633"/>
      <c r="BE34" s="634"/>
      <c r="BF34" s="634"/>
      <c r="BG34" s="634"/>
      <c r="BH34" s="634"/>
      <c r="BI34" s="634"/>
      <c r="BJ34" s="634"/>
      <c r="BK34" s="635"/>
      <c r="BL34" s="722"/>
      <c r="BM34" s="722"/>
      <c r="BN34" s="722"/>
      <c r="BO34" s="722"/>
      <c r="BP34" s="723"/>
      <c r="BQ34" s="723"/>
      <c r="BR34" s="723"/>
      <c r="BS34" s="723"/>
      <c r="BT34" s="723"/>
      <c r="BU34" s="723"/>
      <c r="BV34" s="723"/>
      <c r="BW34" s="726"/>
      <c r="BY34" s="705" t="s">
        <v>193</v>
      </c>
      <c r="BZ34" s="706"/>
      <c r="CA34" s="706"/>
      <c r="CB34" s="706"/>
      <c r="CC34" s="706"/>
      <c r="CD34" s="706"/>
      <c r="CE34" s="706"/>
      <c r="CF34" s="706"/>
      <c r="CG34" s="706"/>
      <c r="CH34" s="706"/>
      <c r="CI34" s="706"/>
      <c r="CJ34" s="706"/>
      <c r="CK34" s="706"/>
      <c r="CL34" s="707"/>
      <c r="CM34" s="705" t="s">
        <v>287</v>
      </c>
      <c r="CN34" s="706"/>
      <c r="CO34" s="706"/>
      <c r="CP34" s="706"/>
      <c r="CQ34" s="706"/>
      <c r="CR34" s="706"/>
      <c r="CS34" s="706"/>
      <c r="CT34" s="707"/>
      <c r="CU34" s="705" t="s">
        <v>288</v>
      </c>
      <c r="CV34" s="706"/>
      <c r="CW34" s="706"/>
      <c r="CX34" s="707"/>
      <c r="CY34" s="705" t="s">
        <v>289</v>
      </c>
      <c r="CZ34" s="706"/>
      <c r="DA34" s="706"/>
      <c r="DB34" s="706"/>
      <c r="DC34" s="706"/>
      <c r="DD34" s="706"/>
      <c r="DE34" s="706"/>
      <c r="DF34" s="707"/>
      <c r="DG34" s="711" t="s">
        <v>290</v>
      </c>
      <c r="DH34" s="712"/>
      <c r="DI34" s="712"/>
      <c r="DJ34" s="712"/>
      <c r="DK34" s="712"/>
      <c r="DL34" s="712"/>
      <c r="DM34" s="712"/>
      <c r="DN34" s="712"/>
      <c r="DO34" s="712"/>
      <c r="DP34" s="712"/>
      <c r="DQ34" s="713"/>
      <c r="DR34" s="705" t="s">
        <v>291</v>
      </c>
      <c r="DS34" s="706"/>
      <c r="DT34" s="706"/>
      <c r="DU34" s="706"/>
      <c r="DV34" s="706"/>
      <c r="DW34" s="706"/>
      <c r="DX34" s="707"/>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702" t="s">
        <v>292</v>
      </c>
      <c r="BZ35" s="703"/>
      <c r="CA35" s="703"/>
      <c r="CB35" s="703"/>
      <c r="CC35" s="703"/>
      <c r="CD35" s="703"/>
      <c r="CE35" s="703"/>
      <c r="CF35" s="703"/>
      <c r="CG35" s="703"/>
      <c r="CH35" s="703"/>
      <c r="CI35" s="703"/>
      <c r="CJ35" s="703"/>
      <c r="CK35" s="703"/>
      <c r="CL35" s="704"/>
      <c r="CM35" s="714">
        <v>211463547</v>
      </c>
      <c r="CN35" s="715"/>
      <c r="CO35" s="715"/>
      <c r="CP35" s="715"/>
      <c r="CQ35" s="715"/>
      <c r="CR35" s="715"/>
      <c r="CS35" s="715"/>
      <c r="CT35" s="716"/>
      <c r="CU35" s="717">
        <v>45.6</v>
      </c>
      <c r="CV35" s="718"/>
      <c r="CW35" s="718"/>
      <c r="CX35" s="719"/>
      <c r="CY35" s="720">
        <v>191571348</v>
      </c>
      <c r="CZ35" s="715"/>
      <c r="DA35" s="715"/>
      <c r="DB35" s="715"/>
      <c r="DC35" s="715"/>
      <c r="DD35" s="715"/>
      <c r="DE35" s="715"/>
      <c r="DF35" s="716"/>
      <c r="DG35" s="720">
        <v>184999678</v>
      </c>
      <c r="DH35" s="715"/>
      <c r="DI35" s="715"/>
      <c r="DJ35" s="715"/>
      <c r="DK35" s="715"/>
      <c r="DL35" s="715"/>
      <c r="DM35" s="715"/>
      <c r="DN35" s="715"/>
      <c r="DO35" s="715"/>
      <c r="DP35" s="715"/>
      <c r="DQ35" s="716"/>
      <c r="DR35" s="717">
        <v>66.2</v>
      </c>
      <c r="DS35" s="718"/>
      <c r="DT35" s="718"/>
      <c r="DU35" s="718"/>
      <c r="DV35" s="718"/>
      <c r="DW35" s="718"/>
      <c r="DX35" s="721"/>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30" t="s">
        <v>293</v>
      </c>
      <c r="BZ36" s="631"/>
      <c r="CA36" s="631"/>
      <c r="CB36" s="631"/>
      <c r="CC36" s="631"/>
      <c r="CD36" s="631"/>
      <c r="CE36" s="631"/>
      <c r="CF36" s="631"/>
      <c r="CG36" s="631"/>
      <c r="CH36" s="631"/>
      <c r="CI36" s="631"/>
      <c r="CJ36" s="631"/>
      <c r="CK36" s="631"/>
      <c r="CL36" s="632"/>
      <c r="CM36" s="633">
        <v>118593696</v>
      </c>
      <c r="CN36" s="640"/>
      <c r="CO36" s="640"/>
      <c r="CP36" s="640"/>
      <c r="CQ36" s="640"/>
      <c r="CR36" s="640"/>
      <c r="CS36" s="640"/>
      <c r="CT36" s="641"/>
      <c r="CU36" s="636">
        <v>25.6</v>
      </c>
      <c r="CV36" s="637"/>
      <c r="CW36" s="637"/>
      <c r="CX36" s="638"/>
      <c r="CY36" s="639">
        <v>103101988</v>
      </c>
      <c r="CZ36" s="640"/>
      <c r="DA36" s="640"/>
      <c r="DB36" s="640"/>
      <c r="DC36" s="640"/>
      <c r="DD36" s="640"/>
      <c r="DE36" s="640"/>
      <c r="DF36" s="641"/>
      <c r="DG36" s="639">
        <v>101332083</v>
      </c>
      <c r="DH36" s="640"/>
      <c r="DI36" s="640"/>
      <c r="DJ36" s="640"/>
      <c r="DK36" s="640"/>
      <c r="DL36" s="640"/>
      <c r="DM36" s="640"/>
      <c r="DN36" s="640"/>
      <c r="DO36" s="640"/>
      <c r="DP36" s="640"/>
      <c r="DQ36" s="641"/>
      <c r="DR36" s="636">
        <v>36.299999999999997</v>
      </c>
      <c r="DS36" s="637"/>
      <c r="DT36" s="637"/>
      <c r="DU36" s="637"/>
      <c r="DV36" s="637"/>
      <c r="DW36" s="637"/>
      <c r="DX36" s="670"/>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705" t="s">
        <v>294</v>
      </c>
      <c r="AQ37" s="706"/>
      <c r="AR37" s="706"/>
      <c r="AS37" s="706"/>
      <c r="AT37" s="706"/>
      <c r="AU37" s="706"/>
      <c r="AV37" s="706"/>
      <c r="AW37" s="706"/>
      <c r="AX37" s="706"/>
      <c r="AY37" s="706"/>
      <c r="AZ37" s="706"/>
      <c r="BA37" s="706"/>
      <c r="BB37" s="706"/>
      <c r="BC37" s="707"/>
      <c r="BD37" s="705" t="s">
        <v>295</v>
      </c>
      <c r="BE37" s="706"/>
      <c r="BF37" s="706"/>
      <c r="BG37" s="706"/>
      <c r="BH37" s="706"/>
      <c r="BI37" s="706"/>
      <c r="BJ37" s="706"/>
      <c r="BK37" s="706"/>
      <c r="BL37" s="706"/>
      <c r="BM37" s="707"/>
      <c r="BN37" s="705" t="s">
        <v>296</v>
      </c>
      <c r="BO37" s="706"/>
      <c r="BP37" s="706"/>
      <c r="BQ37" s="706"/>
      <c r="BR37" s="706"/>
      <c r="BS37" s="706"/>
      <c r="BT37" s="706"/>
      <c r="BU37" s="706"/>
      <c r="BV37" s="706"/>
      <c r="BW37" s="707"/>
      <c r="BY37" s="630" t="s">
        <v>297</v>
      </c>
      <c r="BZ37" s="631"/>
      <c r="CA37" s="631"/>
      <c r="CB37" s="631"/>
      <c r="CC37" s="631"/>
      <c r="CD37" s="631"/>
      <c r="CE37" s="631"/>
      <c r="CF37" s="631"/>
      <c r="CG37" s="631"/>
      <c r="CH37" s="631"/>
      <c r="CI37" s="631"/>
      <c r="CJ37" s="631"/>
      <c r="CK37" s="631"/>
      <c r="CL37" s="632"/>
      <c r="CM37" s="633">
        <v>84427996</v>
      </c>
      <c r="CN37" s="634"/>
      <c r="CO37" s="634"/>
      <c r="CP37" s="634"/>
      <c r="CQ37" s="634"/>
      <c r="CR37" s="634"/>
      <c r="CS37" s="634"/>
      <c r="CT37" s="635"/>
      <c r="CU37" s="636">
        <v>18.2</v>
      </c>
      <c r="CV37" s="637"/>
      <c r="CW37" s="637"/>
      <c r="CX37" s="638"/>
      <c r="CY37" s="639">
        <v>72248229</v>
      </c>
      <c r="CZ37" s="640"/>
      <c r="DA37" s="640"/>
      <c r="DB37" s="640"/>
      <c r="DC37" s="640"/>
      <c r="DD37" s="640"/>
      <c r="DE37" s="640"/>
      <c r="DF37" s="641"/>
      <c r="DG37" s="639">
        <v>72244401</v>
      </c>
      <c r="DH37" s="640"/>
      <c r="DI37" s="640"/>
      <c r="DJ37" s="640"/>
      <c r="DK37" s="640"/>
      <c r="DL37" s="640"/>
      <c r="DM37" s="640"/>
      <c r="DN37" s="640"/>
      <c r="DO37" s="640"/>
      <c r="DP37" s="640"/>
      <c r="DQ37" s="641"/>
      <c r="DR37" s="636">
        <v>25.9</v>
      </c>
      <c r="DS37" s="637"/>
      <c r="DT37" s="637"/>
      <c r="DU37" s="637"/>
      <c r="DV37" s="637"/>
      <c r="DW37" s="637"/>
      <c r="DX37" s="670"/>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93" t="s">
        <v>298</v>
      </c>
      <c r="AQ38" s="694"/>
      <c r="AR38" s="694"/>
      <c r="AS38" s="694"/>
      <c r="AT38" s="699" t="s">
        <v>299</v>
      </c>
      <c r="AU38" s="223"/>
      <c r="AV38" s="223"/>
      <c r="AW38" s="223"/>
      <c r="AX38" s="702" t="s">
        <v>154</v>
      </c>
      <c r="AY38" s="703"/>
      <c r="AZ38" s="703"/>
      <c r="BA38" s="703"/>
      <c r="BB38" s="703"/>
      <c r="BC38" s="704"/>
      <c r="BD38" s="708">
        <v>99.7</v>
      </c>
      <c r="BE38" s="709"/>
      <c r="BF38" s="709"/>
      <c r="BG38" s="709"/>
      <c r="BH38" s="709"/>
      <c r="BI38" s="709">
        <v>99.3</v>
      </c>
      <c r="BJ38" s="709"/>
      <c r="BK38" s="709"/>
      <c r="BL38" s="709"/>
      <c r="BM38" s="710"/>
      <c r="BN38" s="708">
        <v>99.7</v>
      </c>
      <c r="BO38" s="709"/>
      <c r="BP38" s="709"/>
      <c r="BQ38" s="709"/>
      <c r="BR38" s="709"/>
      <c r="BS38" s="709">
        <v>99.2</v>
      </c>
      <c r="BT38" s="709"/>
      <c r="BU38" s="709"/>
      <c r="BV38" s="709"/>
      <c r="BW38" s="710"/>
      <c r="BY38" s="630" t="s">
        <v>300</v>
      </c>
      <c r="BZ38" s="631"/>
      <c r="CA38" s="631"/>
      <c r="CB38" s="631"/>
      <c r="CC38" s="631"/>
      <c r="CD38" s="631"/>
      <c r="CE38" s="631"/>
      <c r="CF38" s="631"/>
      <c r="CG38" s="631"/>
      <c r="CH38" s="631"/>
      <c r="CI38" s="631"/>
      <c r="CJ38" s="631"/>
      <c r="CK38" s="631"/>
      <c r="CL38" s="632"/>
      <c r="CM38" s="633">
        <v>11374381</v>
      </c>
      <c r="CN38" s="640"/>
      <c r="CO38" s="640"/>
      <c r="CP38" s="640"/>
      <c r="CQ38" s="640"/>
      <c r="CR38" s="640"/>
      <c r="CS38" s="640"/>
      <c r="CT38" s="641"/>
      <c r="CU38" s="636">
        <v>2.5</v>
      </c>
      <c r="CV38" s="637"/>
      <c r="CW38" s="637"/>
      <c r="CX38" s="638"/>
      <c r="CY38" s="639">
        <v>8308219</v>
      </c>
      <c r="CZ38" s="640"/>
      <c r="DA38" s="640"/>
      <c r="DB38" s="640"/>
      <c r="DC38" s="640"/>
      <c r="DD38" s="640"/>
      <c r="DE38" s="640"/>
      <c r="DF38" s="641"/>
      <c r="DG38" s="639">
        <v>8253131</v>
      </c>
      <c r="DH38" s="640"/>
      <c r="DI38" s="640"/>
      <c r="DJ38" s="640"/>
      <c r="DK38" s="640"/>
      <c r="DL38" s="640"/>
      <c r="DM38" s="640"/>
      <c r="DN38" s="640"/>
      <c r="DO38" s="640"/>
      <c r="DP38" s="640"/>
      <c r="DQ38" s="641"/>
      <c r="DR38" s="636">
        <v>3</v>
      </c>
      <c r="DS38" s="637"/>
      <c r="DT38" s="637"/>
      <c r="DU38" s="637"/>
      <c r="DV38" s="637"/>
      <c r="DW38" s="637"/>
      <c r="DX38" s="670"/>
    </row>
    <row r="39" spans="2:128" ht="11.25" customHeight="1" x14ac:dyDescent="0.15">
      <c r="AP39" s="695"/>
      <c r="AQ39" s="696"/>
      <c r="AR39" s="696"/>
      <c r="AS39" s="696"/>
      <c r="AT39" s="700"/>
      <c r="AU39" s="212" t="s">
        <v>301</v>
      </c>
      <c r="AV39" s="212"/>
      <c r="AW39" s="212"/>
      <c r="AX39" s="630" t="s">
        <v>302</v>
      </c>
      <c r="AY39" s="631"/>
      <c r="AZ39" s="631"/>
      <c r="BA39" s="631"/>
      <c r="BB39" s="631"/>
      <c r="BC39" s="632"/>
      <c r="BD39" s="691">
        <v>99.4</v>
      </c>
      <c r="BE39" s="672"/>
      <c r="BF39" s="672"/>
      <c r="BG39" s="672"/>
      <c r="BH39" s="672"/>
      <c r="BI39" s="672">
        <v>98.4</v>
      </c>
      <c r="BJ39" s="672"/>
      <c r="BK39" s="672"/>
      <c r="BL39" s="672"/>
      <c r="BM39" s="692"/>
      <c r="BN39" s="691">
        <v>99.4</v>
      </c>
      <c r="BO39" s="672"/>
      <c r="BP39" s="672"/>
      <c r="BQ39" s="672"/>
      <c r="BR39" s="672"/>
      <c r="BS39" s="672">
        <v>98.3</v>
      </c>
      <c r="BT39" s="672"/>
      <c r="BU39" s="672"/>
      <c r="BV39" s="672"/>
      <c r="BW39" s="692"/>
      <c r="BY39" s="630" t="s">
        <v>303</v>
      </c>
      <c r="BZ39" s="631"/>
      <c r="CA39" s="631"/>
      <c r="CB39" s="631"/>
      <c r="CC39" s="631"/>
      <c r="CD39" s="631"/>
      <c r="CE39" s="631"/>
      <c r="CF39" s="631"/>
      <c r="CG39" s="631"/>
      <c r="CH39" s="631"/>
      <c r="CI39" s="631"/>
      <c r="CJ39" s="631"/>
      <c r="CK39" s="631"/>
      <c r="CL39" s="632"/>
      <c r="CM39" s="633">
        <v>81495470</v>
      </c>
      <c r="CN39" s="634"/>
      <c r="CO39" s="634"/>
      <c r="CP39" s="634"/>
      <c r="CQ39" s="634"/>
      <c r="CR39" s="634"/>
      <c r="CS39" s="634"/>
      <c r="CT39" s="635"/>
      <c r="CU39" s="636">
        <v>17.600000000000001</v>
      </c>
      <c r="CV39" s="637"/>
      <c r="CW39" s="637"/>
      <c r="CX39" s="638"/>
      <c r="CY39" s="639">
        <v>80161141</v>
      </c>
      <c r="CZ39" s="640"/>
      <c r="DA39" s="640"/>
      <c r="DB39" s="640"/>
      <c r="DC39" s="640"/>
      <c r="DD39" s="640"/>
      <c r="DE39" s="640"/>
      <c r="DF39" s="641"/>
      <c r="DG39" s="639">
        <v>75414464</v>
      </c>
      <c r="DH39" s="640"/>
      <c r="DI39" s="640"/>
      <c r="DJ39" s="640"/>
      <c r="DK39" s="640"/>
      <c r="DL39" s="640"/>
      <c r="DM39" s="640"/>
      <c r="DN39" s="640"/>
      <c r="DO39" s="640"/>
      <c r="DP39" s="640"/>
      <c r="DQ39" s="641"/>
      <c r="DR39" s="636">
        <v>27</v>
      </c>
      <c r="DS39" s="637"/>
      <c r="DT39" s="637"/>
      <c r="DU39" s="637"/>
      <c r="DV39" s="637"/>
      <c r="DW39" s="637"/>
      <c r="DX39" s="670"/>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97"/>
      <c r="AQ40" s="698"/>
      <c r="AR40" s="698"/>
      <c r="AS40" s="698"/>
      <c r="AT40" s="701"/>
      <c r="AU40" s="225"/>
      <c r="AV40" s="225"/>
      <c r="AW40" s="225"/>
      <c r="AX40" s="645" t="s">
        <v>304</v>
      </c>
      <c r="AY40" s="646"/>
      <c r="AZ40" s="646"/>
      <c r="BA40" s="646"/>
      <c r="BB40" s="646"/>
      <c r="BC40" s="647"/>
      <c r="BD40" s="688">
        <v>99.9</v>
      </c>
      <c r="BE40" s="689"/>
      <c r="BF40" s="689"/>
      <c r="BG40" s="689"/>
      <c r="BH40" s="689"/>
      <c r="BI40" s="689">
        <v>99.7</v>
      </c>
      <c r="BJ40" s="689"/>
      <c r="BK40" s="689"/>
      <c r="BL40" s="689"/>
      <c r="BM40" s="690"/>
      <c r="BN40" s="688">
        <v>99.9</v>
      </c>
      <c r="BO40" s="689"/>
      <c r="BP40" s="689"/>
      <c r="BQ40" s="689"/>
      <c r="BR40" s="689"/>
      <c r="BS40" s="689">
        <v>99.7</v>
      </c>
      <c r="BT40" s="689"/>
      <c r="BU40" s="689"/>
      <c r="BV40" s="689"/>
      <c r="BW40" s="690"/>
      <c r="BY40" s="664" t="s">
        <v>305</v>
      </c>
      <c r="BZ40" s="665"/>
      <c r="CA40" s="630" t="s">
        <v>306</v>
      </c>
      <c r="CB40" s="631"/>
      <c r="CC40" s="631"/>
      <c r="CD40" s="631"/>
      <c r="CE40" s="631"/>
      <c r="CF40" s="631"/>
      <c r="CG40" s="631"/>
      <c r="CH40" s="631"/>
      <c r="CI40" s="631"/>
      <c r="CJ40" s="631"/>
      <c r="CK40" s="631"/>
      <c r="CL40" s="632"/>
      <c r="CM40" s="633">
        <v>81493155</v>
      </c>
      <c r="CN40" s="640"/>
      <c r="CO40" s="640"/>
      <c r="CP40" s="640"/>
      <c r="CQ40" s="640"/>
      <c r="CR40" s="640"/>
      <c r="CS40" s="640"/>
      <c r="CT40" s="641"/>
      <c r="CU40" s="636">
        <v>17.600000000000001</v>
      </c>
      <c r="CV40" s="637"/>
      <c r="CW40" s="637"/>
      <c r="CX40" s="638"/>
      <c r="CY40" s="639">
        <v>80158826</v>
      </c>
      <c r="CZ40" s="640"/>
      <c r="DA40" s="640"/>
      <c r="DB40" s="640"/>
      <c r="DC40" s="640"/>
      <c r="DD40" s="640"/>
      <c r="DE40" s="640"/>
      <c r="DF40" s="641"/>
      <c r="DG40" s="639">
        <v>75412149</v>
      </c>
      <c r="DH40" s="640"/>
      <c r="DI40" s="640"/>
      <c r="DJ40" s="640"/>
      <c r="DK40" s="640"/>
      <c r="DL40" s="640"/>
      <c r="DM40" s="640"/>
      <c r="DN40" s="640"/>
      <c r="DO40" s="640"/>
      <c r="DP40" s="640"/>
      <c r="DQ40" s="641"/>
      <c r="DR40" s="636">
        <v>27</v>
      </c>
      <c r="DS40" s="637"/>
      <c r="DT40" s="637"/>
      <c r="DU40" s="637"/>
      <c r="DV40" s="637"/>
      <c r="DW40" s="637"/>
      <c r="DX40" s="670"/>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81" t="s">
        <v>307</v>
      </c>
      <c r="AQ41" s="682"/>
      <c r="AR41" s="682"/>
      <c r="AS41" s="682"/>
      <c r="AT41" s="682"/>
      <c r="AU41" s="682"/>
      <c r="AV41" s="682"/>
      <c r="AW41" s="683"/>
      <c r="AX41" s="684" t="s">
        <v>308</v>
      </c>
      <c r="AY41" s="684"/>
      <c r="AZ41" s="684"/>
      <c r="BA41" s="684"/>
      <c r="BB41" s="684"/>
      <c r="BC41" s="684"/>
      <c r="BD41" s="685">
        <v>1098135</v>
      </c>
      <c r="BE41" s="686"/>
      <c r="BF41" s="686"/>
      <c r="BG41" s="686"/>
      <c r="BH41" s="686"/>
      <c r="BI41" s="686"/>
      <c r="BJ41" s="686"/>
      <c r="BK41" s="686"/>
      <c r="BL41" s="686"/>
      <c r="BM41" s="687"/>
      <c r="BN41" s="685" t="s">
        <v>309</v>
      </c>
      <c r="BO41" s="686"/>
      <c r="BP41" s="686"/>
      <c r="BQ41" s="686"/>
      <c r="BR41" s="686"/>
      <c r="BS41" s="686"/>
      <c r="BT41" s="686"/>
      <c r="BU41" s="686"/>
      <c r="BV41" s="686"/>
      <c r="BW41" s="687"/>
      <c r="BY41" s="666"/>
      <c r="BZ41" s="667"/>
      <c r="CA41" s="630" t="s">
        <v>310</v>
      </c>
      <c r="CB41" s="631"/>
      <c r="CC41" s="631"/>
      <c r="CD41" s="631"/>
      <c r="CE41" s="631"/>
      <c r="CF41" s="631"/>
      <c r="CG41" s="631"/>
      <c r="CH41" s="631"/>
      <c r="CI41" s="631"/>
      <c r="CJ41" s="631"/>
      <c r="CK41" s="631"/>
      <c r="CL41" s="632"/>
      <c r="CM41" s="633">
        <v>74772246</v>
      </c>
      <c r="CN41" s="634"/>
      <c r="CO41" s="634"/>
      <c r="CP41" s="634"/>
      <c r="CQ41" s="634"/>
      <c r="CR41" s="634"/>
      <c r="CS41" s="634"/>
      <c r="CT41" s="635"/>
      <c r="CU41" s="636">
        <v>16.100000000000001</v>
      </c>
      <c r="CV41" s="637"/>
      <c r="CW41" s="637"/>
      <c r="CX41" s="638"/>
      <c r="CY41" s="639">
        <v>73752053</v>
      </c>
      <c r="CZ41" s="640"/>
      <c r="DA41" s="640"/>
      <c r="DB41" s="640"/>
      <c r="DC41" s="640"/>
      <c r="DD41" s="640"/>
      <c r="DE41" s="640"/>
      <c r="DF41" s="641"/>
      <c r="DG41" s="639">
        <v>69005376</v>
      </c>
      <c r="DH41" s="640"/>
      <c r="DI41" s="640"/>
      <c r="DJ41" s="640"/>
      <c r="DK41" s="640"/>
      <c r="DL41" s="640"/>
      <c r="DM41" s="640"/>
      <c r="DN41" s="640"/>
      <c r="DO41" s="640"/>
      <c r="DP41" s="640"/>
      <c r="DQ41" s="641"/>
      <c r="DR41" s="636">
        <v>24.7</v>
      </c>
      <c r="DS41" s="637"/>
      <c r="DT41" s="637"/>
      <c r="DU41" s="637"/>
      <c r="DV41" s="637"/>
      <c r="DW41" s="637"/>
      <c r="DX41" s="670"/>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74" t="s">
        <v>311</v>
      </c>
      <c r="AQ42" s="675"/>
      <c r="AR42" s="675"/>
      <c r="AS42" s="675"/>
      <c r="AT42" s="675"/>
      <c r="AU42" s="675"/>
      <c r="AV42" s="675"/>
      <c r="AW42" s="676"/>
      <c r="AX42" s="677" t="s">
        <v>312</v>
      </c>
      <c r="AY42" s="677"/>
      <c r="AZ42" s="677"/>
      <c r="BA42" s="677"/>
      <c r="BB42" s="677"/>
      <c r="BC42" s="677"/>
      <c r="BD42" s="678">
        <v>1098135</v>
      </c>
      <c r="BE42" s="679"/>
      <c r="BF42" s="679"/>
      <c r="BG42" s="679"/>
      <c r="BH42" s="679"/>
      <c r="BI42" s="679"/>
      <c r="BJ42" s="679"/>
      <c r="BK42" s="679"/>
      <c r="BL42" s="679"/>
      <c r="BM42" s="680"/>
      <c r="BN42" s="678" t="s">
        <v>309</v>
      </c>
      <c r="BO42" s="679"/>
      <c r="BP42" s="679"/>
      <c r="BQ42" s="679"/>
      <c r="BR42" s="679"/>
      <c r="BS42" s="679"/>
      <c r="BT42" s="679"/>
      <c r="BU42" s="679"/>
      <c r="BV42" s="679"/>
      <c r="BW42" s="680"/>
      <c r="BY42" s="666"/>
      <c r="BZ42" s="667"/>
      <c r="CA42" s="630" t="s">
        <v>313</v>
      </c>
      <c r="CB42" s="631"/>
      <c r="CC42" s="631"/>
      <c r="CD42" s="631"/>
      <c r="CE42" s="631"/>
      <c r="CF42" s="631"/>
      <c r="CG42" s="631"/>
      <c r="CH42" s="631"/>
      <c r="CI42" s="631"/>
      <c r="CJ42" s="631"/>
      <c r="CK42" s="631"/>
      <c r="CL42" s="632"/>
      <c r="CM42" s="633">
        <v>6720909</v>
      </c>
      <c r="CN42" s="640"/>
      <c r="CO42" s="640"/>
      <c r="CP42" s="640"/>
      <c r="CQ42" s="640"/>
      <c r="CR42" s="640"/>
      <c r="CS42" s="640"/>
      <c r="CT42" s="641"/>
      <c r="CU42" s="636">
        <v>1.5</v>
      </c>
      <c r="CV42" s="637"/>
      <c r="CW42" s="637"/>
      <c r="CX42" s="638"/>
      <c r="CY42" s="639">
        <v>6406773</v>
      </c>
      <c r="CZ42" s="640"/>
      <c r="DA42" s="640"/>
      <c r="DB42" s="640"/>
      <c r="DC42" s="640"/>
      <c r="DD42" s="640"/>
      <c r="DE42" s="640"/>
      <c r="DF42" s="641"/>
      <c r="DG42" s="639">
        <v>6406773</v>
      </c>
      <c r="DH42" s="640"/>
      <c r="DI42" s="640"/>
      <c r="DJ42" s="640"/>
      <c r="DK42" s="640"/>
      <c r="DL42" s="640"/>
      <c r="DM42" s="640"/>
      <c r="DN42" s="640"/>
      <c r="DO42" s="640"/>
      <c r="DP42" s="640"/>
      <c r="DQ42" s="641"/>
      <c r="DR42" s="636">
        <v>2.2999999999999998</v>
      </c>
      <c r="DS42" s="637"/>
      <c r="DT42" s="637"/>
      <c r="DU42" s="637"/>
      <c r="DV42" s="637"/>
      <c r="DW42" s="637"/>
      <c r="DX42" s="670"/>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73"/>
      <c r="AQ43" s="673"/>
      <c r="AR43" s="673"/>
      <c r="AS43" s="673"/>
      <c r="AT43" s="218"/>
      <c r="AU43" s="218"/>
      <c r="AV43" s="218"/>
      <c r="AW43" s="218"/>
      <c r="AX43" s="218"/>
      <c r="AY43" s="218"/>
      <c r="AZ43" s="218"/>
      <c r="BA43" s="218"/>
      <c r="BB43" s="218"/>
      <c r="BC43" s="218"/>
      <c r="BD43" s="672"/>
      <c r="BE43" s="672"/>
      <c r="BF43" s="672"/>
      <c r="BG43" s="672"/>
      <c r="BH43" s="672"/>
      <c r="BI43" s="672"/>
      <c r="BJ43" s="672"/>
      <c r="BK43" s="672"/>
      <c r="BL43" s="672"/>
      <c r="BM43" s="672"/>
      <c r="BN43" s="672"/>
      <c r="BO43" s="672"/>
      <c r="BP43" s="672"/>
      <c r="BQ43" s="672"/>
      <c r="BR43" s="672"/>
      <c r="BS43" s="672"/>
      <c r="BT43" s="672"/>
      <c r="BU43" s="672"/>
      <c r="BV43" s="672"/>
      <c r="BW43" s="672"/>
      <c r="BY43" s="668"/>
      <c r="BZ43" s="669"/>
      <c r="CA43" s="630" t="s">
        <v>314</v>
      </c>
      <c r="CB43" s="631"/>
      <c r="CC43" s="631"/>
      <c r="CD43" s="631"/>
      <c r="CE43" s="631"/>
      <c r="CF43" s="631"/>
      <c r="CG43" s="631"/>
      <c r="CH43" s="631"/>
      <c r="CI43" s="631"/>
      <c r="CJ43" s="631"/>
      <c r="CK43" s="631"/>
      <c r="CL43" s="632"/>
      <c r="CM43" s="633">
        <v>2315</v>
      </c>
      <c r="CN43" s="634"/>
      <c r="CO43" s="634"/>
      <c r="CP43" s="634"/>
      <c r="CQ43" s="634"/>
      <c r="CR43" s="634"/>
      <c r="CS43" s="634"/>
      <c r="CT43" s="635"/>
      <c r="CU43" s="636">
        <v>0</v>
      </c>
      <c r="CV43" s="637"/>
      <c r="CW43" s="637"/>
      <c r="CX43" s="638"/>
      <c r="CY43" s="639">
        <v>2315</v>
      </c>
      <c r="CZ43" s="640"/>
      <c r="DA43" s="640"/>
      <c r="DB43" s="640"/>
      <c r="DC43" s="640"/>
      <c r="DD43" s="640"/>
      <c r="DE43" s="640"/>
      <c r="DF43" s="641"/>
      <c r="DG43" s="639">
        <v>2315</v>
      </c>
      <c r="DH43" s="640"/>
      <c r="DI43" s="640"/>
      <c r="DJ43" s="640"/>
      <c r="DK43" s="640"/>
      <c r="DL43" s="640"/>
      <c r="DM43" s="640"/>
      <c r="DN43" s="640"/>
      <c r="DO43" s="640"/>
      <c r="DP43" s="640"/>
      <c r="DQ43" s="641"/>
      <c r="DR43" s="636">
        <v>0</v>
      </c>
      <c r="DS43" s="637"/>
      <c r="DT43" s="637"/>
      <c r="DU43" s="637"/>
      <c r="DV43" s="637"/>
      <c r="DW43" s="637"/>
      <c r="DX43" s="670"/>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73"/>
      <c r="AQ44" s="673"/>
      <c r="AR44" s="673"/>
      <c r="AS44" s="673"/>
      <c r="AT44" s="218"/>
      <c r="AU44" s="218"/>
      <c r="AV44" s="218"/>
      <c r="AW44" s="218"/>
      <c r="AX44" s="218"/>
      <c r="AY44" s="218"/>
      <c r="AZ44" s="218"/>
      <c r="BA44" s="218"/>
      <c r="BB44" s="218"/>
      <c r="BC44" s="218"/>
      <c r="BD44" s="672"/>
      <c r="BE44" s="672"/>
      <c r="BF44" s="672"/>
      <c r="BG44" s="672"/>
      <c r="BH44" s="672"/>
      <c r="BI44" s="672"/>
      <c r="BJ44" s="672"/>
      <c r="BK44" s="672"/>
      <c r="BL44" s="672"/>
      <c r="BM44" s="672"/>
      <c r="BN44" s="672"/>
      <c r="BO44" s="672"/>
      <c r="BP44" s="672"/>
      <c r="BQ44" s="672"/>
      <c r="BR44" s="672"/>
      <c r="BS44" s="672"/>
      <c r="BT44" s="672"/>
      <c r="BU44" s="672"/>
      <c r="BV44" s="672"/>
      <c r="BW44" s="672"/>
      <c r="BY44" s="630" t="s">
        <v>315</v>
      </c>
      <c r="BZ44" s="631"/>
      <c r="CA44" s="631"/>
      <c r="CB44" s="631"/>
      <c r="CC44" s="631"/>
      <c r="CD44" s="631"/>
      <c r="CE44" s="631"/>
      <c r="CF44" s="631"/>
      <c r="CG44" s="631"/>
      <c r="CH44" s="631"/>
      <c r="CI44" s="631"/>
      <c r="CJ44" s="631"/>
      <c r="CK44" s="631"/>
      <c r="CL44" s="632"/>
      <c r="CM44" s="633">
        <v>154173784</v>
      </c>
      <c r="CN44" s="640"/>
      <c r="CO44" s="640"/>
      <c r="CP44" s="640"/>
      <c r="CQ44" s="640"/>
      <c r="CR44" s="640"/>
      <c r="CS44" s="640"/>
      <c r="CT44" s="641"/>
      <c r="CU44" s="636">
        <v>33.299999999999997</v>
      </c>
      <c r="CV44" s="637"/>
      <c r="CW44" s="637"/>
      <c r="CX44" s="638"/>
      <c r="CY44" s="639">
        <v>105088807</v>
      </c>
      <c r="CZ44" s="640"/>
      <c r="DA44" s="640"/>
      <c r="DB44" s="640"/>
      <c r="DC44" s="640"/>
      <c r="DD44" s="640"/>
      <c r="DE44" s="640"/>
      <c r="DF44" s="641"/>
      <c r="DG44" s="639">
        <v>67294905</v>
      </c>
      <c r="DH44" s="640"/>
      <c r="DI44" s="640"/>
      <c r="DJ44" s="640"/>
      <c r="DK44" s="640"/>
      <c r="DL44" s="640"/>
      <c r="DM44" s="640"/>
      <c r="DN44" s="640"/>
      <c r="DO44" s="640"/>
      <c r="DP44" s="640"/>
      <c r="DQ44" s="641"/>
      <c r="DR44" s="636">
        <v>24.1</v>
      </c>
      <c r="DS44" s="637"/>
      <c r="DT44" s="637"/>
      <c r="DU44" s="637"/>
      <c r="DV44" s="637"/>
      <c r="DW44" s="637"/>
      <c r="DX44" s="670"/>
    </row>
    <row r="45" spans="2:128" ht="11.25" customHeight="1" x14ac:dyDescent="0.15">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30" t="s">
        <v>317</v>
      </c>
      <c r="BZ45" s="631"/>
      <c r="CA45" s="631"/>
      <c r="CB45" s="631"/>
      <c r="CC45" s="631"/>
      <c r="CD45" s="631"/>
      <c r="CE45" s="631"/>
      <c r="CF45" s="631"/>
      <c r="CG45" s="631"/>
      <c r="CH45" s="631"/>
      <c r="CI45" s="631"/>
      <c r="CJ45" s="631"/>
      <c r="CK45" s="631"/>
      <c r="CL45" s="632"/>
      <c r="CM45" s="633">
        <v>18898353</v>
      </c>
      <c r="CN45" s="634"/>
      <c r="CO45" s="634"/>
      <c r="CP45" s="634"/>
      <c r="CQ45" s="634"/>
      <c r="CR45" s="634"/>
      <c r="CS45" s="634"/>
      <c r="CT45" s="635"/>
      <c r="CU45" s="636">
        <v>4.0999999999999996</v>
      </c>
      <c r="CV45" s="637"/>
      <c r="CW45" s="637"/>
      <c r="CX45" s="638"/>
      <c r="CY45" s="639">
        <v>14213915</v>
      </c>
      <c r="CZ45" s="640"/>
      <c r="DA45" s="640"/>
      <c r="DB45" s="640"/>
      <c r="DC45" s="640"/>
      <c r="DD45" s="640"/>
      <c r="DE45" s="640"/>
      <c r="DF45" s="641"/>
      <c r="DG45" s="639">
        <v>10873707</v>
      </c>
      <c r="DH45" s="640"/>
      <c r="DI45" s="640"/>
      <c r="DJ45" s="640"/>
      <c r="DK45" s="640"/>
      <c r="DL45" s="640"/>
      <c r="DM45" s="640"/>
      <c r="DN45" s="640"/>
      <c r="DO45" s="640"/>
      <c r="DP45" s="640"/>
      <c r="DQ45" s="641"/>
      <c r="DR45" s="636">
        <v>3.9</v>
      </c>
      <c r="DS45" s="637"/>
      <c r="DT45" s="637"/>
      <c r="DU45" s="637"/>
      <c r="DV45" s="637"/>
      <c r="DW45" s="637"/>
      <c r="DX45" s="670"/>
    </row>
    <row r="46" spans="2:128" ht="11.25" customHeight="1" x14ac:dyDescent="0.15">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30" t="s">
        <v>319</v>
      </c>
      <c r="BZ46" s="631"/>
      <c r="CA46" s="631"/>
      <c r="CB46" s="631"/>
      <c r="CC46" s="631"/>
      <c r="CD46" s="631"/>
      <c r="CE46" s="631"/>
      <c r="CF46" s="631"/>
      <c r="CG46" s="631"/>
      <c r="CH46" s="631"/>
      <c r="CI46" s="631"/>
      <c r="CJ46" s="631"/>
      <c r="CK46" s="631"/>
      <c r="CL46" s="632"/>
      <c r="CM46" s="633">
        <v>9538321</v>
      </c>
      <c r="CN46" s="640"/>
      <c r="CO46" s="640"/>
      <c r="CP46" s="640"/>
      <c r="CQ46" s="640"/>
      <c r="CR46" s="640"/>
      <c r="CS46" s="640"/>
      <c r="CT46" s="641"/>
      <c r="CU46" s="636">
        <v>2.1</v>
      </c>
      <c r="CV46" s="637"/>
      <c r="CW46" s="637"/>
      <c r="CX46" s="638"/>
      <c r="CY46" s="639">
        <v>8392074</v>
      </c>
      <c r="CZ46" s="640"/>
      <c r="DA46" s="640"/>
      <c r="DB46" s="640"/>
      <c r="DC46" s="640"/>
      <c r="DD46" s="640"/>
      <c r="DE46" s="640"/>
      <c r="DF46" s="641"/>
      <c r="DG46" s="639">
        <v>8371841</v>
      </c>
      <c r="DH46" s="640"/>
      <c r="DI46" s="640"/>
      <c r="DJ46" s="640"/>
      <c r="DK46" s="640"/>
      <c r="DL46" s="640"/>
      <c r="DM46" s="640"/>
      <c r="DN46" s="640"/>
      <c r="DO46" s="640"/>
      <c r="DP46" s="640"/>
      <c r="DQ46" s="641"/>
      <c r="DR46" s="636">
        <v>3</v>
      </c>
      <c r="DS46" s="637"/>
      <c r="DT46" s="637"/>
      <c r="DU46" s="637"/>
      <c r="DV46" s="637"/>
      <c r="DW46" s="637"/>
      <c r="DX46" s="670"/>
    </row>
    <row r="47" spans="2:128" ht="11.25" customHeight="1" x14ac:dyDescent="0.15">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30" t="s">
        <v>321</v>
      </c>
      <c r="BZ47" s="631"/>
      <c r="CA47" s="631"/>
      <c r="CB47" s="631"/>
      <c r="CC47" s="631"/>
      <c r="CD47" s="631"/>
      <c r="CE47" s="631"/>
      <c r="CF47" s="631"/>
      <c r="CG47" s="631"/>
      <c r="CH47" s="631"/>
      <c r="CI47" s="631"/>
      <c r="CJ47" s="631"/>
      <c r="CK47" s="631"/>
      <c r="CL47" s="632"/>
      <c r="CM47" s="633">
        <v>83413401</v>
      </c>
      <c r="CN47" s="634"/>
      <c r="CO47" s="634"/>
      <c r="CP47" s="634"/>
      <c r="CQ47" s="634"/>
      <c r="CR47" s="634"/>
      <c r="CS47" s="634"/>
      <c r="CT47" s="635"/>
      <c r="CU47" s="636">
        <v>18</v>
      </c>
      <c r="CV47" s="637"/>
      <c r="CW47" s="637"/>
      <c r="CX47" s="638"/>
      <c r="CY47" s="639">
        <v>71199114</v>
      </c>
      <c r="CZ47" s="640"/>
      <c r="DA47" s="640"/>
      <c r="DB47" s="640"/>
      <c r="DC47" s="640"/>
      <c r="DD47" s="640"/>
      <c r="DE47" s="640"/>
      <c r="DF47" s="641"/>
      <c r="DG47" s="639">
        <v>44410584</v>
      </c>
      <c r="DH47" s="640"/>
      <c r="DI47" s="640"/>
      <c r="DJ47" s="640"/>
      <c r="DK47" s="640"/>
      <c r="DL47" s="640"/>
      <c r="DM47" s="640"/>
      <c r="DN47" s="640"/>
      <c r="DO47" s="640"/>
      <c r="DP47" s="640"/>
      <c r="DQ47" s="641"/>
      <c r="DR47" s="636">
        <v>15.9</v>
      </c>
      <c r="DS47" s="637"/>
      <c r="DT47" s="637"/>
      <c r="DU47" s="637"/>
      <c r="DV47" s="637"/>
      <c r="DW47" s="637"/>
      <c r="DX47" s="670"/>
    </row>
    <row r="48" spans="2:128" ht="11.25" customHeight="1" x14ac:dyDescent="0.15">
      <c r="AP48" s="673"/>
      <c r="AQ48" s="673"/>
      <c r="AR48" s="673"/>
      <c r="AS48" s="673"/>
      <c r="AT48" s="218"/>
      <c r="AU48" s="218"/>
      <c r="AV48" s="218"/>
      <c r="AW48" s="218"/>
      <c r="AX48" s="218"/>
      <c r="AY48" s="218"/>
      <c r="AZ48" s="218"/>
      <c r="BA48" s="218"/>
      <c r="BB48" s="218"/>
      <c r="BC48" s="218"/>
      <c r="BD48" s="672"/>
      <c r="BE48" s="672"/>
      <c r="BF48" s="672"/>
      <c r="BG48" s="672"/>
      <c r="BH48" s="672"/>
      <c r="BI48" s="672"/>
      <c r="BJ48" s="672"/>
      <c r="BK48" s="672"/>
      <c r="BL48" s="672"/>
      <c r="BM48" s="672"/>
      <c r="BN48" s="672"/>
      <c r="BO48" s="672"/>
      <c r="BP48" s="672"/>
      <c r="BQ48" s="672"/>
      <c r="BR48" s="672"/>
      <c r="BS48" s="672"/>
      <c r="BT48" s="672"/>
      <c r="BU48" s="672"/>
      <c r="BV48" s="672"/>
      <c r="BW48" s="672"/>
      <c r="BY48" s="630" t="s">
        <v>322</v>
      </c>
      <c r="BZ48" s="631"/>
      <c r="CA48" s="631"/>
      <c r="CB48" s="631"/>
      <c r="CC48" s="631"/>
      <c r="CD48" s="631"/>
      <c r="CE48" s="631"/>
      <c r="CF48" s="631"/>
      <c r="CG48" s="631"/>
      <c r="CH48" s="631"/>
      <c r="CI48" s="631"/>
      <c r="CJ48" s="631"/>
      <c r="CK48" s="631"/>
      <c r="CL48" s="632"/>
      <c r="CM48" s="633">
        <v>4308582</v>
      </c>
      <c r="CN48" s="640"/>
      <c r="CO48" s="640"/>
      <c r="CP48" s="640"/>
      <c r="CQ48" s="640"/>
      <c r="CR48" s="640"/>
      <c r="CS48" s="640"/>
      <c r="CT48" s="641"/>
      <c r="CU48" s="636">
        <v>0.9</v>
      </c>
      <c r="CV48" s="637"/>
      <c r="CW48" s="637"/>
      <c r="CX48" s="638"/>
      <c r="CY48" s="639">
        <v>4307983</v>
      </c>
      <c r="CZ48" s="640"/>
      <c r="DA48" s="640"/>
      <c r="DB48" s="640"/>
      <c r="DC48" s="640"/>
      <c r="DD48" s="640"/>
      <c r="DE48" s="640"/>
      <c r="DF48" s="641"/>
      <c r="DG48" s="639">
        <v>3465217</v>
      </c>
      <c r="DH48" s="640"/>
      <c r="DI48" s="640"/>
      <c r="DJ48" s="640"/>
      <c r="DK48" s="640"/>
      <c r="DL48" s="640"/>
      <c r="DM48" s="640"/>
      <c r="DN48" s="640"/>
      <c r="DO48" s="640"/>
      <c r="DP48" s="640"/>
      <c r="DQ48" s="641"/>
      <c r="DR48" s="636">
        <v>1.2</v>
      </c>
      <c r="DS48" s="637"/>
      <c r="DT48" s="637"/>
      <c r="DU48" s="637"/>
      <c r="DV48" s="637"/>
      <c r="DW48" s="637"/>
      <c r="DX48" s="670"/>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73"/>
      <c r="AQ49" s="673"/>
      <c r="AR49" s="673"/>
      <c r="AS49" s="673"/>
      <c r="AT49" s="218"/>
      <c r="AU49" s="218"/>
      <c r="AV49" s="218"/>
      <c r="AW49" s="218"/>
      <c r="AX49" s="218"/>
      <c r="AY49" s="218"/>
      <c r="AZ49" s="218"/>
      <c r="BA49" s="218"/>
      <c r="BB49" s="218"/>
      <c r="BC49" s="218"/>
      <c r="BD49" s="672"/>
      <c r="BE49" s="672"/>
      <c r="BF49" s="672"/>
      <c r="BG49" s="672"/>
      <c r="BH49" s="672"/>
      <c r="BI49" s="672"/>
      <c r="BJ49" s="672"/>
      <c r="BK49" s="672"/>
      <c r="BL49" s="672"/>
      <c r="BM49" s="672"/>
      <c r="BN49" s="672"/>
      <c r="BO49" s="672"/>
      <c r="BP49" s="672"/>
      <c r="BQ49" s="672"/>
      <c r="BR49" s="672"/>
      <c r="BS49" s="672"/>
      <c r="BT49" s="672"/>
      <c r="BU49" s="672"/>
      <c r="BV49" s="672"/>
      <c r="BW49" s="672"/>
      <c r="BY49" s="630" t="s">
        <v>323</v>
      </c>
      <c r="BZ49" s="631"/>
      <c r="CA49" s="631"/>
      <c r="CB49" s="631"/>
      <c r="CC49" s="631"/>
      <c r="CD49" s="631"/>
      <c r="CE49" s="631"/>
      <c r="CF49" s="631"/>
      <c r="CG49" s="631"/>
      <c r="CH49" s="631"/>
      <c r="CI49" s="631"/>
      <c r="CJ49" s="631"/>
      <c r="CK49" s="631"/>
      <c r="CL49" s="632"/>
      <c r="CM49" s="633">
        <v>7902444</v>
      </c>
      <c r="CN49" s="634"/>
      <c r="CO49" s="634"/>
      <c r="CP49" s="634"/>
      <c r="CQ49" s="634"/>
      <c r="CR49" s="634"/>
      <c r="CS49" s="634"/>
      <c r="CT49" s="635"/>
      <c r="CU49" s="636">
        <v>1.7</v>
      </c>
      <c r="CV49" s="637"/>
      <c r="CW49" s="637"/>
      <c r="CX49" s="638"/>
      <c r="CY49" s="639">
        <v>5930982</v>
      </c>
      <c r="CZ49" s="640"/>
      <c r="DA49" s="640"/>
      <c r="DB49" s="640"/>
      <c r="DC49" s="640"/>
      <c r="DD49" s="640"/>
      <c r="DE49" s="640"/>
      <c r="DF49" s="641"/>
      <c r="DG49" s="639" t="s">
        <v>127</v>
      </c>
      <c r="DH49" s="640"/>
      <c r="DI49" s="640"/>
      <c r="DJ49" s="640"/>
      <c r="DK49" s="640"/>
      <c r="DL49" s="640"/>
      <c r="DM49" s="640"/>
      <c r="DN49" s="640"/>
      <c r="DO49" s="640"/>
      <c r="DP49" s="640"/>
      <c r="DQ49" s="641"/>
      <c r="DR49" s="636" t="s">
        <v>127</v>
      </c>
      <c r="DS49" s="637"/>
      <c r="DT49" s="637"/>
      <c r="DU49" s="637"/>
      <c r="DV49" s="637"/>
      <c r="DW49" s="637"/>
      <c r="DX49" s="670"/>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73"/>
      <c r="AQ50" s="673"/>
      <c r="AR50" s="673"/>
      <c r="AS50" s="673"/>
      <c r="AT50" s="218"/>
      <c r="AU50" s="218"/>
      <c r="AV50" s="218"/>
      <c r="AW50" s="218"/>
      <c r="AX50" s="218"/>
      <c r="AY50" s="218"/>
      <c r="AZ50" s="218"/>
      <c r="BA50" s="218"/>
      <c r="BB50" s="218"/>
      <c r="BC50" s="218"/>
      <c r="BD50" s="672"/>
      <c r="BE50" s="672"/>
      <c r="BF50" s="672"/>
      <c r="BG50" s="672"/>
      <c r="BH50" s="672"/>
      <c r="BI50" s="672"/>
      <c r="BJ50" s="672"/>
      <c r="BK50" s="672"/>
      <c r="BL50" s="672"/>
      <c r="BM50" s="672"/>
      <c r="BN50" s="672"/>
      <c r="BO50" s="672"/>
      <c r="BP50" s="672"/>
      <c r="BQ50" s="672"/>
      <c r="BR50" s="672"/>
      <c r="BS50" s="672"/>
      <c r="BT50" s="672"/>
      <c r="BU50" s="672"/>
      <c r="BV50" s="672"/>
      <c r="BW50" s="672"/>
      <c r="BY50" s="630" t="s">
        <v>324</v>
      </c>
      <c r="BZ50" s="631"/>
      <c r="CA50" s="631"/>
      <c r="CB50" s="631"/>
      <c r="CC50" s="631"/>
      <c r="CD50" s="631"/>
      <c r="CE50" s="631"/>
      <c r="CF50" s="631"/>
      <c r="CG50" s="631"/>
      <c r="CH50" s="631"/>
      <c r="CI50" s="631"/>
      <c r="CJ50" s="631"/>
      <c r="CK50" s="631"/>
      <c r="CL50" s="632"/>
      <c r="CM50" s="633">
        <v>497</v>
      </c>
      <c r="CN50" s="640"/>
      <c r="CO50" s="640"/>
      <c r="CP50" s="640"/>
      <c r="CQ50" s="640"/>
      <c r="CR50" s="640"/>
      <c r="CS50" s="640"/>
      <c r="CT50" s="641"/>
      <c r="CU50" s="636">
        <v>0</v>
      </c>
      <c r="CV50" s="637"/>
      <c r="CW50" s="637"/>
      <c r="CX50" s="638"/>
      <c r="CY50" s="639">
        <v>497</v>
      </c>
      <c r="CZ50" s="640"/>
      <c r="DA50" s="640"/>
      <c r="DB50" s="640"/>
      <c r="DC50" s="640"/>
      <c r="DD50" s="640"/>
      <c r="DE50" s="640"/>
      <c r="DF50" s="641"/>
      <c r="DG50" s="639" t="s">
        <v>205</v>
      </c>
      <c r="DH50" s="640"/>
      <c r="DI50" s="640"/>
      <c r="DJ50" s="640"/>
      <c r="DK50" s="640"/>
      <c r="DL50" s="640"/>
      <c r="DM50" s="640"/>
      <c r="DN50" s="640"/>
      <c r="DO50" s="640"/>
      <c r="DP50" s="640"/>
      <c r="DQ50" s="641"/>
      <c r="DR50" s="636" t="s">
        <v>205</v>
      </c>
      <c r="DS50" s="637"/>
      <c r="DT50" s="637"/>
      <c r="DU50" s="637"/>
      <c r="DV50" s="637"/>
      <c r="DW50" s="637"/>
      <c r="DX50" s="670"/>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30" t="s">
        <v>325</v>
      </c>
      <c r="BZ51" s="631"/>
      <c r="CA51" s="631"/>
      <c r="CB51" s="631"/>
      <c r="CC51" s="631"/>
      <c r="CD51" s="631"/>
      <c r="CE51" s="631"/>
      <c r="CF51" s="631"/>
      <c r="CG51" s="631"/>
      <c r="CH51" s="631"/>
      <c r="CI51" s="631"/>
      <c r="CJ51" s="631"/>
      <c r="CK51" s="631"/>
      <c r="CL51" s="632"/>
      <c r="CM51" s="633">
        <v>30112186</v>
      </c>
      <c r="CN51" s="634"/>
      <c r="CO51" s="634"/>
      <c r="CP51" s="634"/>
      <c r="CQ51" s="634"/>
      <c r="CR51" s="634"/>
      <c r="CS51" s="634"/>
      <c r="CT51" s="635"/>
      <c r="CU51" s="636">
        <v>6.5</v>
      </c>
      <c r="CV51" s="637"/>
      <c r="CW51" s="637"/>
      <c r="CX51" s="638"/>
      <c r="CY51" s="639">
        <v>1044242</v>
      </c>
      <c r="CZ51" s="640"/>
      <c r="DA51" s="640"/>
      <c r="DB51" s="640"/>
      <c r="DC51" s="640"/>
      <c r="DD51" s="640"/>
      <c r="DE51" s="640"/>
      <c r="DF51" s="641"/>
      <c r="DG51" s="639">
        <v>173556</v>
      </c>
      <c r="DH51" s="640"/>
      <c r="DI51" s="640"/>
      <c r="DJ51" s="640"/>
      <c r="DK51" s="640"/>
      <c r="DL51" s="640"/>
      <c r="DM51" s="640"/>
      <c r="DN51" s="640"/>
      <c r="DO51" s="640"/>
      <c r="DP51" s="640"/>
      <c r="DQ51" s="641"/>
      <c r="DR51" s="636">
        <v>0.1</v>
      </c>
      <c r="DS51" s="637"/>
      <c r="DT51" s="637"/>
      <c r="DU51" s="637"/>
      <c r="DV51" s="637"/>
      <c r="DW51" s="637"/>
      <c r="DX51" s="670"/>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71"/>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1"/>
      <c r="BQ52" s="671"/>
      <c r="BR52" s="671"/>
      <c r="BS52" s="671"/>
      <c r="BT52" s="671"/>
      <c r="BU52" s="671"/>
      <c r="BV52" s="671"/>
      <c r="BW52" s="671"/>
      <c r="BY52" s="630" t="s">
        <v>326</v>
      </c>
      <c r="BZ52" s="631"/>
      <c r="CA52" s="631"/>
      <c r="CB52" s="631"/>
      <c r="CC52" s="631"/>
      <c r="CD52" s="631"/>
      <c r="CE52" s="631"/>
      <c r="CF52" s="631"/>
      <c r="CG52" s="631"/>
      <c r="CH52" s="631"/>
      <c r="CI52" s="631"/>
      <c r="CJ52" s="631"/>
      <c r="CK52" s="631"/>
      <c r="CL52" s="632"/>
      <c r="CM52" s="633" t="s">
        <v>127</v>
      </c>
      <c r="CN52" s="640"/>
      <c r="CO52" s="640"/>
      <c r="CP52" s="640"/>
      <c r="CQ52" s="640"/>
      <c r="CR52" s="640"/>
      <c r="CS52" s="640"/>
      <c r="CT52" s="641"/>
      <c r="CU52" s="636" t="s">
        <v>127</v>
      </c>
      <c r="CV52" s="637"/>
      <c r="CW52" s="637"/>
      <c r="CX52" s="638"/>
      <c r="CY52" s="639" t="s">
        <v>127</v>
      </c>
      <c r="CZ52" s="640"/>
      <c r="DA52" s="640"/>
      <c r="DB52" s="640"/>
      <c r="DC52" s="640"/>
      <c r="DD52" s="640"/>
      <c r="DE52" s="640"/>
      <c r="DF52" s="641"/>
      <c r="DG52" s="639" t="s">
        <v>127</v>
      </c>
      <c r="DH52" s="640"/>
      <c r="DI52" s="640"/>
      <c r="DJ52" s="640"/>
      <c r="DK52" s="640"/>
      <c r="DL52" s="640"/>
      <c r="DM52" s="640"/>
      <c r="DN52" s="640"/>
      <c r="DO52" s="640"/>
      <c r="DP52" s="640"/>
      <c r="DQ52" s="641"/>
      <c r="DR52" s="636" t="s">
        <v>127</v>
      </c>
      <c r="DS52" s="637"/>
      <c r="DT52" s="637"/>
      <c r="DU52" s="637"/>
      <c r="DV52" s="637"/>
      <c r="DW52" s="637"/>
      <c r="DX52" s="670"/>
    </row>
    <row r="53" spans="2:128" ht="11.25" customHeight="1" x14ac:dyDescent="0.15">
      <c r="B53" s="227"/>
      <c r="AP53" s="222"/>
      <c r="AQ53" s="218"/>
      <c r="AR53" s="218"/>
      <c r="AS53" s="218"/>
      <c r="AT53" s="218"/>
      <c r="AU53" s="218"/>
      <c r="AV53" s="218"/>
      <c r="AW53" s="218"/>
      <c r="AX53" s="218"/>
      <c r="AY53" s="218"/>
      <c r="AZ53" s="663"/>
      <c r="BA53" s="663"/>
      <c r="BB53" s="663"/>
      <c r="BC53" s="663"/>
      <c r="BD53" s="218"/>
      <c r="BE53" s="218"/>
      <c r="BF53" s="218"/>
      <c r="BG53" s="218"/>
      <c r="BH53" s="218"/>
      <c r="BI53" s="218"/>
      <c r="BJ53" s="218"/>
      <c r="BK53" s="218"/>
      <c r="BL53" s="218"/>
      <c r="BM53" s="218"/>
      <c r="BN53" s="218"/>
      <c r="BO53" s="218"/>
      <c r="BP53" s="218"/>
      <c r="BQ53" s="218"/>
      <c r="BR53" s="218"/>
      <c r="BS53" s="663"/>
      <c r="BT53" s="663"/>
      <c r="BU53" s="663"/>
      <c r="BV53" s="663"/>
      <c r="BW53" s="663"/>
      <c r="BY53" s="630" t="s">
        <v>327</v>
      </c>
      <c r="BZ53" s="631"/>
      <c r="CA53" s="631"/>
      <c r="CB53" s="631"/>
      <c r="CC53" s="631"/>
      <c r="CD53" s="631"/>
      <c r="CE53" s="631"/>
      <c r="CF53" s="631"/>
      <c r="CG53" s="631"/>
      <c r="CH53" s="631"/>
      <c r="CI53" s="631"/>
      <c r="CJ53" s="631"/>
      <c r="CK53" s="631"/>
      <c r="CL53" s="632"/>
      <c r="CM53" s="633">
        <v>97722264</v>
      </c>
      <c r="CN53" s="634"/>
      <c r="CO53" s="634"/>
      <c r="CP53" s="634"/>
      <c r="CQ53" s="634"/>
      <c r="CR53" s="634"/>
      <c r="CS53" s="634"/>
      <c r="CT53" s="635"/>
      <c r="CU53" s="636">
        <v>21.1</v>
      </c>
      <c r="CV53" s="637"/>
      <c r="CW53" s="637"/>
      <c r="CX53" s="638"/>
      <c r="CY53" s="639">
        <v>14060152</v>
      </c>
      <c r="CZ53" s="640"/>
      <c r="DA53" s="640"/>
      <c r="DB53" s="640"/>
      <c r="DC53" s="640"/>
      <c r="DD53" s="640"/>
      <c r="DE53" s="640"/>
      <c r="DF53" s="641"/>
      <c r="DG53" s="642"/>
      <c r="DH53" s="643"/>
      <c r="DI53" s="643"/>
      <c r="DJ53" s="643"/>
      <c r="DK53" s="643"/>
      <c r="DL53" s="643"/>
      <c r="DM53" s="643"/>
      <c r="DN53" s="643"/>
      <c r="DO53" s="643"/>
      <c r="DP53" s="643"/>
      <c r="DQ53" s="644"/>
      <c r="DR53" s="627"/>
      <c r="DS53" s="628"/>
      <c r="DT53" s="628"/>
      <c r="DU53" s="628"/>
      <c r="DV53" s="628"/>
      <c r="DW53" s="628"/>
      <c r="DX53" s="629"/>
    </row>
    <row r="54" spans="2:128" ht="11.25" customHeight="1" x14ac:dyDescent="0.15">
      <c r="AP54" s="218"/>
      <c r="AQ54" s="222"/>
      <c r="AR54" s="222"/>
      <c r="AS54" s="222"/>
      <c r="AT54" s="222"/>
      <c r="AU54" s="222"/>
      <c r="AV54" s="222"/>
      <c r="AW54" s="222"/>
      <c r="AX54" s="222"/>
      <c r="AY54" s="218"/>
      <c r="AZ54" s="663"/>
      <c r="BA54" s="663"/>
      <c r="BB54" s="663"/>
      <c r="BC54" s="663"/>
      <c r="BD54" s="218"/>
      <c r="BE54" s="218"/>
      <c r="BF54" s="218"/>
      <c r="BG54" s="218"/>
      <c r="BH54" s="218"/>
      <c r="BI54" s="218"/>
      <c r="BJ54" s="218"/>
      <c r="BK54" s="218"/>
      <c r="BL54" s="218"/>
      <c r="BM54" s="218"/>
      <c r="BN54" s="218"/>
      <c r="BO54" s="218"/>
      <c r="BP54" s="218"/>
      <c r="BQ54" s="218"/>
      <c r="BR54" s="218"/>
      <c r="BS54" s="663"/>
      <c r="BT54" s="663"/>
      <c r="BU54" s="663"/>
      <c r="BV54" s="663"/>
      <c r="BW54" s="663"/>
      <c r="BY54" s="630" t="s">
        <v>328</v>
      </c>
      <c r="BZ54" s="631"/>
      <c r="CA54" s="631"/>
      <c r="CB54" s="631"/>
      <c r="CC54" s="631"/>
      <c r="CD54" s="631"/>
      <c r="CE54" s="631"/>
      <c r="CF54" s="631"/>
      <c r="CG54" s="631"/>
      <c r="CH54" s="631"/>
      <c r="CI54" s="631"/>
      <c r="CJ54" s="631"/>
      <c r="CK54" s="631"/>
      <c r="CL54" s="632"/>
      <c r="CM54" s="633">
        <v>2707810</v>
      </c>
      <c r="CN54" s="634"/>
      <c r="CO54" s="634"/>
      <c r="CP54" s="634"/>
      <c r="CQ54" s="634"/>
      <c r="CR54" s="634"/>
      <c r="CS54" s="634"/>
      <c r="CT54" s="635"/>
      <c r="CU54" s="636">
        <v>0.6</v>
      </c>
      <c r="CV54" s="637"/>
      <c r="CW54" s="637"/>
      <c r="CX54" s="638"/>
      <c r="CY54" s="639">
        <v>325867</v>
      </c>
      <c r="CZ54" s="640"/>
      <c r="DA54" s="640"/>
      <c r="DB54" s="640"/>
      <c r="DC54" s="640"/>
      <c r="DD54" s="640"/>
      <c r="DE54" s="640"/>
      <c r="DF54" s="641"/>
      <c r="DG54" s="642"/>
      <c r="DH54" s="643"/>
      <c r="DI54" s="643"/>
      <c r="DJ54" s="643"/>
      <c r="DK54" s="643"/>
      <c r="DL54" s="643"/>
      <c r="DM54" s="643"/>
      <c r="DN54" s="643"/>
      <c r="DO54" s="643"/>
      <c r="DP54" s="643"/>
      <c r="DQ54" s="644"/>
      <c r="DR54" s="627"/>
      <c r="DS54" s="628"/>
      <c r="DT54" s="628"/>
      <c r="DU54" s="628"/>
      <c r="DV54" s="628"/>
      <c r="DW54" s="628"/>
      <c r="DX54" s="629"/>
    </row>
    <row r="55" spans="2:128" ht="11.25" customHeight="1" x14ac:dyDescent="0.15">
      <c r="AP55" s="218"/>
      <c r="AQ55" s="222"/>
      <c r="AR55" s="222"/>
      <c r="AS55" s="222"/>
      <c r="AT55" s="222"/>
      <c r="AU55" s="222"/>
      <c r="AV55" s="222"/>
      <c r="AW55" s="222"/>
      <c r="AX55" s="222"/>
      <c r="AY55" s="218"/>
      <c r="AZ55" s="663"/>
      <c r="BA55" s="663"/>
      <c r="BB55" s="663"/>
      <c r="BC55" s="663"/>
      <c r="BD55" s="218"/>
      <c r="BE55" s="218"/>
      <c r="BF55" s="218"/>
      <c r="BG55" s="218"/>
      <c r="BH55" s="218"/>
      <c r="BI55" s="218"/>
      <c r="BJ55" s="218"/>
      <c r="BK55" s="218"/>
      <c r="BL55" s="218"/>
      <c r="BM55" s="218"/>
      <c r="BN55" s="218"/>
      <c r="BO55" s="218"/>
      <c r="BP55" s="218"/>
      <c r="BQ55" s="218"/>
      <c r="BR55" s="218"/>
      <c r="BS55" s="663"/>
      <c r="BT55" s="663"/>
      <c r="BU55" s="663"/>
      <c r="BV55" s="663"/>
      <c r="BW55" s="663"/>
      <c r="BY55" s="664" t="s">
        <v>305</v>
      </c>
      <c r="BZ55" s="665"/>
      <c r="CA55" s="630" t="s">
        <v>329</v>
      </c>
      <c r="CB55" s="631"/>
      <c r="CC55" s="631"/>
      <c r="CD55" s="631"/>
      <c r="CE55" s="631"/>
      <c r="CF55" s="631"/>
      <c r="CG55" s="631"/>
      <c r="CH55" s="631"/>
      <c r="CI55" s="631"/>
      <c r="CJ55" s="631"/>
      <c r="CK55" s="631"/>
      <c r="CL55" s="632"/>
      <c r="CM55" s="633">
        <v>93968703</v>
      </c>
      <c r="CN55" s="634"/>
      <c r="CO55" s="634"/>
      <c r="CP55" s="634"/>
      <c r="CQ55" s="634"/>
      <c r="CR55" s="634"/>
      <c r="CS55" s="634"/>
      <c r="CT55" s="635"/>
      <c r="CU55" s="636">
        <v>20.3</v>
      </c>
      <c r="CV55" s="637"/>
      <c r="CW55" s="637"/>
      <c r="CX55" s="638"/>
      <c r="CY55" s="639">
        <v>14010989</v>
      </c>
      <c r="CZ55" s="640"/>
      <c r="DA55" s="640"/>
      <c r="DB55" s="640"/>
      <c r="DC55" s="640"/>
      <c r="DD55" s="640"/>
      <c r="DE55" s="640"/>
      <c r="DF55" s="641"/>
      <c r="DG55" s="642"/>
      <c r="DH55" s="643"/>
      <c r="DI55" s="643"/>
      <c r="DJ55" s="643"/>
      <c r="DK55" s="643"/>
      <c r="DL55" s="643"/>
      <c r="DM55" s="643"/>
      <c r="DN55" s="643"/>
      <c r="DO55" s="643"/>
      <c r="DP55" s="643"/>
      <c r="DQ55" s="644"/>
      <c r="DR55" s="627"/>
      <c r="DS55" s="628"/>
      <c r="DT55" s="628"/>
      <c r="DU55" s="628"/>
      <c r="DV55" s="628"/>
      <c r="DW55" s="628"/>
      <c r="DX55" s="629"/>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66"/>
      <c r="BZ56" s="667"/>
      <c r="CA56" s="630" t="s">
        <v>330</v>
      </c>
      <c r="CB56" s="631"/>
      <c r="CC56" s="631"/>
      <c r="CD56" s="631"/>
      <c r="CE56" s="631"/>
      <c r="CF56" s="631"/>
      <c r="CG56" s="631"/>
      <c r="CH56" s="631"/>
      <c r="CI56" s="631"/>
      <c r="CJ56" s="631"/>
      <c r="CK56" s="631"/>
      <c r="CL56" s="632"/>
      <c r="CM56" s="633">
        <v>62347194</v>
      </c>
      <c r="CN56" s="634"/>
      <c r="CO56" s="634"/>
      <c r="CP56" s="634"/>
      <c r="CQ56" s="634"/>
      <c r="CR56" s="634"/>
      <c r="CS56" s="634"/>
      <c r="CT56" s="635"/>
      <c r="CU56" s="636">
        <v>13.5</v>
      </c>
      <c r="CV56" s="637"/>
      <c r="CW56" s="637"/>
      <c r="CX56" s="638"/>
      <c r="CY56" s="639">
        <v>2282522</v>
      </c>
      <c r="CZ56" s="640"/>
      <c r="DA56" s="640"/>
      <c r="DB56" s="640"/>
      <c r="DC56" s="640"/>
      <c r="DD56" s="640"/>
      <c r="DE56" s="640"/>
      <c r="DF56" s="641"/>
      <c r="DG56" s="642"/>
      <c r="DH56" s="643"/>
      <c r="DI56" s="643"/>
      <c r="DJ56" s="643"/>
      <c r="DK56" s="643"/>
      <c r="DL56" s="643"/>
      <c r="DM56" s="643"/>
      <c r="DN56" s="643"/>
      <c r="DO56" s="643"/>
      <c r="DP56" s="643"/>
      <c r="DQ56" s="644"/>
      <c r="DR56" s="627"/>
      <c r="DS56" s="628"/>
      <c r="DT56" s="628"/>
      <c r="DU56" s="628"/>
      <c r="DV56" s="628"/>
      <c r="DW56" s="628"/>
      <c r="DX56" s="629"/>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66"/>
      <c r="BZ57" s="667"/>
      <c r="CA57" s="630" t="s">
        <v>331</v>
      </c>
      <c r="CB57" s="631"/>
      <c r="CC57" s="631"/>
      <c r="CD57" s="631"/>
      <c r="CE57" s="631"/>
      <c r="CF57" s="631"/>
      <c r="CG57" s="631"/>
      <c r="CH57" s="631"/>
      <c r="CI57" s="631"/>
      <c r="CJ57" s="631"/>
      <c r="CK57" s="631"/>
      <c r="CL57" s="632"/>
      <c r="CM57" s="633">
        <v>23922102</v>
      </c>
      <c r="CN57" s="634"/>
      <c r="CO57" s="634"/>
      <c r="CP57" s="634"/>
      <c r="CQ57" s="634"/>
      <c r="CR57" s="634"/>
      <c r="CS57" s="634"/>
      <c r="CT57" s="635"/>
      <c r="CU57" s="636">
        <v>5.2</v>
      </c>
      <c r="CV57" s="637"/>
      <c r="CW57" s="637"/>
      <c r="CX57" s="638"/>
      <c r="CY57" s="639">
        <v>11029860</v>
      </c>
      <c r="CZ57" s="640"/>
      <c r="DA57" s="640"/>
      <c r="DB57" s="640"/>
      <c r="DC57" s="640"/>
      <c r="DD57" s="640"/>
      <c r="DE57" s="640"/>
      <c r="DF57" s="641"/>
      <c r="DG57" s="642"/>
      <c r="DH57" s="643"/>
      <c r="DI57" s="643"/>
      <c r="DJ57" s="643"/>
      <c r="DK57" s="643"/>
      <c r="DL57" s="643"/>
      <c r="DM57" s="643"/>
      <c r="DN57" s="643"/>
      <c r="DO57" s="643"/>
      <c r="DP57" s="643"/>
      <c r="DQ57" s="644"/>
      <c r="DR57" s="627"/>
      <c r="DS57" s="628"/>
      <c r="DT57" s="628"/>
      <c r="DU57" s="628"/>
      <c r="DV57" s="628"/>
      <c r="DW57" s="628"/>
      <c r="DX57" s="629"/>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66"/>
      <c r="BZ58" s="667"/>
      <c r="CA58" s="630" t="s">
        <v>332</v>
      </c>
      <c r="CB58" s="631"/>
      <c r="CC58" s="631"/>
      <c r="CD58" s="631"/>
      <c r="CE58" s="631"/>
      <c r="CF58" s="631"/>
      <c r="CG58" s="631"/>
      <c r="CH58" s="631"/>
      <c r="CI58" s="631"/>
      <c r="CJ58" s="631"/>
      <c r="CK58" s="631"/>
      <c r="CL58" s="632"/>
      <c r="CM58" s="633">
        <v>3753561</v>
      </c>
      <c r="CN58" s="634"/>
      <c r="CO58" s="634"/>
      <c r="CP58" s="634"/>
      <c r="CQ58" s="634"/>
      <c r="CR58" s="634"/>
      <c r="CS58" s="634"/>
      <c r="CT58" s="635"/>
      <c r="CU58" s="636">
        <v>0.8</v>
      </c>
      <c r="CV58" s="637"/>
      <c r="CW58" s="637"/>
      <c r="CX58" s="638"/>
      <c r="CY58" s="639">
        <v>49163</v>
      </c>
      <c r="CZ58" s="640"/>
      <c r="DA58" s="640"/>
      <c r="DB58" s="640"/>
      <c r="DC58" s="640"/>
      <c r="DD58" s="640"/>
      <c r="DE58" s="640"/>
      <c r="DF58" s="641"/>
      <c r="DG58" s="642"/>
      <c r="DH58" s="643"/>
      <c r="DI58" s="643"/>
      <c r="DJ58" s="643"/>
      <c r="DK58" s="643"/>
      <c r="DL58" s="643"/>
      <c r="DM58" s="643"/>
      <c r="DN58" s="643"/>
      <c r="DO58" s="643"/>
      <c r="DP58" s="643"/>
      <c r="DQ58" s="644"/>
      <c r="DR58" s="627"/>
      <c r="DS58" s="628"/>
      <c r="DT58" s="628"/>
      <c r="DU58" s="628"/>
      <c r="DV58" s="628"/>
      <c r="DW58" s="628"/>
      <c r="DX58" s="629"/>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68"/>
      <c r="BZ59" s="669"/>
      <c r="CA59" s="630" t="s">
        <v>333</v>
      </c>
      <c r="CB59" s="631"/>
      <c r="CC59" s="631"/>
      <c r="CD59" s="631"/>
      <c r="CE59" s="631"/>
      <c r="CF59" s="631"/>
      <c r="CG59" s="631"/>
      <c r="CH59" s="631"/>
      <c r="CI59" s="631"/>
      <c r="CJ59" s="631"/>
      <c r="CK59" s="631"/>
      <c r="CL59" s="632"/>
      <c r="CM59" s="633" t="s">
        <v>205</v>
      </c>
      <c r="CN59" s="634"/>
      <c r="CO59" s="634"/>
      <c r="CP59" s="634"/>
      <c r="CQ59" s="634"/>
      <c r="CR59" s="634"/>
      <c r="CS59" s="634"/>
      <c r="CT59" s="635"/>
      <c r="CU59" s="636" t="s">
        <v>127</v>
      </c>
      <c r="CV59" s="637"/>
      <c r="CW59" s="637"/>
      <c r="CX59" s="638"/>
      <c r="CY59" s="639" t="s">
        <v>127</v>
      </c>
      <c r="CZ59" s="640"/>
      <c r="DA59" s="640"/>
      <c r="DB59" s="640"/>
      <c r="DC59" s="640"/>
      <c r="DD59" s="640"/>
      <c r="DE59" s="640"/>
      <c r="DF59" s="641"/>
      <c r="DG59" s="642"/>
      <c r="DH59" s="643"/>
      <c r="DI59" s="643"/>
      <c r="DJ59" s="643"/>
      <c r="DK59" s="643"/>
      <c r="DL59" s="643"/>
      <c r="DM59" s="643"/>
      <c r="DN59" s="643"/>
      <c r="DO59" s="643"/>
      <c r="DP59" s="643"/>
      <c r="DQ59" s="644"/>
      <c r="DR59" s="627"/>
      <c r="DS59" s="628"/>
      <c r="DT59" s="628"/>
      <c r="DU59" s="628"/>
      <c r="DV59" s="628"/>
      <c r="DW59" s="628"/>
      <c r="DX59" s="629"/>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45" t="s">
        <v>334</v>
      </c>
      <c r="BZ60" s="646"/>
      <c r="CA60" s="646"/>
      <c r="CB60" s="646"/>
      <c r="CC60" s="646"/>
      <c r="CD60" s="646"/>
      <c r="CE60" s="646"/>
      <c r="CF60" s="646"/>
      <c r="CG60" s="646"/>
      <c r="CH60" s="646"/>
      <c r="CI60" s="646"/>
      <c r="CJ60" s="646"/>
      <c r="CK60" s="646"/>
      <c r="CL60" s="647"/>
      <c r="CM60" s="648">
        <v>463359595</v>
      </c>
      <c r="CN60" s="649"/>
      <c r="CO60" s="649"/>
      <c r="CP60" s="649"/>
      <c r="CQ60" s="649"/>
      <c r="CR60" s="649"/>
      <c r="CS60" s="649"/>
      <c r="CT60" s="650"/>
      <c r="CU60" s="651">
        <v>100</v>
      </c>
      <c r="CV60" s="652"/>
      <c r="CW60" s="652"/>
      <c r="CX60" s="653"/>
      <c r="CY60" s="654">
        <v>310720307</v>
      </c>
      <c r="CZ60" s="655"/>
      <c r="DA60" s="655"/>
      <c r="DB60" s="655"/>
      <c r="DC60" s="655"/>
      <c r="DD60" s="655"/>
      <c r="DE60" s="655"/>
      <c r="DF60" s="656"/>
      <c r="DG60" s="657"/>
      <c r="DH60" s="658"/>
      <c r="DI60" s="658"/>
      <c r="DJ60" s="658"/>
      <c r="DK60" s="658"/>
      <c r="DL60" s="658"/>
      <c r="DM60" s="658"/>
      <c r="DN60" s="658"/>
      <c r="DO60" s="658"/>
      <c r="DP60" s="658"/>
      <c r="DQ60" s="659"/>
      <c r="DR60" s="660"/>
      <c r="DS60" s="661"/>
      <c r="DT60" s="661"/>
      <c r="DU60" s="661"/>
      <c r="DV60" s="661"/>
      <c r="DW60" s="661"/>
      <c r="DX60" s="662"/>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F2hKVdPoypXsdZs1Q07muHQCHkfOOmUbozTkc2n0ckmUmYb/w/t91F6X6Fd68zLSU1Oysh3ESIRvrUdXlrYvFw==" saltValue="JV7wO7MNRGXSVW1fxkfLI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58" t="s">
        <v>336</v>
      </c>
      <c r="DK2" s="1159"/>
      <c r="DL2" s="1159"/>
      <c r="DM2" s="1159"/>
      <c r="DN2" s="1159"/>
      <c r="DO2" s="1160"/>
      <c r="DP2" s="237"/>
      <c r="DQ2" s="1158" t="s">
        <v>337</v>
      </c>
      <c r="DR2" s="1159"/>
      <c r="DS2" s="1159"/>
      <c r="DT2" s="1159"/>
      <c r="DU2" s="1159"/>
      <c r="DV2" s="1159"/>
      <c r="DW2" s="1159"/>
      <c r="DX2" s="1159"/>
      <c r="DY2" s="1159"/>
      <c r="DZ2" s="1160"/>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102" t="s">
        <v>338</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1028" t="s">
        <v>340</v>
      </c>
      <c r="B5" s="1029"/>
      <c r="C5" s="1029"/>
      <c r="D5" s="1029"/>
      <c r="E5" s="1029"/>
      <c r="F5" s="1029"/>
      <c r="G5" s="1029"/>
      <c r="H5" s="1029"/>
      <c r="I5" s="1029"/>
      <c r="J5" s="1029"/>
      <c r="K5" s="1029"/>
      <c r="L5" s="1029"/>
      <c r="M5" s="1029"/>
      <c r="N5" s="1029"/>
      <c r="O5" s="1029"/>
      <c r="P5" s="1030"/>
      <c r="Q5" s="1034" t="s">
        <v>341</v>
      </c>
      <c r="R5" s="1035"/>
      <c r="S5" s="1035"/>
      <c r="T5" s="1035"/>
      <c r="U5" s="1036"/>
      <c r="V5" s="1034" t="s">
        <v>342</v>
      </c>
      <c r="W5" s="1035"/>
      <c r="X5" s="1035"/>
      <c r="Y5" s="1035"/>
      <c r="Z5" s="1036"/>
      <c r="AA5" s="1034" t="s">
        <v>343</v>
      </c>
      <c r="AB5" s="1035"/>
      <c r="AC5" s="1035"/>
      <c r="AD5" s="1035"/>
      <c r="AE5" s="1035"/>
      <c r="AF5" s="1161" t="s">
        <v>344</v>
      </c>
      <c r="AG5" s="1035"/>
      <c r="AH5" s="1035"/>
      <c r="AI5" s="1035"/>
      <c r="AJ5" s="1050"/>
      <c r="AK5" s="1035" t="s">
        <v>345</v>
      </c>
      <c r="AL5" s="1035"/>
      <c r="AM5" s="1035"/>
      <c r="AN5" s="1035"/>
      <c r="AO5" s="1036"/>
      <c r="AP5" s="1034" t="s">
        <v>346</v>
      </c>
      <c r="AQ5" s="1035"/>
      <c r="AR5" s="1035"/>
      <c r="AS5" s="1035"/>
      <c r="AT5" s="1036"/>
      <c r="AU5" s="1034" t="s">
        <v>347</v>
      </c>
      <c r="AV5" s="1035"/>
      <c r="AW5" s="1035"/>
      <c r="AX5" s="1035"/>
      <c r="AY5" s="1050"/>
      <c r="AZ5" s="244"/>
      <c r="BA5" s="244"/>
      <c r="BB5" s="244"/>
      <c r="BC5" s="244"/>
      <c r="BD5" s="244"/>
      <c r="BE5" s="245"/>
      <c r="BF5" s="245"/>
      <c r="BG5" s="245"/>
      <c r="BH5" s="245"/>
      <c r="BI5" s="245"/>
      <c r="BJ5" s="245"/>
      <c r="BK5" s="245"/>
      <c r="BL5" s="245"/>
      <c r="BM5" s="245"/>
      <c r="BN5" s="245"/>
      <c r="BO5" s="245"/>
      <c r="BP5" s="245"/>
      <c r="BQ5" s="1028" t="s">
        <v>348</v>
      </c>
      <c r="BR5" s="1029"/>
      <c r="BS5" s="1029"/>
      <c r="BT5" s="1029"/>
      <c r="BU5" s="1029"/>
      <c r="BV5" s="1029"/>
      <c r="BW5" s="1029"/>
      <c r="BX5" s="1029"/>
      <c r="BY5" s="1029"/>
      <c r="BZ5" s="1029"/>
      <c r="CA5" s="1029"/>
      <c r="CB5" s="1029"/>
      <c r="CC5" s="1029"/>
      <c r="CD5" s="1029"/>
      <c r="CE5" s="1029"/>
      <c r="CF5" s="1029"/>
      <c r="CG5" s="1030"/>
      <c r="CH5" s="1034" t="s">
        <v>349</v>
      </c>
      <c r="CI5" s="1035"/>
      <c r="CJ5" s="1035"/>
      <c r="CK5" s="1035"/>
      <c r="CL5" s="1036"/>
      <c r="CM5" s="1034" t="s">
        <v>350</v>
      </c>
      <c r="CN5" s="1035"/>
      <c r="CO5" s="1035"/>
      <c r="CP5" s="1035"/>
      <c r="CQ5" s="1036"/>
      <c r="CR5" s="1034" t="s">
        <v>351</v>
      </c>
      <c r="CS5" s="1035"/>
      <c r="CT5" s="1035"/>
      <c r="CU5" s="1035"/>
      <c r="CV5" s="1036"/>
      <c r="CW5" s="1034" t="s">
        <v>352</v>
      </c>
      <c r="CX5" s="1035"/>
      <c r="CY5" s="1035"/>
      <c r="CZ5" s="1035"/>
      <c r="DA5" s="1036"/>
      <c r="DB5" s="1034" t="s">
        <v>353</v>
      </c>
      <c r="DC5" s="1035"/>
      <c r="DD5" s="1035"/>
      <c r="DE5" s="1035"/>
      <c r="DF5" s="1036"/>
      <c r="DG5" s="1146" t="s">
        <v>354</v>
      </c>
      <c r="DH5" s="1147"/>
      <c r="DI5" s="1147"/>
      <c r="DJ5" s="1147"/>
      <c r="DK5" s="1148"/>
      <c r="DL5" s="1146" t="s">
        <v>355</v>
      </c>
      <c r="DM5" s="1147"/>
      <c r="DN5" s="1147"/>
      <c r="DO5" s="1147"/>
      <c r="DP5" s="1148"/>
      <c r="DQ5" s="1034" t="s">
        <v>356</v>
      </c>
      <c r="DR5" s="1035"/>
      <c r="DS5" s="1035"/>
      <c r="DT5" s="1035"/>
      <c r="DU5" s="1036"/>
      <c r="DV5" s="1034" t="s">
        <v>347</v>
      </c>
      <c r="DW5" s="1035"/>
      <c r="DX5" s="1035"/>
      <c r="DY5" s="1035"/>
      <c r="DZ5" s="1050"/>
      <c r="EA5" s="242"/>
    </row>
    <row r="6" spans="1:131" s="243"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62"/>
      <c r="AG6" s="1038"/>
      <c r="AH6" s="1038"/>
      <c r="AI6" s="1038"/>
      <c r="AJ6" s="1051"/>
      <c r="AK6" s="1038"/>
      <c r="AL6" s="1038"/>
      <c r="AM6" s="1038"/>
      <c r="AN6" s="1038"/>
      <c r="AO6" s="1039"/>
      <c r="AP6" s="1037"/>
      <c r="AQ6" s="1038"/>
      <c r="AR6" s="1038"/>
      <c r="AS6" s="1038"/>
      <c r="AT6" s="1039"/>
      <c r="AU6" s="1037"/>
      <c r="AV6" s="1038"/>
      <c r="AW6" s="1038"/>
      <c r="AX6" s="1038"/>
      <c r="AY6" s="1051"/>
      <c r="AZ6" s="240"/>
      <c r="BA6" s="240"/>
      <c r="BB6" s="240"/>
      <c r="BC6" s="240"/>
      <c r="BD6" s="240"/>
      <c r="BE6" s="241"/>
      <c r="BF6" s="241"/>
      <c r="BG6" s="241"/>
      <c r="BH6" s="241"/>
      <c r="BI6" s="241"/>
      <c r="BJ6" s="241"/>
      <c r="BK6" s="241"/>
      <c r="BL6" s="241"/>
      <c r="BM6" s="241"/>
      <c r="BN6" s="241"/>
      <c r="BO6" s="241"/>
      <c r="BP6" s="241"/>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49"/>
      <c r="DH6" s="1150"/>
      <c r="DI6" s="1150"/>
      <c r="DJ6" s="1150"/>
      <c r="DK6" s="1151"/>
      <c r="DL6" s="1149"/>
      <c r="DM6" s="1150"/>
      <c r="DN6" s="1150"/>
      <c r="DO6" s="1150"/>
      <c r="DP6" s="1151"/>
      <c r="DQ6" s="1037"/>
      <c r="DR6" s="1038"/>
      <c r="DS6" s="1038"/>
      <c r="DT6" s="1038"/>
      <c r="DU6" s="1039"/>
      <c r="DV6" s="1037"/>
      <c r="DW6" s="1038"/>
      <c r="DX6" s="1038"/>
      <c r="DY6" s="1038"/>
      <c r="DZ6" s="1051"/>
      <c r="EA6" s="242"/>
    </row>
    <row r="7" spans="1:131" s="243" customFormat="1" ht="26.25" customHeight="1" thickTop="1" x14ac:dyDescent="0.15">
      <c r="A7" s="246">
        <v>1</v>
      </c>
      <c r="B7" s="1089" t="s">
        <v>357</v>
      </c>
      <c r="C7" s="1090"/>
      <c r="D7" s="1090"/>
      <c r="E7" s="1090"/>
      <c r="F7" s="1090"/>
      <c r="G7" s="1090"/>
      <c r="H7" s="1090"/>
      <c r="I7" s="1090"/>
      <c r="J7" s="1090"/>
      <c r="K7" s="1090"/>
      <c r="L7" s="1090"/>
      <c r="M7" s="1090"/>
      <c r="N7" s="1090"/>
      <c r="O7" s="1090"/>
      <c r="P7" s="1091"/>
      <c r="Q7" s="1152">
        <v>457515</v>
      </c>
      <c r="R7" s="1153"/>
      <c r="S7" s="1153"/>
      <c r="T7" s="1153"/>
      <c r="U7" s="1153"/>
      <c r="V7" s="1153">
        <v>444755</v>
      </c>
      <c r="W7" s="1153"/>
      <c r="X7" s="1153"/>
      <c r="Y7" s="1153"/>
      <c r="Z7" s="1153"/>
      <c r="AA7" s="1153">
        <v>12760</v>
      </c>
      <c r="AB7" s="1153"/>
      <c r="AC7" s="1153"/>
      <c r="AD7" s="1153"/>
      <c r="AE7" s="1154"/>
      <c r="AF7" s="1155">
        <v>7708</v>
      </c>
      <c r="AG7" s="1156"/>
      <c r="AH7" s="1156"/>
      <c r="AI7" s="1156"/>
      <c r="AJ7" s="1157"/>
      <c r="AK7" s="1139">
        <v>10985</v>
      </c>
      <c r="AL7" s="1140"/>
      <c r="AM7" s="1140"/>
      <c r="AN7" s="1140"/>
      <c r="AO7" s="1140"/>
      <c r="AP7" s="1140">
        <v>958234</v>
      </c>
      <c r="AQ7" s="1140"/>
      <c r="AR7" s="1140"/>
      <c r="AS7" s="1140"/>
      <c r="AT7" s="1140"/>
      <c r="AU7" s="1141"/>
      <c r="AV7" s="1141"/>
      <c r="AW7" s="1141"/>
      <c r="AX7" s="1141"/>
      <c r="AY7" s="1142"/>
      <c r="AZ7" s="240"/>
      <c r="BA7" s="240"/>
      <c r="BB7" s="240"/>
      <c r="BC7" s="240"/>
      <c r="BD7" s="240"/>
      <c r="BE7" s="241"/>
      <c r="BF7" s="241"/>
      <c r="BG7" s="241"/>
      <c r="BH7" s="241"/>
      <c r="BI7" s="241"/>
      <c r="BJ7" s="241"/>
      <c r="BK7" s="241"/>
      <c r="BL7" s="241"/>
      <c r="BM7" s="241"/>
      <c r="BN7" s="241"/>
      <c r="BO7" s="241"/>
      <c r="BP7" s="241"/>
      <c r="BQ7" s="247">
        <v>1</v>
      </c>
      <c r="BR7" s="248"/>
      <c r="BS7" s="1143" t="s">
        <v>570</v>
      </c>
      <c r="BT7" s="1144"/>
      <c r="BU7" s="1144"/>
      <c r="BV7" s="1144"/>
      <c r="BW7" s="1144"/>
      <c r="BX7" s="1144"/>
      <c r="BY7" s="1144"/>
      <c r="BZ7" s="1144"/>
      <c r="CA7" s="1144"/>
      <c r="CB7" s="1144"/>
      <c r="CC7" s="1144"/>
      <c r="CD7" s="1144"/>
      <c r="CE7" s="1144"/>
      <c r="CF7" s="1144"/>
      <c r="CG7" s="1145"/>
      <c r="CH7" s="1136">
        <v>0</v>
      </c>
      <c r="CI7" s="1137"/>
      <c r="CJ7" s="1137"/>
      <c r="CK7" s="1137"/>
      <c r="CL7" s="1138"/>
      <c r="CM7" s="1136">
        <v>147</v>
      </c>
      <c r="CN7" s="1137"/>
      <c r="CO7" s="1137"/>
      <c r="CP7" s="1137"/>
      <c r="CQ7" s="1138"/>
      <c r="CR7" s="1136">
        <v>55</v>
      </c>
      <c r="CS7" s="1137"/>
      <c r="CT7" s="1137"/>
      <c r="CU7" s="1137"/>
      <c r="CV7" s="1138"/>
      <c r="CW7" s="1136">
        <v>2</v>
      </c>
      <c r="CX7" s="1137"/>
      <c r="CY7" s="1137"/>
      <c r="CZ7" s="1137"/>
      <c r="DA7" s="1138"/>
      <c r="DB7" s="1136" t="s">
        <v>600</v>
      </c>
      <c r="DC7" s="1137"/>
      <c r="DD7" s="1137"/>
      <c r="DE7" s="1137"/>
      <c r="DF7" s="1138"/>
      <c r="DG7" s="1136" t="s">
        <v>600</v>
      </c>
      <c r="DH7" s="1137"/>
      <c r="DI7" s="1137"/>
      <c r="DJ7" s="1137"/>
      <c r="DK7" s="1138"/>
      <c r="DL7" s="1136" t="s">
        <v>496</v>
      </c>
      <c r="DM7" s="1137"/>
      <c r="DN7" s="1137"/>
      <c r="DO7" s="1137"/>
      <c r="DP7" s="1138"/>
      <c r="DQ7" s="1136" t="s">
        <v>496</v>
      </c>
      <c r="DR7" s="1137"/>
      <c r="DS7" s="1137"/>
      <c r="DT7" s="1137"/>
      <c r="DU7" s="1138"/>
      <c r="DV7" s="1163"/>
      <c r="DW7" s="1164"/>
      <c r="DX7" s="1164"/>
      <c r="DY7" s="1164"/>
      <c r="DZ7" s="1165"/>
      <c r="EA7" s="242"/>
    </row>
    <row r="8" spans="1:131" s="243" customFormat="1" ht="26.25" customHeight="1" x14ac:dyDescent="0.15">
      <c r="A8" s="249">
        <v>2</v>
      </c>
      <c r="B8" s="1076" t="s">
        <v>358</v>
      </c>
      <c r="C8" s="1077"/>
      <c r="D8" s="1077"/>
      <c r="E8" s="1077"/>
      <c r="F8" s="1077"/>
      <c r="G8" s="1077"/>
      <c r="H8" s="1077"/>
      <c r="I8" s="1077"/>
      <c r="J8" s="1077"/>
      <c r="K8" s="1077"/>
      <c r="L8" s="1077"/>
      <c r="M8" s="1077"/>
      <c r="N8" s="1077"/>
      <c r="O8" s="1077"/>
      <c r="P8" s="1078"/>
      <c r="Q8" s="1083">
        <v>117588</v>
      </c>
      <c r="R8" s="1080"/>
      <c r="S8" s="1080"/>
      <c r="T8" s="1080"/>
      <c r="U8" s="1080"/>
      <c r="V8" s="1080">
        <v>117588</v>
      </c>
      <c r="W8" s="1080"/>
      <c r="X8" s="1080"/>
      <c r="Y8" s="1080"/>
      <c r="Z8" s="1080"/>
      <c r="AA8" s="1080">
        <v>0</v>
      </c>
      <c r="AB8" s="1080"/>
      <c r="AC8" s="1080"/>
      <c r="AD8" s="1080"/>
      <c r="AE8" s="1084"/>
      <c r="AF8" s="1131" t="s">
        <v>127</v>
      </c>
      <c r="AG8" s="1132"/>
      <c r="AH8" s="1132"/>
      <c r="AI8" s="1132"/>
      <c r="AJ8" s="1133"/>
      <c r="AK8" s="1134">
        <v>83910</v>
      </c>
      <c r="AL8" s="1135"/>
      <c r="AM8" s="1135"/>
      <c r="AN8" s="1135"/>
      <c r="AO8" s="1135"/>
      <c r="AP8" s="1135" t="s">
        <v>560</v>
      </c>
      <c r="AQ8" s="1135"/>
      <c r="AR8" s="1135"/>
      <c r="AS8" s="1135"/>
      <c r="AT8" s="1135"/>
      <c r="AU8" s="1129"/>
      <c r="AV8" s="1129"/>
      <c r="AW8" s="1129"/>
      <c r="AX8" s="1129"/>
      <c r="AY8" s="1130"/>
      <c r="AZ8" s="240"/>
      <c r="BA8" s="240"/>
      <c r="BB8" s="240"/>
      <c r="BC8" s="240"/>
      <c r="BD8" s="240"/>
      <c r="BE8" s="241"/>
      <c r="BF8" s="241"/>
      <c r="BG8" s="241"/>
      <c r="BH8" s="241"/>
      <c r="BI8" s="241"/>
      <c r="BJ8" s="241"/>
      <c r="BK8" s="241"/>
      <c r="BL8" s="241"/>
      <c r="BM8" s="241"/>
      <c r="BN8" s="241"/>
      <c r="BO8" s="241"/>
      <c r="BP8" s="241"/>
      <c r="BQ8" s="250">
        <v>2</v>
      </c>
      <c r="BR8" s="251"/>
      <c r="BS8" s="1047" t="s">
        <v>571</v>
      </c>
      <c r="BT8" s="1048"/>
      <c r="BU8" s="1048"/>
      <c r="BV8" s="1048"/>
      <c r="BW8" s="1048"/>
      <c r="BX8" s="1048"/>
      <c r="BY8" s="1048"/>
      <c r="BZ8" s="1048"/>
      <c r="CA8" s="1048"/>
      <c r="CB8" s="1048"/>
      <c r="CC8" s="1048"/>
      <c r="CD8" s="1048"/>
      <c r="CE8" s="1048"/>
      <c r="CF8" s="1048"/>
      <c r="CG8" s="1049"/>
      <c r="CH8" s="1022">
        <v>-7</v>
      </c>
      <c r="CI8" s="1023"/>
      <c r="CJ8" s="1023"/>
      <c r="CK8" s="1023"/>
      <c r="CL8" s="1024"/>
      <c r="CM8" s="1022">
        <v>1114</v>
      </c>
      <c r="CN8" s="1023"/>
      <c r="CO8" s="1023"/>
      <c r="CP8" s="1023"/>
      <c r="CQ8" s="1024"/>
      <c r="CR8" s="1022">
        <v>90</v>
      </c>
      <c r="CS8" s="1023"/>
      <c r="CT8" s="1023"/>
      <c r="CU8" s="1023"/>
      <c r="CV8" s="1024"/>
      <c r="CW8" s="1022">
        <v>4</v>
      </c>
      <c r="CX8" s="1023"/>
      <c r="CY8" s="1023"/>
      <c r="CZ8" s="1023"/>
      <c r="DA8" s="1024"/>
      <c r="DB8" s="1022" t="s">
        <v>600</v>
      </c>
      <c r="DC8" s="1023"/>
      <c r="DD8" s="1023"/>
      <c r="DE8" s="1023"/>
      <c r="DF8" s="1024"/>
      <c r="DG8" s="1022" t="s">
        <v>600</v>
      </c>
      <c r="DH8" s="1023"/>
      <c r="DI8" s="1023"/>
      <c r="DJ8" s="1023"/>
      <c r="DK8" s="1024"/>
      <c r="DL8" s="1022" t="s">
        <v>496</v>
      </c>
      <c r="DM8" s="1023"/>
      <c r="DN8" s="1023"/>
      <c r="DO8" s="1023"/>
      <c r="DP8" s="1024"/>
      <c r="DQ8" s="1022" t="s">
        <v>496</v>
      </c>
      <c r="DR8" s="1023"/>
      <c r="DS8" s="1023"/>
      <c r="DT8" s="1023"/>
      <c r="DU8" s="1024"/>
      <c r="DV8" s="1025"/>
      <c r="DW8" s="1026"/>
      <c r="DX8" s="1026"/>
      <c r="DY8" s="1026"/>
      <c r="DZ8" s="1027"/>
      <c r="EA8" s="242"/>
    </row>
    <row r="9" spans="1:131" s="243" customFormat="1" ht="26.25" customHeight="1" x14ac:dyDescent="0.15">
      <c r="A9" s="249">
        <v>3</v>
      </c>
      <c r="B9" s="1076" t="s">
        <v>359</v>
      </c>
      <c r="C9" s="1077"/>
      <c r="D9" s="1077"/>
      <c r="E9" s="1077"/>
      <c r="F9" s="1077"/>
      <c r="G9" s="1077"/>
      <c r="H9" s="1077"/>
      <c r="I9" s="1077"/>
      <c r="J9" s="1077"/>
      <c r="K9" s="1077"/>
      <c r="L9" s="1077"/>
      <c r="M9" s="1077"/>
      <c r="N9" s="1077"/>
      <c r="O9" s="1077"/>
      <c r="P9" s="1078"/>
      <c r="Q9" s="1083">
        <v>5401</v>
      </c>
      <c r="R9" s="1080"/>
      <c r="S9" s="1080"/>
      <c r="T9" s="1080"/>
      <c r="U9" s="1080"/>
      <c r="V9" s="1080">
        <v>5401</v>
      </c>
      <c r="W9" s="1080"/>
      <c r="X9" s="1080"/>
      <c r="Y9" s="1080"/>
      <c r="Z9" s="1080"/>
      <c r="AA9" s="1080">
        <v>0</v>
      </c>
      <c r="AB9" s="1080"/>
      <c r="AC9" s="1080"/>
      <c r="AD9" s="1080"/>
      <c r="AE9" s="1084"/>
      <c r="AF9" s="1131" t="s">
        <v>360</v>
      </c>
      <c r="AG9" s="1132"/>
      <c r="AH9" s="1132"/>
      <c r="AI9" s="1132"/>
      <c r="AJ9" s="1133"/>
      <c r="AK9" s="1134" t="s">
        <v>559</v>
      </c>
      <c r="AL9" s="1135"/>
      <c r="AM9" s="1135"/>
      <c r="AN9" s="1135"/>
      <c r="AO9" s="1135"/>
      <c r="AP9" s="1135" t="s">
        <v>559</v>
      </c>
      <c r="AQ9" s="1135"/>
      <c r="AR9" s="1135"/>
      <c r="AS9" s="1135"/>
      <c r="AT9" s="1135"/>
      <c r="AU9" s="1129"/>
      <c r="AV9" s="1129"/>
      <c r="AW9" s="1129"/>
      <c r="AX9" s="1129"/>
      <c r="AY9" s="1130"/>
      <c r="AZ9" s="240"/>
      <c r="BA9" s="240"/>
      <c r="BB9" s="240"/>
      <c r="BC9" s="240"/>
      <c r="BD9" s="240"/>
      <c r="BE9" s="241"/>
      <c r="BF9" s="241"/>
      <c r="BG9" s="241"/>
      <c r="BH9" s="241"/>
      <c r="BI9" s="241"/>
      <c r="BJ9" s="241"/>
      <c r="BK9" s="241"/>
      <c r="BL9" s="241"/>
      <c r="BM9" s="241"/>
      <c r="BN9" s="241"/>
      <c r="BO9" s="241"/>
      <c r="BP9" s="241"/>
      <c r="BQ9" s="250">
        <v>3</v>
      </c>
      <c r="BR9" s="251" t="s">
        <v>595</v>
      </c>
      <c r="BS9" s="1047" t="s">
        <v>572</v>
      </c>
      <c r="BT9" s="1048"/>
      <c r="BU9" s="1048"/>
      <c r="BV9" s="1048"/>
      <c r="BW9" s="1048"/>
      <c r="BX9" s="1048"/>
      <c r="BY9" s="1048"/>
      <c r="BZ9" s="1048"/>
      <c r="CA9" s="1048"/>
      <c r="CB9" s="1048"/>
      <c r="CC9" s="1048"/>
      <c r="CD9" s="1048"/>
      <c r="CE9" s="1048"/>
      <c r="CF9" s="1048"/>
      <c r="CG9" s="1049"/>
      <c r="CH9" s="1022">
        <v>-15</v>
      </c>
      <c r="CI9" s="1023"/>
      <c r="CJ9" s="1023"/>
      <c r="CK9" s="1023"/>
      <c r="CL9" s="1024"/>
      <c r="CM9" s="1022">
        <v>21976</v>
      </c>
      <c r="CN9" s="1023"/>
      <c r="CO9" s="1023"/>
      <c r="CP9" s="1023"/>
      <c r="CQ9" s="1024"/>
      <c r="CR9" s="1022">
        <v>225</v>
      </c>
      <c r="CS9" s="1023"/>
      <c r="CT9" s="1023"/>
      <c r="CU9" s="1023"/>
      <c r="CV9" s="1024"/>
      <c r="CW9" s="1022">
        <v>568</v>
      </c>
      <c r="CX9" s="1023"/>
      <c r="CY9" s="1023"/>
      <c r="CZ9" s="1023"/>
      <c r="DA9" s="1024"/>
      <c r="DB9" s="1022">
        <v>36125</v>
      </c>
      <c r="DC9" s="1023"/>
      <c r="DD9" s="1023"/>
      <c r="DE9" s="1023"/>
      <c r="DF9" s="1024"/>
      <c r="DG9" s="1022" t="s">
        <v>496</v>
      </c>
      <c r="DH9" s="1023"/>
      <c r="DI9" s="1023"/>
      <c r="DJ9" s="1023"/>
      <c r="DK9" s="1024"/>
      <c r="DL9" s="1022">
        <v>18002</v>
      </c>
      <c r="DM9" s="1023"/>
      <c r="DN9" s="1023"/>
      <c r="DO9" s="1023"/>
      <c r="DP9" s="1024"/>
      <c r="DQ9" s="1022">
        <v>12602</v>
      </c>
      <c r="DR9" s="1023"/>
      <c r="DS9" s="1023"/>
      <c r="DT9" s="1023"/>
      <c r="DU9" s="1024"/>
      <c r="DV9" s="1025"/>
      <c r="DW9" s="1026"/>
      <c r="DX9" s="1026"/>
      <c r="DY9" s="1026"/>
      <c r="DZ9" s="1027"/>
      <c r="EA9" s="242"/>
    </row>
    <row r="10" spans="1:131" s="243" customFormat="1" ht="26.25" customHeight="1" x14ac:dyDescent="0.15">
      <c r="A10" s="249">
        <v>4</v>
      </c>
      <c r="B10" s="1076" t="s">
        <v>361</v>
      </c>
      <c r="C10" s="1077"/>
      <c r="D10" s="1077"/>
      <c r="E10" s="1077"/>
      <c r="F10" s="1077"/>
      <c r="G10" s="1077"/>
      <c r="H10" s="1077"/>
      <c r="I10" s="1077"/>
      <c r="J10" s="1077"/>
      <c r="K10" s="1077"/>
      <c r="L10" s="1077"/>
      <c r="M10" s="1077"/>
      <c r="N10" s="1077"/>
      <c r="O10" s="1077"/>
      <c r="P10" s="1078"/>
      <c r="Q10" s="1083">
        <v>2726</v>
      </c>
      <c r="R10" s="1080"/>
      <c r="S10" s="1080"/>
      <c r="T10" s="1080"/>
      <c r="U10" s="1080"/>
      <c r="V10" s="1080">
        <v>2592</v>
      </c>
      <c r="W10" s="1080"/>
      <c r="X10" s="1080"/>
      <c r="Y10" s="1080"/>
      <c r="Z10" s="1080"/>
      <c r="AA10" s="1080">
        <v>135</v>
      </c>
      <c r="AB10" s="1080"/>
      <c r="AC10" s="1080"/>
      <c r="AD10" s="1080"/>
      <c r="AE10" s="1084"/>
      <c r="AF10" s="1131">
        <v>135</v>
      </c>
      <c r="AG10" s="1132"/>
      <c r="AH10" s="1132"/>
      <c r="AI10" s="1132"/>
      <c r="AJ10" s="1133"/>
      <c r="AK10" s="1134" t="s">
        <v>560</v>
      </c>
      <c r="AL10" s="1135"/>
      <c r="AM10" s="1135"/>
      <c r="AN10" s="1135"/>
      <c r="AO10" s="1135"/>
      <c r="AP10" s="1135" t="s">
        <v>559</v>
      </c>
      <c r="AQ10" s="1135"/>
      <c r="AR10" s="1135"/>
      <c r="AS10" s="1135"/>
      <c r="AT10" s="1135"/>
      <c r="AU10" s="1129"/>
      <c r="AV10" s="1129"/>
      <c r="AW10" s="1129"/>
      <c r="AX10" s="1129"/>
      <c r="AY10" s="1130"/>
      <c r="AZ10" s="240"/>
      <c r="BA10" s="240"/>
      <c r="BB10" s="240"/>
      <c r="BC10" s="240"/>
      <c r="BD10" s="240"/>
      <c r="BE10" s="241"/>
      <c r="BF10" s="241"/>
      <c r="BG10" s="241"/>
      <c r="BH10" s="241"/>
      <c r="BI10" s="241"/>
      <c r="BJ10" s="241"/>
      <c r="BK10" s="241"/>
      <c r="BL10" s="241"/>
      <c r="BM10" s="241"/>
      <c r="BN10" s="241"/>
      <c r="BO10" s="241"/>
      <c r="BP10" s="241"/>
      <c r="BQ10" s="250">
        <v>4</v>
      </c>
      <c r="BR10" s="251"/>
      <c r="BS10" s="1047" t="s">
        <v>573</v>
      </c>
      <c r="BT10" s="1048"/>
      <c r="BU10" s="1048"/>
      <c r="BV10" s="1048"/>
      <c r="BW10" s="1048"/>
      <c r="BX10" s="1048"/>
      <c r="BY10" s="1048"/>
      <c r="BZ10" s="1048"/>
      <c r="CA10" s="1048"/>
      <c r="CB10" s="1048"/>
      <c r="CC10" s="1048"/>
      <c r="CD10" s="1048"/>
      <c r="CE10" s="1048"/>
      <c r="CF10" s="1048"/>
      <c r="CG10" s="1049"/>
      <c r="CH10" s="1022">
        <v>5</v>
      </c>
      <c r="CI10" s="1023"/>
      <c r="CJ10" s="1023"/>
      <c r="CK10" s="1023"/>
      <c r="CL10" s="1024"/>
      <c r="CM10" s="1022">
        <v>2035</v>
      </c>
      <c r="CN10" s="1023"/>
      <c r="CO10" s="1023"/>
      <c r="CP10" s="1023"/>
      <c r="CQ10" s="1024"/>
      <c r="CR10" s="1022">
        <v>300</v>
      </c>
      <c r="CS10" s="1023"/>
      <c r="CT10" s="1023"/>
      <c r="CU10" s="1023"/>
      <c r="CV10" s="1024"/>
      <c r="CW10" s="1022">
        <v>8</v>
      </c>
      <c r="CX10" s="1023"/>
      <c r="CY10" s="1023"/>
      <c r="CZ10" s="1023"/>
      <c r="DA10" s="1024"/>
      <c r="DB10" s="1022" t="s">
        <v>601</v>
      </c>
      <c r="DC10" s="1023"/>
      <c r="DD10" s="1023"/>
      <c r="DE10" s="1023"/>
      <c r="DF10" s="1024"/>
      <c r="DG10" s="1022" t="s">
        <v>496</v>
      </c>
      <c r="DH10" s="1023"/>
      <c r="DI10" s="1023"/>
      <c r="DJ10" s="1023"/>
      <c r="DK10" s="1024"/>
      <c r="DL10" s="1022" t="s">
        <v>496</v>
      </c>
      <c r="DM10" s="1023"/>
      <c r="DN10" s="1023"/>
      <c r="DO10" s="1023"/>
      <c r="DP10" s="1024"/>
      <c r="DQ10" s="1022" t="s">
        <v>496</v>
      </c>
      <c r="DR10" s="1023"/>
      <c r="DS10" s="1023"/>
      <c r="DT10" s="1023"/>
      <c r="DU10" s="1024"/>
      <c r="DV10" s="1025"/>
      <c r="DW10" s="1026"/>
      <c r="DX10" s="1026"/>
      <c r="DY10" s="1026"/>
      <c r="DZ10" s="1027"/>
      <c r="EA10" s="242"/>
    </row>
    <row r="11" spans="1:131" s="243" customFormat="1" ht="26.25" customHeight="1" x14ac:dyDescent="0.15">
      <c r="A11" s="249">
        <v>5</v>
      </c>
      <c r="B11" s="1076" t="s">
        <v>362</v>
      </c>
      <c r="C11" s="1077"/>
      <c r="D11" s="1077"/>
      <c r="E11" s="1077"/>
      <c r="F11" s="1077"/>
      <c r="G11" s="1077"/>
      <c r="H11" s="1077"/>
      <c r="I11" s="1077"/>
      <c r="J11" s="1077"/>
      <c r="K11" s="1077"/>
      <c r="L11" s="1077"/>
      <c r="M11" s="1077"/>
      <c r="N11" s="1077"/>
      <c r="O11" s="1077"/>
      <c r="P11" s="1078"/>
      <c r="Q11" s="1083">
        <v>6614</v>
      </c>
      <c r="R11" s="1080"/>
      <c r="S11" s="1080"/>
      <c r="T11" s="1080"/>
      <c r="U11" s="1080"/>
      <c r="V11" s="1080">
        <v>399</v>
      </c>
      <c r="W11" s="1080"/>
      <c r="X11" s="1080"/>
      <c r="Y11" s="1080"/>
      <c r="Z11" s="1080"/>
      <c r="AA11" s="1080">
        <v>6216</v>
      </c>
      <c r="AB11" s="1080"/>
      <c r="AC11" s="1080"/>
      <c r="AD11" s="1080"/>
      <c r="AE11" s="1084"/>
      <c r="AF11" s="1131" t="s">
        <v>127</v>
      </c>
      <c r="AG11" s="1132"/>
      <c r="AH11" s="1132"/>
      <c r="AI11" s="1132"/>
      <c r="AJ11" s="1133"/>
      <c r="AK11" s="1134" t="s">
        <v>560</v>
      </c>
      <c r="AL11" s="1135"/>
      <c r="AM11" s="1135"/>
      <c r="AN11" s="1135"/>
      <c r="AO11" s="1135"/>
      <c r="AP11" s="1135" t="s">
        <v>559</v>
      </c>
      <c r="AQ11" s="1135"/>
      <c r="AR11" s="1135"/>
      <c r="AS11" s="1135"/>
      <c r="AT11" s="1135"/>
      <c r="AU11" s="1129"/>
      <c r="AV11" s="1129"/>
      <c r="AW11" s="1129"/>
      <c r="AX11" s="1129"/>
      <c r="AY11" s="1130"/>
      <c r="AZ11" s="240"/>
      <c r="BA11" s="240"/>
      <c r="BB11" s="240"/>
      <c r="BC11" s="240"/>
      <c r="BD11" s="240"/>
      <c r="BE11" s="241"/>
      <c r="BF11" s="241"/>
      <c r="BG11" s="241"/>
      <c r="BH11" s="241"/>
      <c r="BI11" s="241"/>
      <c r="BJ11" s="241"/>
      <c r="BK11" s="241"/>
      <c r="BL11" s="241"/>
      <c r="BM11" s="241"/>
      <c r="BN11" s="241"/>
      <c r="BO11" s="241"/>
      <c r="BP11" s="241"/>
      <c r="BQ11" s="250">
        <v>5</v>
      </c>
      <c r="BR11" s="251"/>
      <c r="BS11" s="1047" t="s">
        <v>574</v>
      </c>
      <c r="BT11" s="1048"/>
      <c r="BU11" s="1048"/>
      <c r="BV11" s="1048"/>
      <c r="BW11" s="1048"/>
      <c r="BX11" s="1048"/>
      <c r="BY11" s="1048"/>
      <c r="BZ11" s="1048"/>
      <c r="CA11" s="1048"/>
      <c r="CB11" s="1048"/>
      <c r="CC11" s="1048"/>
      <c r="CD11" s="1048"/>
      <c r="CE11" s="1048"/>
      <c r="CF11" s="1048"/>
      <c r="CG11" s="1049"/>
      <c r="CH11" s="1022">
        <v>-11</v>
      </c>
      <c r="CI11" s="1023"/>
      <c r="CJ11" s="1023"/>
      <c r="CK11" s="1023"/>
      <c r="CL11" s="1024"/>
      <c r="CM11" s="1022">
        <v>4719</v>
      </c>
      <c r="CN11" s="1023"/>
      <c r="CO11" s="1023"/>
      <c r="CP11" s="1023"/>
      <c r="CQ11" s="1024"/>
      <c r="CR11" s="1022">
        <v>210</v>
      </c>
      <c r="CS11" s="1023"/>
      <c r="CT11" s="1023"/>
      <c r="CU11" s="1023"/>
      <c r="CV11" s="1024"/>
      <c r="CW11" s="1022">
        <v>60</v>
      </c>
      <c r="CX11" s="1023"/>
      <c r="CY11" s="1023"/>
      <c r="CZ11" s="1023"/>
      <c r="DA11" s="1024"/>
      <c r="DB11" s="1022">
        <v>27</v>
      </c>
      <c r="DC11" s="1023"/>
      <c r="DD11" s="1023"/>
      <c r="DE11" s="1023"/>
      <c r="DF11" s="1024"/>
      <c r="DG11" s="1022" t="s">
        <v>496</v>
      </c>
      <c r="DH11" s="1023"/>
      <c r="DI11" s="1023"/>
      <c r="DJ11" s="1023"/>
      <c r="DK11" s="1024"/>
      <c r="DL11" s="1022" t="s">
        <v>496</v>
      </c>
      <c r="DM11" s="1023"/>
      <c r="DN11" s="1023"/>
      <c r="DO11" s="1023"/>
      <c r="DP11" s="1024"/>
      <c r="DQ11" s="1022" t="s">
        <v>496</v>
      </c>
      <c r="DR11" s="1023"/>
      <c r="DS11" s="1023"/>
      <c r="DT11" s="1023"/>
      <c r="DU11" s="1024"/>
      <c r="DV11" s="1025"/>
      <c r="DW11" s="1026"/>
      <c r="DX11" s="1026"/>
      <c r="DY11" s="1026"/>
      <c r="DZ11" s="1027"/>
      <c r="EA11" s="242"/>
    </row>
    <row r="12" spans="1:131" s="243" customFormat="1" ht="26.25" customHeight="1" x14ac:dyDescent="0.15">
      <c r="A12" s="249">
        <v>6</v>
      </c>
      <c r="B12" s="1076" t="s">
        <v>363</v>
      </c>
      <c r="C12" s="1077"/>
      <c r="D12" s="1077"/>
      <c r="E12" s="1077"/>
      <c r="F12" s="1077"/>
      <c r="G12" s="1077"/>
      <c r="H12" s="1077"/>
      <c r="I12" s="1077"/>
      <c r="J12" s="1077"/>
      <c r="K12" s="1077"/>
      <c r="L12" s="1077"/>
      <c r="M12" s="1077"/>
      <c r="N12" s="1077"/>
      <c r="O12" s="1077"/>
      <c r="P12" s="1078"/>
      <c r="Q12" s="1083">
        <v>771</v>
      </c>
      <c r="R12" s="1080"/>
      <c r="S12" s="1080"/>
      <c r="T12" s="1080"/>
      <c r="U12" s="1080"/>
      <c r="V12" s="1080">
        <v>124</v>
      </c>
      <c r="W12" s="1080"/>
      <c r="X12" s="1080"/>
      <c r="Y12" s="1080"/>
      <c r="Z12" s="1080"/>
      <c r="AA12" s="1080">
        <v>647</v>
      </c>
      <c r="AB12" s="1080"/>
      <c r="AC12" s="1080"/>
      <c r="AD12" s="1080"/>
      <c r="AE12" s="1084"/>
      <c r="AF12" s="1131" t="s">
        <v>127</v>
      </c>
      <c r="AG12" s="1132"/>
      <c r="AH12" s="1132"/>
      <c r="AI12" s="1132"/>
      <c r="AJ12" s="1133"/>
      <c r="AK12" s="1134">
        <v>12</v>
      </c>
      <c r="AL12" s="1135"/>
      <c r="AM12" s="1135"/>
      <c r="AN12" s="1135"/>
      <c r="AO12" s="1135"/>
      <c r="AP12" s="1135">
        <v>49</v>
      </c>
      <c r="AQ12" s="1135"/>
      <c r="AR12" s="1135"/>
      <c r="AS12" s="1135"/>
      <c r="AT12" s="1135"/>
      <c r="AU12" s="1129"/>
      <c r="AV12" s="1129"/>
      <c r="AW12" s="1129"/>
      <c r="AX12" s="1129"/>
      <c r="AY12" s="1130"/>
      <c r="AZ12" s="240"/>
      <c r="BA12" s="240"/>
      <c r="BB12" s="240"/>
      <c r="BC12" s="240"/>
      <c r="BD12" s="240"/>
      <c r="BE12" s="241"/>
      <c r="BF12" s="241"/>
      <c r="BG12" s="241"/>
      <c r="BH12" s="241"/>
      <c r="BI12" s="241"/>
      <c r="BJ12" s="241"/>
      <c r="BK12" s="241"/>
      <c r="BL12" s="241"/>
      <c r="BM12" s="241"/>
      <c r="BN12" s="241"/>
      <c r="BO12" s="241"/>
      <c r="BP12" s="241"/>
      <c r="BQ12" s="250">
        <v>6</v>
      </c>
      <c r="BR12" s="251"/>
      <c r="BS12" s="1047" t="s">
        <v>575</v>
      </c>
      <c r="BT12" s="1048"/>
      <c r="BU12" s="1048"/>
      <c r="BV12" s="1048"/>
      <c r="BW12" s="1048"/>
      <c r="BX12" s="1048"/>
      <c r="BY12" s="1048"/>
      <c r="BZ12" s="1048"/>
      <c r="CA12" s="1048"/>
      <c r="CB12" s="1048"/>
      <c r="CC12" s="1048"/>
      <c r="CD12" s="1048"/>
      <c r="CE12" s="1048"/>
      <c r="CF12" s="1048"/>
      <c r="CG12" s="1049"/>
      <c r="CH12" s="1022">
        <v>-47</v>
      </c>
      <c r="CI12" s="1023"/>
      <c r="CJ12" s="1023"/>
      <c r="CK12" s="1023"/>
      <c r="CL12" s="1024"/>
      <c r="CM12" s="1022">
        <v>521</v>
      </c>
      <c r="CN12" s="1023"/>
      <c r="CO12" s="1023"/>
      <c r="CP12" s="1023"/>
      <c r="CQ12" s="1024"/>
      <c r="CR12" s="1022">
        <v>100</v>
      </c>
      <c r="CS12" s="1023"/>
      <c r="CT12" s="1023"/>
      <c r="CU12" s="1023"/>
      <c r="CV12" s="1024"/>
      <c r="CW12" s="1022" t="s">
        <v>496</v>
      </c>
      <c r="CX12" s="1023"/>
      <c r="CY12" s="1023"/>
      <c r="CZ12" s="1023"/>
      <c r="DA12" s="1024"/>
      <c r="DB12" s="1022" t="s">
        <v>496</v>
      </c>
      <c r="DC12" s="1023"/>
      <c r="DD12" s="1023"/>
      <c r="DE12" s="1023"/>
      <c r="DF12" s="1024"/>
      <c r="DG12" s="1022" t="s">
        <v>496</v>
      </c>
      <c r="DH12" s="1023"/>
      <c r="DI12" s="1023"/>
      <c r="DJ12" s="1023"/>
      <c r="DK12" s="1024"/>
      <c r="DL12" s="1022" t="s">
        <v>496</v>
      </c>
      <c r="DM12" s="1023"/>
      <c r="DN12" s="1023"/>
      <c r="DO12" s="1023"/>
      <c r="DP12" s="1024"/>
      <c r="DQ12" s="1022" t="s">
        <v>496</v>
      </c>
      <c r="DR12" s="1023"/>
      <c r="DS12" s="1023"/>
      <c r="DT12" s="1023"/>
      <c r="DU12" s="1024"/>
      <c r="DV12" s="1025"/>
      <c r="DW12" s="1026"/>
      <c r="DX12" s="1026"/>
      <c r="DY12" s="1026"/>
      <c r="DZ12" s="1027"/>
      <c r="EA12" s="242"/>
    </row>
    <row r="13" spans="1:131" s="243" customFormat="1" ht="26.25" customHeight="1" x14ac:dyDescent="0.15">
      <c r="A13" s="249">
        <v>7</v>
      </c>
      <c r="B13" s="1076" t="s">
        <v>364</v>
      </c>
      <c r="C13" s="1077"/>
      <c r="D13" s="1077"/>
      <c r="E13" s="1077"/>
      <c r="F13" s="1077"/>
      <c r="G13" s="1077"/>
      <c r="H13" s="1077"/>
      <c r="I13" s="1077"/>
      <c r="J13" s="1077"/>
      <c r="K13" s="1077"/>
      <c r="L13" s="1077"/>
      <c r="M13" s="1077"/>
      <c r="N13" s="1077"/>
      <c r="O13" s="1077"/>
      <c r="P13" s="1078"/>
      <c r="Q13" s="1083">
        <v>220</v>
      </c>
      <c r="R13" s="1080"/>
      <c r="S13" s="1080"/>
      <c r="T13" s="1080"/>
      <c r="U13" s="1080"/>
      <c r="V13" s="1080">
        <v>155</v>
      </c>
      <c r="W13" s="1080"/>
      <c r="X13" s="1080"/>
      <c r="Y13" s="1080"/>
      <c r="Z13" s="1080"/>
      <c r="AA13" s="1080">
        <v>65</v>
      </c>
      <c r="AB13" s="1080"/>
      <c r="AC13" s="1080"/>
      <c r="AD13" s="1080"/>
      <c r="AE13" s="1084"/>
      <c r="AF13" s="1131">
        <v>65</v>
      </c>
      <c r="AG13" s="1132"/>
      <c r="AH13" s="1132"/>
      <c r="AI13" s="1132"/>
      <c r="AJ13" s="1133"/>
      <c r="AK13" s="1134">
        <v>0</v>
      </c>
      <c r="AL13" s="1135"/>
      <c r="AM13" s="1135"/>
      <c r="AN13" s="1135"/>
      <c r="AO13" s="1135"/>
      <c r="AP13" s="1135" t="s">
        <v>560</v>
      </c>
      <c r="AQ13" s="1135"/>
      <c r="AR13" s="1135"/>
      <c r="AS13" s="1135"/>
      <c r="AT13" s="1135"/>
      <c r="AU13" s="1129"/>
      <c r="AV13" s="1129"/>
      <c r="AW13" s="1129"/>
      <c r="AX13" s="1129"/>
      <c r="AY13" s="1130"/>
      <c r="AZ13" s="240"/>
      <c r="BA13" s="240"/>
      <c r="BB13" s="240"/>
      <c r="BC13" s="240"/>
      <c r="BD13" s="240"/>
      <c r="BE13" s="241"/>
      <c r="BF13" s="241"/>
      <c r="BG13" s="241"/>
      <c r="BH13" s="241"/>
      <c r="BI13" s="241"/>
      <c r="BJ13" s="241"/>
      <c r="BK13" s="241"/>
      <c r="BL13" s="241"/>
      <c r="BM13" s="241"/>
      <c r="BN13" s="241"/>
      <c r="BO13" s="241"/>
      <c r="BP13" s="241"/>
      <c r="BQ13" s="250">
        <v>7</v>
      </c>
      <c r="BR13" s="251"/>
      <c r="BS13" s="1047" t="s">
        <v>576</v>
      </c>
      <c r="BT13" s="1048"/>
      <c r="BU13" s="1048"/>
      <c r="BV13" s="1048"/>
      <c r="BW13" s="1048"/>
      <c r="BX13" s="1048"/>
      <c r="BY13" s="1048"/>
      <c r="BZ13" s="1048"/>
      <c r="CA13" s="1048"/>
      <c r="CB13" s="1048"/>
      <c r="CC13" s="1048"/>
      <c r="CD13" s="1048"/>
      <c r="CE13" s="1048"/>
      <c r="CF13" s="1048"/>
      <c r="CG13" s="1049"/>
      <c r="CH13" s="1022">
        <v>-1</v>
      </c>
      <c r="CI13" s="1023"/>
      <c r="CJ13" s="1023"/>
      <c r="CK13" s="1023"/>
      <c r="CL13" s="1024"/>
      <c r="CM13" s="1022">
        <v>2075</v>
      </c>
      <c r="CN13" s="1023"/>
      <c r="CO13" s="1023"/>
      <c r="CP13" s="1023"/>
      <c r="CQ13" s="1024"/>
      <c r="CR13" s="1022">
        <v>417</v>
      </c>
      <c r="CS13" s="1023"/>
      <c r="CT13" s="1023"/>
      <c r="CU13" s="1023"/>
      <c r="CV13" s="1024"/>
      <c r="CW13" s="1022">
        <v>466</v>
      </c>
      <c r="CX13" s="1023"/>
      <c r="CY13" s="1023"/>
      <c r="CZ13" s="1023"/>
      <c r="DA13" s="1024"/>
      <c r="DB13" s="1022" t="s">
        <v>496</v>
      </c>
      <c r="DC13" s="1023"/>
      <c r="DD13" s="1023"/>
      <c r="DE13" s="1023"/>
      <c r="DF13" s="1024"/>
      <c r="DG13" s="1022" t="s">
        <v>496</v>
      </c>
      <c r="DH13" s="1023"/>
      <c r="DI13" s="1023"/>
      <c r="DJ13" s="1023"/>
      <c r="DK13" s="1024"/>
      <c r="DL13" s="1022" t="s">
        <v>496</v>
      </c>
      <c r="DM13" s="1023"/>
      <c r="DN13" s="1023"/>
      <c r="DO13" s="1023"/>
      <c r="DP13" s="1024"/>
      <c r="DQ13" s="1022" t="s">
        <v>496</v>
      </c>
      <c r="DR13" s="1023"/>
      <c r="DS13" s="1023"/>
      <c r="DT13" s="1023"/>
      <c r="DU13" s="1024"/>
      <c r="DV13" s="1025"/>
      <c r="DW13" s="1026"/>
      <c r="DX13" s="1026"/>
      <c r="DY13" s="1026"/>
      <c r="DZ13" s="1027"/>
      <c r="EA13" s="242"/>
    </row>
    <row r="14" spans="1:131" s="243" customFormat="1" ht="26.25" customHeight="1" x14ac:dyDescent="0.15">
      <c r="A14" s="249">
        <v>8</v>
      </c>
      <c r="B14" s="1076" t="s">
        <v>365</v>
      </c>
      <c r="C14" s="1077"/>
      <c r="D14" s="1077"/>
      <c r="E14" s="1077"/>
      <c r="F14" s="1077"/>
      <c r="G14" s="1077"/>
      <c r="H14" s="1077"/>
      <c r="I14" s="1077"/>
      <c r="J14" s="1077"/>
      <c r="K14" s="1077"/>
      <c r="L14" s="1077"/>
      <c r="M14" s="1077"/>
      <c r="N14" s="1077"/>
      <c r="O14" s="1077"/>
      <c r="P14" s="1078"/>
      <c r="Q14" s="1083">
        <v>468</v>
      </c>
      <c r="R14" s="1080"/>
      <c r="S14" s="1080"/>
      <c r="T14" s="1080"/>
      <c r="U14" s="1080"/>
      <c r="V14" s="1080">
        <v>367</v>
      </c>
      <c r="W14" s="1080"/>
      <c r="X14" s="1080"/>
      <c r="Y14" s="1080"/>
      <c r="Z14" s="1080"/>
      <c r="AA14" s="1080">
        <v>101</v>
      </c>
      <c r="AB14" s="1080"/>
      <c r="AC14" s="1080"/>
      <c r="AD14" s="1080"/>
      <c r="AE14" s="1084"/>
      <c r="AF14" s="1131" t="s">
        <v>127</v>
      </c>
      <c r="AG14" s="1132"/>
      <c r="AH14" s="1132"/>
      <c r="AI14" s="1132"/>
      <c r="AJ14" s="1133"/>
      <c r="AK14" s="1134">
        <v>70</v>
      </c>
      <c r="AL14" s="1135"/>
      <c r="AM14" s="1135"/>
      <c r="AN14" s="1135"/>
      <c r="AO14" s="1135"/>
      <c r="AP14" s="1135">
        <v>2362</v>
      </c>
      <c r="AQ14" s="1135"/>
      <c r="AR14" s="1135"/>
      <c r="AS14" s="1135"/>
      <c r="AT14" s="1135"/>
      <c r="AU14" s="1129"/>
      <c r="AV14" s="1129"/>
      <c r="AW14" s="1129"/>
      <c r="AX14" s="1129"/>
      <c r="AY14" s="1130"/>
      <c r="AZ14" s="240"/>
      <c r="BA14" s="240"/>
      <c r="BB14" s="240"/>
      <c r="BC14" s="240"/>
      <c r="BD14" s="240"/>
      <c r="BE14" s="241"/>
      <c r="BF14" s="241"/>
      <c r="BG14" s="241"/>
      <c r="BH14" s="241"/>
      <c r="BI14" s="241"/>
      <c r="BJ14" s="241"/>
      <c r="BK14" s="241"/>
      <c r="BL14" s="241"/>
      <c r="BM14" s="241"/>
      <c r="BN14" s="241"/>
      <c r="BO14" s="241"/>
      <c r="BP14" s="241"/>
      <c r="BQ14" s="250">
        <v>8</v>
      </c>
      <c r="BR14" s="251"/>
      <c r="BS14" s="1047" t="s">
        <v>577</v>
      </c>
      <c r="BT14" s="1048"/>
      <c r="BU14" s="1048"/>
      <c r="BV14" s="1048"/>
      <c r="BW14" s="1048"/>
      <c r="BX14" s="1048"/>
      <c r="BY14" s="1048"/>
      <c r="BZ14" s="1048"/>
      <c r="CA14" s="1048"/>
      <c r="CB14" s="1048"/>
      <c r="CC14" s="1048"/>
      <c r="CD14" s="1048"/>
      <c r="CE14" s="1048"/>
      <c r="CF14" s="1048"/>
      <c r="CG14" s="1049"/>
      <c r="CH14" s="1022">
        <v>-2</v>
      </c>
      <c r="CI14" s="1023"/>
      <c r="CJ14" s="1023"/>
      <c r="CK14" s="1023"/>
      <c r="CL14" s="1024"/>
      <c r="CM14" s="1022">
        <v>191</v>
      </c>
      <c r="CN14" s="1023"/>
      <c r="CO14" s="1023"/>
      <c r="CP14" s="1023"/>
      <c r="CQ14" s="1024"/>
      <c r="CR14" s="1022">
        <v>123</v>
      </c>
      <c r="CS14" s="1023"/>
      <c r="CT14" s="1023"/>
      <c r="CU14" s="1023"/>
      <c r="CV14" s="1024"/>
      <c r="CW14" s="1022">
        <v>41</v>
      </c>
      <c r="CX14" s="1023"/>
      <c r="CY14" s="1023"/>
      <c r="CZ14" s="1023"/>
      <c r="DA14" s="1024"/>
      <c r="DB14" s="1022" t="s">
        <v>496</v>
      </c>
      <c r="DC14" s="1023"/>
      <c r="DD14" s="1023"/>
      <c r="DE14" s="1023"/>
      <c r="DF14" s="1024"/>
      <c r="DG14" s="1022" t="s">
        <v>496</v>
      </c>
      <c r="DH14" s="1023"/>
      <c r="DI14" s="1023"/>
      <c r="DJ14" s="1023"/>
      <c r="DK14" s="1024"/>
      <c r="DL14" s="1022" t="s">
        <v>496</v>
      </c>
      <c r="DM14" s="1023"/>
      <c r="DN14" s="1023"/>
      <c r="DO14" s="1023"/>
      <c r="DP14" s="1024"/>
      <c r="DQ14" s="1022" t="s">
        <v>496</v>
      </c>
      <c r="DR14" s="1023"/>
      <c r="DS14" s="1023"/>
      <c r="DT14" s="1023"/>
      <c r="DU14" s="1024"/>
      <c r="DV14" s="1025"/>
      <c r="DW14" s="1026"/>
      <c r="DX14" s="1026"/>
      <c r="DY14" s="1026"/>
      <c r="DZ14" s="1027"/>
      <c r="EA14" s="242"/>
    </row>
    <row r="15" spans="1:131" s="243" customFormat="1" ht="26.25" customHeight="1" x14ac:dyDescent="0.15">
      <c r="A15" s="249">
        <v>9</v>
      </c>
      <c r="B15" s="1076" t="s">
        <v>366</v>
      </c>
      <c r="C15" s="1077"/>
      <c r="D15" s="1077"/>
      <c r="E15" s="1077"/>
      <c r="F15" s="1077"/>
      <c r="G15" s="1077"/>
      <c r="H15" s="1077"/>
      <c r="I15" s="1077"/>
      <c r="J15" s="1077"/>
      <c r="K15" s="1077"/>
      <c r="L15" s="1077"/>
      <c r="M15" s="1077"/>
      <c r="N15" s="1077"/>
      <c r="O15" s="1077"/>
      <c r="P15" s="1078"/>
      <c r="Q15" s="1083">
        <v>1152</v>
      </c>
      <c r="R15" s="1080"/>
      <c r="S15" s="1080"/>
      <c r="T15" s="1080"/>
      <c r="U15" s="1080"/>
      <c r="V15" s="1080">
        <v>437</v>
      </c>
      <c r="W15" s="1080"/>
      <c r="X15" s="1080"/>
      <c r="Y15" s="1080"/>
      <c r="Z15" s="1080"/>
      <c r="AA15" s="1080">
        <v>715</v>
      </c>
      <c r="AB15" s="1080"/>
      <c r="AC15" s="1080"/>
      <c r="AD15" s="1080"/>
      <c r="AE15" s="1084"/>
      <c r="AF15" s="1131" t="s">
        <v>360</v>
      </c>
      <c r="AG15" s="1132"/>
      <c r="AH15" s="1132"/>
      <c r="AI15" s="1132"/>
      <c r="AJ15" s="1133"/>
      <c r="AK15" s="1134">
        <v>21</v>
      </c>
      <c r="AL15" s="1135"/>
      <c r="AM15" s="1135"/>
      <c r="AN15" s="1135"/>
      <c r="AO15" s="1135"/>
      <c r="AP15" s="1135">
        <v>1629</v>
      </c>
      <c r="AQ15" s="1135"/>
      <c r="AR15" s="1135"/>
      <c r="AS15" s="1135"/>
      <c r="AT15" s="1135"/>
      <c r="AU15" s="1129"/>
      <c r="AV15" s="1129"/>
      <c r="AW15" s="1129"/>
      <c r="AX15" s="1129"/>
      <c r="AY15" s="1130"/>
      <c r="AZ15" s="240"/>
      <c r="BA15" s="240"/>
      <c r="BB15" s="240"/>
      <c r="BC15" s="240"/>
      <c r="BD15" s="240"/>
      <c r="BE15" s="241"/>
      <c r="BF15" s="241"/>
      <c r="BG15" s="241"/>
      <c r="BH15" s="241"/>
      <c r="BI15" s="241"/>
      <c r="BJ15" s="241"/>
      <c r="BK15" s="241"/>
      <c r="BL15" s="241"/>
      <c r="BM15" s="241"/>
      <c r="BN15" s="241"/>
      <c r="BO15" s="241"/>
      <c r="BP15" s="241"/>
      <c r="BQ15" s="250">
        <v>9</v>
      </c>
      <c r="BR15" s="251" t="s">
        <v>595</v>
      </c>
      <c r="BS15" s="1047" t="s">
        <v>578</v>
      </c>
      <c r="BT15" s="1048"/>
      <c r="BU15" s="1048"/>
      <c r="BV15" s="1048"/>
      <c r="BW15" s="1048"/>
      <c r="BX15" s="1048"/>
      <c r="BY15" s="1048"/>
      <c r="BZ15" s="1048"/>
      <c r="CA15" s="1048"/>
      <c r="CB15" s="1048"/>
      <c r="CC15" s="1048"/>
      <c r="CD15" s="1048"/>
      <c r="CE15" s="1048"/>
      <c r="CF15" s="1048"/>
      <c r="CG15" s="1049"/>
      <c r="CH15" s="1022">
        <v>161</v>
      </c>
      <c r="CI15" s="1023"/>
      <c r="CJ15" s="1023"/>
      <c r="CK15" s="1023"/>
      <c r="CL15" s="1024"/>
      <c r="CM15" s="1022">
        <v>4222</v>
      </c>
      <c r="CN15" s="1023"/>
      <c r="CO15" s="1023"/>
      <c r="CP15" s="1023"/>
      <c r="CQ15" s="1024"/>
      <c r="CR15" s="1022">
        <v>70</v>
      </c>
      <c r="CS15" s="1023"/>
      <c r="CT15" s="1023"/>
      <c r="CU15" s="1023"/>
      <c r="CV15" s="1024"/>
      <c r="CW15" s="1022" t="s">
        <v>496</v>
      </c>
      <c r="CX15" s="1023"/>
      <c r="CY15" s="1023"/>
      <c r="CZ15" s="1023"/>
      <c r="DA15" s="1024"/>
      <c r="DB15" s="1022" t="s">
        <v>496</v>
      </c>
      <c r="DC15" s="1023"/>
      <c r="DD15" s="1023"/>
      <c r="DE15" s="1023"/>
      <c r="DF15" s="1024"/>
      <c r="DG15" s="1022" t="s">
        <v>496</v>
      </c>
      <c r="DH15" s="1023"/>
      <c r="DI15" s="1023"/>
      <c r="DJ15" s="1023"/>
      <c r="DK15" s="1024"/>
      <c r="DL15" s="1022">
        <v>2266</v>
      </c>
      <c r="DM15" s="1023"/>
      <c r="DN15" s="1023"/>
      <c r="DO15" s="1023"/>
      <c r="DP15" s="1024"/>
      <c r="DQ15" s="1022">
        <v>1133</v>
      </c>
      <c r="DR15" s="1023"/>
      <c r="DS15" s="1023"/>
      <c r="DT15" s="1023"/>
      <c r="DU15" s="1024"/>
      <c r="DV15" s="1025"/>
      <c r="DW15" s="1026"/>
      <c r="DX15" s="1026"/>
      <c r="DY15" s="1026"/>
      <c r="DZ15" s="1027"/>
      <c r="EA15" s="242"/>
    </row>
    <row r="16" spans="1:131" s="243" customFormat="1" ht="26.25" customHeight="1" x14ac:dyDescent="0.15">
      <c r="A16" s="249">
        <v>10</v>
      </c>
      <c r="B16" s="1076" t="s">
        <v>367</v>
      </c>
      <c r="C16" s="1077"/>
      <c r="D16" s="1077"/>
      <c r="E16" s="1077"/>
      <c r="F16" s="1077"/>
      <c r="G16" s="1077"/>
      <c r="H16" s="1077"/>
      <c r="I16" s="1077"/>
      <c r="J16" s="1077"/>
      <c r="K16" s="1077"/>
      <c r="L16" s="1077"/>
      <c r="M16" s="1077"/>
      <c r="N16" s="1077"/>
      <c r="O16" s="1077"/>
      <c r="P16" s="1078"/>
      <c r="Q16" s="1083">
        <v>3623</v>
      </c>
      <c r="R16" s="1080"/>
      <c r="S16" s="1080"/>
      <c r="T16" s="1080"/>
      <c r="U16" s="1080"/>
      <c r="V16" s="1080">
        <v>3583</v>
      </c>
      <c r="W16" s="1080"/>
      <c r="X16" s="1080"/>
      <c r="Y16" s="1080"/>
      <c r="Z16" s="1080"/>
      <c r="AA16" s="1080">
        <v>39</v>
      </c>
      <c r="AB16" s="1080"/>
      <c r="AC16" s="1080"/>
      <c r="AD16" s="1080"/>
      <c r="AE16" s="1084"/>
      <c r="AF16" s="1131">
        <v>21</v>
      </c>
      <c r="AG16" s="1132"/>
      <c r="AH16" s="1132"/>
      <c r="AI16" s="1132"/>
      <c r="AJ16" s="1133"/>
      <c r="AK16" s="1134">
        <v>489</v>
      </c>
      <c r="AL16" s="1135"/>
      <c r="AM16" s="1135"/>
      <c r="AN16" s="1135"/>
      <c r="AO16" s="1135"/>
      <c r="AP16" s="1135">
        <v>7621</v>
      </c>
      <c r="AQ16" s="1135"/>
      <c r="AR16" s="1135"/>
      <c r="AS16" s="1135"/>
      <c r="AT16" s="1135"/>
      <c r="AU16" s="1129"/>
      <c r="AV16" s="1129"/>
      <c r="AW16" s="1129"/>
      <c r="AX16" s="1129"/>
      <c r="AY16" s="1130"/>
      <c r="AZ16" s="240"/>
      <c r="BA16" s="240"/>
      <c r="BB16" s="240"/>
      <c r="BC16" s="240"/>
      <c r="BD16" s="240"/>
      <c r="BE16" s="241"/>
      <c r="BF16" s="241"/>
      <c r="BG16" s="241"/>
      <c r="BH16" s="241"/>
      <c r="BI16" s="241"/>
      <c r="BJ16" s="241"/>
      <c r="BK16" s="241"/>
      <c r="BL16" s="241"/>
      <c r="BM16" s="241"/>
      <c r="BN16" s="241"/>
      <c r="BO16" s="241"/>
      <c r="BP16" s="241"/>
      <c r="BQ16" s="250">
        <v>10</v>
      </c>
      <c r="BR16" s="251"/>
      <c r="BS16" s="1047" t="s">
        <v>579</v>
      </c>
      <c r="BT16" s="1048"/>
      <c r="BU16" s="1048"/>
      <c r="BV16" s="1048"/>
      <c r="BW16" s="1048"/>
      <c r="BX16" s="1048"/>
      <c r="BY16" s="1048"/>
      <c r="BZ16" s="1048"/>
      <c r="CA16" s="1048"/>
      <c r="CB16" s="1048"/>
      <c r="CC16" s="1048"/>
      <c r="CD16" s="1048"/>
      <c r="CE16" s="1048"/>
      <c r="CF16" s="1048"/>
      <c r="CG16" s="1049"/>
      <c r="CH16" s="1022">
        <v>1</v>
      </c>
      <c r="CI16" s="1023"/>
      <c r="CJ16" s="1023"/>
      <c r="CK16" s="1023"/>
      <c r="CL16" s="1024"/>
      <c r="CM16" s="1022">
        <v>172</v>
      </c>
      <c r="CN16" s="1023"/>
      <c r="CO16" s="1023"/>
      <c r="CP16" s="1023"/>
      <c r="CQ16" s="1024"/>
      <c r="CR16" s="1022">
        <v>100</v>
      </c>
      <c r="CS16" s="1023"/>
      <c r="CT16" s="1023"/>
      <c r="CU16" s="1023"/>
      <c r="CV16" s="1024"/>
      <c r="CW16" s="1022" t="s">
        <v>496</v>
      </c>
      <c r="CX16" s="1023"/>
      <c r="CY16" s="1023"/>
      <c r="CZ16" s="1023"/>
      <c r="DA16" s="1024"/>
      <c r="DB16" s="1022" t="s">
        <v>496</v>
      </c>
      <c r="DC16" s="1023"/>
      <c r="DD16" s="1023"/>
      <c r="DE16" s="1023"/>
      <c r="DF16" s="1024"/>
      <c r="DG16" s="1022" t="s">
        <v>496</v>
      </c>
      <c r="DH16" s="1023"/>
      <c r="DI16" s="1023"/>
      <c r="DJ16" s="1023"/>
      <c r="DK16" s="1024"/>
      <c r="DL16" s="1022" t="s">
        <v>496</v>
      </c>
      <c r="DM16" s="1023"/>
      <c r="DN16" s="1023"/>
      <c r="DO16" s="1023"/>
      <c r="DP16" s="1024"/>
      <c r="DQ16" s="1022" t="s">
        <v>496</v>
      </c>
      <c r="DR16" s="1023"/>
      <c r="DS16" s="1023"/>
      <c r="DT16" s="1023"/>
      <c r="DU16" s="1024"/>
      <c r="DV16" s="1025"/>
      <c r="DW16" s="1026"/>
      <c r="DX16" s="1026"/>
      <c r="DY16" s="1026"/>
      <c r="DZ16" s="1027"/>
      <c r="EA16" s="242"/>
    </row>
    <row r="17" spans="1:131" s="243" customFormat="1" ht="26.25" customHeight="1" x14ac:dyDescent="0.15">
      <c r="A17" s="249">
        <v>11</v>
      </c>
      <c r="B17" s="1076" t="s">
        <v>368</v>
      </c>
      <c r="C17" s="1077"/>
      <c r="D17" s="1077"/>
      <c r="E17" s="1077"/>
      <c r="F17" s="1077"/>
      <c r="G17" s="1077"/>
      <c r="H17" s="1077"/>
      <c r="I17" s="1077"/>
      <c r="J17" s="1077"/>
      <c r="K17" s="1077"/>
      <c r="L17" s="1077"/>
      <c r="M17" s="1077"/>
      <c r="N17" s="1077"/>
      <c r="O17" s="1077"/>
      <c r="P17" s="1078"/>
      <c r="Q17" s="1083">
        <v>26949</v>
      </c>
      <c r="R17" s="1080"/>
      <c r="S17" s="1080"/>
      <c r="T17" s="1080"/>
      <c r="U17" s="1080"/>
      <c r="V17" s="1080">
        <v>26949</v>
      </c>
      <c r="W17" s="1080"/>
      <c r="X17" s="1080"/>
      <c r="Y17" s="1080"/>
      <c r="Z17" s="1080"/>
      <c r="AA17" s="1080">
        <v>0</v>
      </c>
      <c r="AB17" s="1080"/>
      <c r="AC17" s="1080"/>
      <c r="AD17" s="1080"/>
      <c r="AE17" s="1084"/>
      <c r="AF17" s="1131" t="s">
        <v>127</v>
      </c>
      <c r="AG17" s="1132"/>
      <c r="AH17" s="1132"/>
      <c r="AI17" s="1132"/>
      <c r="AJ17" s="1133"/>
      <c r="AK17" s="1134">
        <v>235</v>
      </c>
      <c r="AL17" s="1135"/>
      <c r="AM17" s="1135"/>
      <c r="AN17" s="1135"/>
      <c r="AO17" s="1135"/>
      <c r="AP17" s="1135" t="s">
        <v>559</v>
      </c>
      <c r="AQ17" s="1135"/>
      <c r="AR17" s="1135"/>
      <c r="AS17" s="1135"/>
      <c r="AT17" s="1135"/>
      <c r="AU17" s="1129"/>
      <c r="AV17" s="1129"/>
      <c r="AW17" s="1129"/>
      <c r="AX17" s="1129"/>
      <c r="AY17" s="1130"/>
      <c r="AZ17" s="240"/>
      <c r="BA17" s="240"/>
      <c r="BB17" s="240"/>
      <c r="BC17" s="240"/>
      <c r="BD17" s="240"/>
      <c r="BE17" s="241"/>
      <c r="BF17" s="241"/>
      <c r="BG17" s="241"/>
      <c r="BH17" s="241"/>
      <c r="BI17" s="241"/>
      <c r="BJ17" s="241"/>
      <c r="BK17" s="241"/>
      <c r="BL17" s="241"/>
      <c r="BM17" s="241"/>
      <c r="BN17" s="241"/>
      <c r="BO17" s="241"/>
      <c r="BP17" s="241"/>
      <c r="BQ17" s="250">
        <v>11</v>
      </c>
      <c r="BR17" s="251"/>
      <c r="BS17" s="1047" t="s">
        <v>580</v>
      </c>
      <c r="BT17" s="1048"/>
      <c r="BU17" s="1048"/>
      <c r="BV17" s="1048"/>
      <c r="BW17" s="1048"/>
      <c r="BX17" s="1048"/>
      <c r="BY17" s="1048"/>
      <c r="BZ17" s="1048"/>
      <c r="CA17" s="1048"/>
      <c r="CB17" s="1048"/>
      <c r="CC17" s="1048"/>
      <c r="CD17" s="1048"/>
      <c r="CE17" s="1048"/>
      <c r="CF17" s="1048"/>
      <c r="CG17" s="1049"/>
      <c r="CH17" s="1022">
        <v>-12</v>
      </c>
      <c r="CI17" s="1023"/>
      <c r="CJ17" s="1023"/>
      <c r="CK17" s="1023"/>
      <c r="CL17" s="1024"/>
      <c r="CM17" s="1022">
        <v>1018</v>
      </c>
      <c r="CN17" s="1023"/>
      <c r="CO17" s="1023"/>
      <c r="CP17" s="1023"/>
      <c r="CQ17" s="1024"/>
      <c r="CR17" s="1022">
        <v>200</v>
      </c>
      <c r="CS17" s="1023"/>
      <c r="CT17" s="1023"/>
      <c r="CU17" s="1023"/>
      <c r="CV17" s="1024"/>
      <c r="CW17" s="1022" t="s">
        <v>496</v>
      </c>
      <c r="CX17" s="1023"/>
      <c r="CY17" s="1023"/>
      <c r="CZ17" s="1023"/>
      <c r="DA17" s="1024"/>
      <c r="DB17" s="1022" t="s">
        <v>496</v>
      </c>
      <c r="DC17" s="1023"/>
      <c r="DD17" s="1023"/>
      <c r="DE17" s="1023"/>
      <c r="DF17" s="1024"/>
      <c r="DG17" s="1022" t="s">
        <v>496</v>
      </c>
      <c r="DH17" s="1023"/>
      <c r="DI17" s="1023"/>
      <c r="DJ17" s="1023"/>
      <c r="DK17" s="1024"/>
      <c r="DL17" s="1022" t="s">
        <v>496</v>
      </c>
      <c r="DM17" s="1023"/>
      <c r="DN17" s="1023"/>
      <c r="DO17" s="1023"/>
      <c r="DP17" s="1024"/>
      <c r="DQ17" s="1022" t="s">
        <v>496</v>
      </c>
      <c r="DR17" s="1023"/>
      <c r="DS17" s="1023"/>
      <c r="DT17" s="1023"/>
      <c r="DU17" s="1024"/>
      <c r="DV17" s="1025"/>
      <c r="DW17" s="1026"/>
      <c r="DX17" s="1026"/>
      <c r="DY17" s="1026"/>
      <c r="DZ17" s="1027"/>
      <c r="EA17" s="242"/>
    </row>
    <row r="18" spans="1:131" s="243" customFormat="1" ht="26.25" customHeight="1" x14ac:dyDescent="0.15">
      <c r="A18" s="249">
        <v>12</v>
      </c>
      <c r="B18" s="1076"/>
      <c r="C18" s="1077"/>
      <c r="D18" s="1077"/>
      <c r="E18" s="1077"/>
      <c r="F18" s="1077"/>
      <c r="G18" s="1077"/>
      <c r="H18" s="1077"/>
      <c r="I18" s="1077"/>
      <c r="J18" s="1077"/>
      <c r="K18" s="1077"/>
      <c r="L18" s="1077"/>
      <c r="M18" s="1077"/>
      <c r="N18" s="1077"/>
      <c r="O18" s="1077"/>
      <c r="P18" s="1078"/>
      <c r="Q18" s="1083"/>
      <c r="R18" s="1080"/>
      <c r="S18" s="1080"/>
      <c r="T18" s="1080"/>
      <c r="U18" s="1080"/>
      <c r="V18" s="1080"/>
      <c r="W18" s="1080"/>
      <c r="X18" s="1080"/>
      <c r="Y18" s="1080"/>
      <c r="Z18" s="1080"/>
      <c r="AA18" s="1080"/>
      <c r="AB18" s="1080"/>
      <c r="AC18" s="1080"/>
      <c r="AD18" s="1080"/>
      <c r="AE18" s="1084"/>
      <c r="AF18" s="1131"/>
      <c r="AG18" s="1132"/>
      <c r="AH18" s="1132"/>
      <c r="AI18" s="1132"/>
      <c r="AJ18" s="1133"/>
      <c r="AK18" s="1134"/>
      <c r="AL18" s="1135"/>
      <c r="AM18" s="1135"/>
      <c r="AN18" s="1135"/>
      <c r="AO18" s="1135"/>
      <c r="AP18" s="1135"/>
      <c r="AQ18" s="1135"/>
      <c r="AR18" s="1135"/>
      <c r="AS18" s="1135"/>
      <c r="AT18" s="1135"/>
      <c r="AU18" s="1129"/>
      <c r="AV18" s="1129"/>
      <c r="AW18" s="1129"/>
      <c r="AX18" s="1129"/>
      <c r="AY18" s="1130"/>
      <c r="AZ18" s="240"/>
      <c r="BA18" s="240"/>
      <c r="BB18" s="240"/>
      <c r="BC18" s="240"/>
      <c r="BD18" s="240"/>
      <c r="BE18" s="241"/>
      <c r="BF18" s="241"/>
      <c r="BG18" s="241"/>
      <c r="BH18" s="241"/>
      <c r="BI18" s="241"/>
      <c r="BJ18" s="241"/>
      <c r="BK18" s="241"/>
      <c r="BL18" s="241"/>
      <c r="BM18" s="241"/>
      <c r="BN18" s="241"/>
      <c r="BO18" s="241"/>
      <c r="BP18" s="241"/>
      <c r="BQ18" s="250">
        <v>12</v>
      </c>
      <c r="BR18" s="251"/>
      <c r="BS18" s="1047" t="s">
        <v>581</v>
      </c>
      <c r="BT18" s="1048"/>
      <c r="BU18" s="1048"/>
      <c r="BV18" s="1048"/>
      <c r="BW18" s="1048"/>
      <c r="BX18" s="1048"/>
      <c r="BY18" s="1048"/>
      <c r="BZ18" s="1048"/>
      <c r="CA18" s="1048"/>
      <c r="CB18" s="1048"/>
      <c r="CC18" s="1048"/>
      <c r="CD18" s="1048"/>
      <c r="CE18" s="1048"/>
      <c r="CF18" s="1048"/>
      <c r="CG18" s="1049"/>
      <c r="CH18" s="1022">
        <v>-7</v>
      </c>
      <c r="CI18" s="1023"/>
      <c r="CJ18" s="1023"/>
      <c r="CK18" s="1023"/>
      <c r="CL18" s="1024"/>
      <c r="CM18" s="1022">
        <v>1845</v>
      </c>
      <c r="CN18" s="1023"/>
      <c r="CO18" s="1023"/>
      <c r="CP18" s="1023"/>
      <c r="CQ18" s="1024"/>
      <c r="CR18" s="1022">
        <v>1013</v>
      </c>
      <c r="CS18" s="1023"/>
      <c r="CT18" s="1023"/>
      <c r="CU18" s="1023"/>
      <c r="CV18" s="1024"/>
      <c r="CW18" s="1022" t="s">
        <v>496</v>
      </c>
      <c r="CX18" s="1023"/>
      <c r="CY18" s="1023"/>
      <c r="CZ18" s="1023"/>
      <c r="DA18" s="1024"/>
      <c r="DB18" s="1022" t="s">
        <v>496</v>
      </c>
      <c r="DC18" s="1023"/>
      <c r="DD18" s="1023"/>
      <c r="DE18" s="1023"/>
      <c r="DF18" s="1024"/>
      <c r="DG18" s="1022" t="s">
        <v>496</v>
      </c>
      <c r="DH18" s="1023"/>
      <c r="DI18" s="1023"/>
      <c r="DJ18" s="1023"/>
      <c r="DK18" s="1024"/>
      <c r="DL18" s="1022" t="s">
        <v>496</v>
      </c>
      <c r="DM18" s="1023"/>
      <c r="DN18" s="1023"/>
      <c r="DO18" s="1023"/>
      <c r="DP18" s="1024"/>
      <c r="DQ18" s="1022" t="s">
        <v>496</v>
      </c>
      <c r="DR18" s="1023"/>
      <c r="DS18" s="1023"/>
      <c r="DT18" s="1023"/>
      <c r="DU18" s="1024"/>
      <c r="DV18" s="1025"/>
      <c r="DW18" s="1026"/>
      <c r="DX18" s="1026"/>
      <c r="DY18" s="1026"/>
      <c r="DZ18" s="1027"/>
      <c r="EA18" s="242"/>
    </row>
    <row r="19" spans="1:131" s="243" customFormat="1" ht="26.25" customHeight="1" x14ac:dyDescent="0.15">
      <c r="A19" s="249">
        <v>13</v>
      </c>
      <c r="B19" s="1076"/>
      <c r="C19" s="1077"/>
      <c r="D19" s="1077"/>
      <c r="E19" s="1077"/>
      <c r="F19" s="1077"/>
      <c r="G19" s="1077"/>
      <c r="H19" s="1077"/>
      <c r="I19" s="1077"/>
      <c r="J19" s="1077"/>
      <c r="K19" s="1077"/>
      <c r="L19" s="1077"/>
      <c r="M19" s="1077"/>
      <c r="N19" s="1077"/>
      <c r="O19" s="1077"/>
      <c r="P19" s="1078"/>
      <c r="Q19" s="1083"/>
      <c r="R19" s="1080"/>
      <c r="S19" s="1080"/>
      <c r="T19" s="1080"/>
      <c r="U19" s="1080"/>
      <c r="V19" s="1080"/>
      <c r="W19" s="1080"/>
      <c r="X19" s="1080"/>
      <c r="Y19" s="1080"/>
      <c r="Z19" s="1080"/>
      <c r="AA19" s="1080"/>
      <c r="AB19" s="1080"/>
      <c r="AC19" s="1080"/>
      <c r="AD19" s="1080"/>
      <c r="AE19" s="1084"/>
      <c r="AF19" s="1131"/>
      <c r="AG19" s="1132"/>
      <c r="AH19" s="1132"/>
      <c r="AI19" s="1132"/>
      <c r="AJ19" s="1133"/>
      <c r="AK19" s="1134"/>
      <c r="AL19" s="1135"/>
      <c r="AM19" s="1135"/>
      <c r="AN19" s="1135"/>
      <c r="AO19" s="1135"/>
      <c r="AP19" s="1135"/>
      <c r="AQ19" s="1135"/>
      <c r="AR19" s="1135"/>
      <c r="AS19" s="1135"/>
      <c r="AT19" s="1135"/>
      <c r="AU19" s="1129"/>
      <c r="AV19" s="1129"/>
      <c r="AW19" s="1129"/>
      <c r="AX19" s="1129"/>
      <c r="AY19" s="1130"/>
      <c r="AZ19" s="240"/>
      <c r="BA19" s="240"/>
      <c r="BB19" s="240"/>
      <c r="BC19" s="240"/>
      <c r="BD19" s="240"/>
      <c r="BE19" s="241"/>
      <c r="BF19" s="241"/>
      <c r="BG19" s="241"/>
      <c r="BH19" s="241"/>
      <c r="BI19" s="241"/>
      <c r="BJ19" s="241"/>
      <c r="BK19" s="241"/>
      <c r="BL19" s="241"/>
      <c r="BM19" s="241"/>
      <c r="BN19" s="241"/>
      <c r="BO19" s="241"/>
      <c r="BP19" s="241"/>
      <c r="BQ19" s="250">
        <v>13</v>
      </c>
      <c r="BR19" s="251"/>
      <c r="BS19" s="1047" t="s">
        <v>582</v>
      </c>
      <c r="BT19" s="1048"/>
      <c r="BU19" s="1048"/>
      <c r="BV19" s="1048"/>
      <c r="BW19" s="1048"/>
      <c r="BX19" s="1048"/>
      <c r="BY19" s="1048"/>
      <c r="BZ19" s="1048"/>
      <c r="CA19" s="1048"/>
      <c r="CB19" s="1048"/>
      <c r="CC19" s="1048"/>
      <c r="CD19" s="1048"/>
      <c r="CE19" s="1048"/>
      <c r="CF19" s="1048"/>
      <c r="CG19" s="1049"/>
      <c r="CH19" s="1022">
        <v>-1</v>
      </c>
      <c r="CI19" s="1023"/>
      <c r="CJ19" s="1023"/>
      <c r="CK19" s="1023"/>
      <c r="CL19" s="1024"/>
      <c r="CM19" s="1022">
        <v>282</v>
      </c>
      <c r="CN19" s="1023"/>
      <c r="CO19" s="1023"/>
      <c r="CP19" s="1023"/>
      <c r="CQ19" s="1024"/>
      <c r="CR19" s="1022">
        <v>196</v>
      </c>
      <c r="CS19" s="1023"/>
      <c r="CT19" s="1023"/>
      <c r="CU19" s="1023"/>
      <c r="CV19" s="1024"/>
      <c r="CW19" s="1022" t="s">
        <v>496</v>
      </c>
      <c r="CX19" s="1023"/>
      <c r="CY19" s="1023"/>
      <c r="CZ19" s="1023"/>
      <c r="DA19" s="1024"/>
      <c r="DB19" s="1022" t="s">
        <v>496</v>
      </c>
      <c r="DC19" s="1023"/>
      <c r="DD19" s="1023"/>
      <c r="DE19" s="1023"/>
      <c r="DF19" s="1024"/>
      <c r="DG19" s="1022" t="s">
        <v>496</v>
      </c>
      <c r="DH19" s="1023"/>
      <c r="DI19" s="1023"/>
      <c r="DJ19" s="1023"/>
      <c r="DK19" s="1024"/>
      <c r="DL19" s="1022" t="s">
        <v>496</v>
      </c>
      <c r="DM19" s="1023"/>
      <c r="DN19" s="1023"/>
      <c r="DO19" s="1023"/>
      <c r="DP19" s="1024"/>
      <c r="DQ19" s="1022" t="s">
        <v>496</v>
      </c>
      <c r="DR19" s="1023"/>
      <c r="DS19" s="1023"/>
      <c r="DT19" s="1023"/>
      <c r="DU19" s="1024"/>
      <c r="DV19" s="1025"/>
      <c r="DW19" s="1026"/>
      <c r="DX19" s="1026"/>
      <c r="DY19" s="1026"/>
      <c r="DZ19" s="1027"/>
      <c r="EA19" s="242"/>
    </row>
    <row r="20" spans="1:131" s="243" customFormat="1" ht="26.25" customHeight="1" x14ac:dyDescent="0.15">
      <c r="A20" s="249">
        <v>14</v>
      </c>
      <c r="B20" s="1076"/>
      <c r="C20" s="1077"/>
      <c r="D20" s="1077"/>
      <c r="E20" s="1077"/>
      <c r="F20" s="1077"/>
      <c r="G20" s="1077"/>
      <c r="H20" s="1077"/>
      <c r="I20" s="1077"/>
      <c r="J20" s="1077"/>
      <c r="K20" s="1077"/>
      <c r="L20" s="1077"/>
      <c r="M20" s="1077"/>
      <c r="N20" s="1077"/>
      <c r="O20" s="1077"/>
      <c r="P20" s="1078"/>
      <c r="Q20" s="1083"/>
      <c r="R20" s="1080"/>
      <c r="S20" s="1080"/>
      <c r="T20" s="1080"/>
      <c r="U20" s="1080"/>
      <c r="V20" s="1080"/>
      <c r="W20" s="1080"/>
      <c r="X20" s="1080"/>
      <c r="Y20" s="1080"/>
      <c r="Z20" s="1080"/>
      <c r="AA20" s="1080"/>
      <c r="AB20" s="1080"/>
      <c r="AC20" s="1080"/>
      <c r="AD20" s="1080"/>
      <c r="AE20" s="1084"/>
      <c r="AF20" s="1131"/>
      <c r="AG20" s="1132"/>
      <c r="AH20" s="1132"/>
      <c r="AI20" s="1132"/>
      <c r="AJ20" s="1133"/>
      <c r="AK20" s="1134"/>
      <c r="AL20" s="1135"/>
      <c r="AM20" s="1135"/>
      <c r="AN20" s="1135"/>
      <c r="AO20" s="1135"/>
      <c r="AP20" s="1135"/>
      <c r="AQ20" s="1135"/>
      <c r="AR20" s="1135"/>
      <c r="AS20" s="1135"/>
      <c r="AT20" s="1135"/>
      <c r="AU20" s="1129"/>
      <c r="AV20" s="1129"/>
      <c r="AW20" s="1129"/>
      <c r="AX20" s="1129"/>
      <c r="AY20" s="1130"/>
      <c r="AZ20" s="240"/>
      <c r="BA20" s="240"/>
      <c r="BB20" s="240"/>
      <c r="BC20" s="240"/>
      <c r="BD20" s="240"/>
      <c r="BE20" s="241"/>
      <c r="BF20" s="241"/>
      <c r="BG20" s="241"/>
      <c r="BH20" s="241"/>
      <c r="BI20" s="241"/>
      <c r="BJ20" s="241"/>
      <c r="BK20" s="241"/>
      <c r="BL20" s="241"/>
      <c r="BM20" s="241"/>
      <c r="BN20" s="241"/>
      <c r="BO20" s="241"/>
      <c r="BP20" s="241"/>
      <c r="BQ20" s="250">
        <v>14</v>
      </c>
      <c r="BR20" s="251"/>
      <c r="BS20" s="1047" t="s">
        <v>583</v>
      </c>
      <c r="BT20" s="1048"/>
      <c r="BU20" s="1048"/>
      <c r="BV20" s="1048"/>
      <c r="BW20" s="1048"/>
      <c r="BX20" s="1048"/>
      <c r="BY20" s="1048"/>
      <c r="BZ20" s="1048"/>
      <c r="CA20" s="1048"/>
      <c r="CB20" s="1048"/>
      <c r="CC20" s="1048"/>
      <c r="CD20" s="1048"/>
      <c r="CE20" s="1048"/>
      <c r="CF20" s="1048"/>
      <c r="CG20" s="1049"/>
      <c r="CH20" s="1022">
        <v>0</v>
      </c>
      <c r="CI20" s="1023"/>
      <c r="CJ20" s="1023"/>
      <c r="CK20" s="1023"/>
      <c r="CL20" s="1024"/>
      <c r="CM20" s="1022">
        <v>6</v>
      </c>
      <c r="CN20" s="1023"/>
      <c r="CO20" s="1023"/>
      <c r="CP20" s="1023"/>
      <c r="CQ20" s="1024"/>
      <c r="CR20" s="1022">
        <v>2</v>
      </c>
      <c r="CS20" s="1023"/>
      <c r="CT20" s="1023"/>
      <c r="CU20" s="1023"/>
      <c r="CV20" s="1024"/>
      <c r="CW20" s="1022">
        <v>21</v>
      </c>
      <c r="CX20" s="1023"/>
      <c r="CY20" s="1023"/>
      <c r="CZ20" s="1023"/>
      <c r="DA20" s="1024"/>
      <c r="DB20" s="1022" t="s">
        <v>496</v>
      </c>
      <c r="DC20" s="1023"/>
      <c r="DD20" s="1023"/>
      <c r="DE20" s="1023"/>
      <c r="DF20" s="1024"/>
      <c r="DG20" s="1022" t="s">
        <v>496</v>
      </c>
      <c r="DH20" s="1023"/>
      <c r="DI20" s="1023"/>
      <c r="DJ20" s="1023"/>
      <c r="DK20" s="1024"/>
      <c r="DL20" s="1022" t="s">
        <v>496</v>
      </c>
      <c r="DM20" s="1023"/>
      <c r="DN20" s="1023"/>
      <c r="DO20" s="1023"/>
      <c r="DP20" s="1024"/>
      <c r="DQ20" s="1022" t="s">
        <v>496</v>
      </c>
      <c r="DR20" s="1023"/>
      <c r="DS20" s="1023"/>
      <c r="DT20" s="1023"/>
      <c r="DU20" s="1024"/>
      <c r="DV20" s="1025"/>
      <c r="DW20" s="1026"/>
      <c r="DX20" s="1026"/>
      <c r="DY20" s="1026"/>
      <c r="DZ20" s="1027"/>
      <c r="EA20" s="242"/>
    </row>
    <row r="21" spans="1:131" s="243" customFormat="1" ht="26.25" customHeight="1" thickBot="1" x14ac:dyDescent="0.2">
      <c r="A21" s="249">
        <v>15</v>
      </c>
      <c r="B21" s="1076"/>
      <c r="C21" s="1077"/>
      <c r="D21" s="1077"/>
      <c r="E21" s="1077"/>
      <c r="F21" s="1077"/>
      <c r="G21" s="1077"/>
      <c r="H21" s="1077"/>
      <c r="I21" s="1077"/>
      <c r="J21" s="1077"/>
      <c r="K21" s="1077"/>
      <c r="L21" s="1077"/>
      <c r="M21" s="1077"/>
      <c r="N21" s="1077"/>
      <c r="O21" s="1077"/>
      <c r="P21" s="1078"/>
      <c r="Q21" s="1083"/>
      <c r="R21" s="1080"/>
      <c r="S21" s="1080"/>
      <c r="T21" s="1080"/>
      <c r="U21" s="1080"/>
      <c r="V21" s="1080"/>
      <c r="W21" s="1080"/>
      <c r="X21" s="1080"/>
      <c r="Y21" s="1080"/>
      <c r="Z21" s="1080"/>
      <c r="AA21" s="1080"/>
      <c r="AB21" s="1080"/>
      <c r="AC21" s="1080"/>
      <c r="AD21" s="1080"/>
      <c r="AE21" s="1084"/>
      <c r="AF21" s="1131"/>
      <c r="AG21" s="1132"/>
      <c r="AH21" s="1132"/>
      <c r="AI21" s="1132"/>
      <c r="AJ21" s="1133"/>
      <c r="AK21" s="1134"/>
      <c r="AL21" s="1135"/>
      <c r="AM21" s="1135"/>
      <c r="AN21" s="1135"/>
      <c r="AO21" s="1135"/>
      <c r="AP21" s="1135"/>
      <c r="AQ21" s="1135"/>
      <c r="AR21" s="1135"/>
      <c r="AS21" s="1135"/>
      <c r="AT21" s="1135"/>
      <c r="AU21" s="1129"/>
      <c r="AV21" s="1129"/>
      <c r="AW21" s="1129"/>
      <c r="AX21" s="1129"/>
      <c r="AY21" s="1130"/>
      <c r="AZ21" s="240"/>
      <c r="BA21" s="240"/>
      <c r="BB21" s="240"/>
      <c r="BC21" s="240"/>
      <c r="BD21" s="240"/>
      <c r="BE21" s="241"/>
      <c r="BF21" s="241"/>
      <c r="BG21" s="241"/>
      <c r="BH21" s="241"/>
      <c r="BI21" s="241"/>
      <c r="BJ21" s="241"/>
      <c r="BK21" s="241"/>
      <c r="BL21" s="241"/>
      <c r="BM21" s="241"/>
      <c r="BN21" s="241"/>
      <c r="BO21" s="241"/>
      <c r="BP21" s="241"/>
      <c r="BQ21" s="250">
        <v>15</v>
      </c>
      <c r="BR21" s="251" t="s">
        <v>595</v>
      </c>
      <c r="BS21" s="1047" t="s">
        <v>584</v>
      </c>
      <c r="BT21" s="1048"/>
      <c r="BU21" s="1048"/>
      <c r="BV21" s="1048"/>
      <c r="BW21" s="1048"/>
      <c r="BX21" s="1048"/>
      <c r="BY21" s="1048"/>
      <c r="BZ21" s="1048"/>
      <c r="CA21" s="1048"/>
      <c r="CB21" s="1048"/>
      <c r="CC21" s="1048"/>
      <c r="CD21" s="1048"/>
      <c r="CE21" s="1048"/>
      <c r="CF21" s="1048"/>
      <c r="CG21" s="1049"/>
      <c r="CH21" s="1022">
        <v>-3</v>
      </c>
      <c r="CI21" s="1023"/>
      <c r="CJ21" s="1023"/>
      <c r="CK21" s="1023"/>
      <c r="CL21" s="1024"/>
      <c r="CM21" s="1022">
        <v>484</v>
      </c>
      <c r="CN21" s="1023"/>
      <c r="CO21" s="1023"/>
      <c r="CP21" s="1023"/>
      <c r="CQ21" s="1024"/>
      <c r="CR21" s="1022">
        <v>1</v>
      </c>
      <c r="CS21" s="1023"/>
      <c r="CT21" s="1023"/>
      <c r="CU21" s="1023"/>
      <c r="CV21" s="1024"/>
      <c r="CW21" s="1022">
        <v>163</v>
      </c>
      <c r="CX21" s="1023"/>
      <c r="CY21" s="1023"/>
      <c r="CZ21" s="1023"/>
      <c r="DA21" s="1024"/>
      <c r="DB21" s="1022">
        <v>1359</v>
      </c>
      <c r="DC21" s="1023"/>
      <c r="DD21" s="1023"/>
      <c r="DE21" s="1023"/>
      <c r="DF21" s="1024"/>
      <c r="DG21" s="1022" t="s">
        <v>496</v>
      </c>
      <c r="DH21" s="1023"/>
      <c r="DI21" s="1023"/>
      <c r="DJ21" s="1023"/>
      <c r="DK21" s="1024"/>
      <c r="DL21" s="1022">
        <v>11</v>
      </c>
      <c r="DM21" s="1023"/>
      <c r="DN21" s="1023"/>
      <c r="DO21" s="1023"/>
      <c r="DP21" s="1024"/>
      <c r="DQ21" s="1022">
        <v>8</v>
      </c>
      <c r="DR21" s="1023"/>
      <c r="DS21" s="1023"/>
      <c r="DT21" s="1023"/>
      <c r="DU21" s="1024"/>
      <c r="DV21" s="1025"/>
      <c r="DW21" s="1026"/>
      <c r="DX21" s="1026"/>
      <c r="DY21" s="1026"/>
      <c r="DZ21" s="1027"/>
      <c r="EA21" s="242"/>
    </row>
    <row r="22" spans="1:131" s="243" customFormat="1" ht="26.25" customHeight="1" x14ac:dyDescent="0.15">
      <c r="A22" s="249">
        <v>16</v>
      </c>
      <c r="B22" s="1120"/>
      <c r="C22" s="1121"/>
      <c r="D22" s="1121"/>
      <c r="E22" s="1121"/>
      <c r="F22" s="1121"/>
      <c r="G22" s="1121"/>
      <c r="H22" s="1121"/>
      <c r="I22" s="1121"/>
      <c r="J22" s="1121"/>
      <c r="K22" s="1121"/>
      <c r="L22" s="1121"/>
      <c r="M22" s="1121"/>
      <c r="N22" s="1121"/>
      <c r="O22" s="1121"/>
      <c r="P22" s="1122"/>
      <c r="Q22" s="1123"/>
      <c r="R22" s="1124"/>
      <c r="S22" s="1124"/>
      <c r="T22" s="1124"/>
      <c r="U22" s="1124"/>
      <c r="V22" s="1124"/>
      <c r="W22" s="1124"/>
      <c r="X22" s="1124"/>
      <c r="Y22" s="1124"/>
      <c r="Z22" s="1124"/>
      <c r="AA22" s="1124"/>
      <c r="AB22" s="1124"/>
      <c r="AC22" s="1124"/>
      <c r="AD22" s="1124"/>
      <c r="AE22" s="1125"/>
      <c r="AF22" s="1126"/>
      <c r="AG22" s="1127"/>
      <c r="AH22" s="1127"/>
      <c r="AI22" s="1127"/>
      <c r="AJ22" s="1128"/>
      <c r="AK22" s="1116"/>
      <c r="AL22" s="1117"/>
      <c r="AM22" s="1117"/>
      <c r="AN22" s="1117"/>
      <c r="AO22" s="1117"/>
      <c r="AP22" s="1117"/>
      <c r="AQ22" s="1117"/>
      <c r="AR22" s="1117"/>
      <c r="AS22" s="1117"/>
      <c r="AT22" s="1117"/>
      <c r="AU22" s="1118"/>
      <c r="AV22" s="1118"/>
      <c r="AW22" s="1118"/>
      <c r="AX22" s="1118"/>
      <c r="AY22" s="1119"/>
      <c r="AZ22" s="1067" t="s">
        <v>369</v>
      </c>
      <c r="BA22" s="1067"/>
      <c r="BB22" s="1067"/>
      <c r="BC22" s="1067"/>
      <c r="BD22" s="1068"/>
      <c r="BE22" s="241"/>
      <c r="BF22" s="241"/>
      <c r="BG22" s="241"/>
      <c r="BH22" s="241"/>
      <c r="BI22" s="241"/>
      <c r="BJ22" s="241"/>
      <c r="BK22" s="241"/>
      <c r="BL22" s="241"/>
      <c r="BM22" s="241"/>
      <c r="BN22" s="241"/>
      <c r="BO22" s="241"/>
      <c r="BP22" s="241"/>
      <c r="BQ22" s="250">
        <v>16</v>
      </c>
      <c r="BR22" s="251"/>
      <c r="BS22" s="1047" t="s">
        <v>585</v>
      </c>
      <c r="BT22" s="1048"/>
      <c r="BU22" s="1048"/>
      <c r="BV22" s="1048"/>
      <c r="BW22" s="1048"/>
      <c r="BX22" s="1048"/>
      <c r="BY22" s="1048"/>
      <c r="BZ22" s="1048"/>
      <c r="CA22" s="1048"/>
      <c r="CB22" s="1048"/>
      <c r="CC22" s="1048"/>
      <c r="CD22" s="1048"/>
      <c r="CE22" s="1048"/>
      <c r="CF22" s="1048"/>
      <c r="CG22" s="1049"/>
      <c r="CH22" s="1022">
        <v>0</v>
      </c>
      <c r="CI22" s="1023"/>
      <c r="CJ22" s="1023"/>
      <c r="CK22" s="1023"/>
      <c r="CL22" s="1024"/>
      <c r="CM22" s="1022">
        <v>1540</v>
      </c>
      <c r="CN22" s="1023"/>
      <c r="CO22" s="1023"/>
      <c r="CP22" s="1023"/>
      <c r="CQ22" s="1024"/>
      <c r="CR22" s="1022">
        <v>1361</v>
      </c>
      <c r="CS22" s="1023"/>
      <c r="CT22" s="1023"/>
      <c r="CU22" s="1023"/>
      <c r="CV22" s="1024"/>
      <c r="CW22" s="1022" t="s">
        <v>496</v>
      </c>
      <c r="CX22" s="1023"/>
      <c r="CY22" s="1023"/>
      <c r="CZ22" s="1023"/>
      <c r="DA22" s="1024"/>
      <c r="DB22" s="1022" t="s">
        <v>496</v>
      </c>
      <c r="DC22" s="1023"/>
      <c r="DD22" s="1023"/>
      <c r="DE22" s="1023"/>
      <c r="DF22" s="1024"/>
      <c r="DG22" s="1022" t="s">
        <v>496</v>
      </c>
      <c r="DH22" s="1023"/>
      <c r="DI22" s="1023"/>
      <c r="DJ22" s="1023"/>
      <c r="DK22" s="1024"/>
      <c r="DL22" s="1022" t="s">
        <v>496</v>
      </c>
      <c r="DM22" s="1023"/>
      <c r="DN22" s="1023"/>
      <c r="DO22" s="1023"/>
      <c r="DP22" s="1024"/>
      <c r="DQ22" s="1022" t="s">
        <v>496</v>
      </c>
      <c r="DR22" s="1023"/>
      <c r="DS22" s="1023"/>
      <c r="DT22" s="1023"/>
      <c r="DU22" s="1024"/>
      <c r="DV22" s="1025"/>
      <c r="DW22" s="1026"/>
      <c r="DX22" s="1026"/>
      <c r="DY22" s="1026"/>
      <c r="DZ22" s="1027"/>
      <c r="EA22" s="242"/>
    </row>
    <row r="23" spans="1:131" s="243" customFormat="1" ht="26.25" customHeight="1" thickBot="1" x14ac:dyDescent="0.2">
      <c r="A23" s="252" t="s">
        <v>370</v>
      </c>
      <c r="B23" s="977" t="s">
        <v>371</v>
      </c>
      <c r="C23" s="978"/>
      <c r="D23" s="978"/>
      <c r="E23" s="978"/>
      <c r="F23" s="978"/>
      <c r="G23" s="978"/>
      <c r="H23" s="978"/>
      <c r="I23" s="978"/>
      <c r="J23" s="978"/>
      <c r="K23" s="978"/>
      <c r="L23" s="978"/>
      <c r="M23" s="978"/>
      <c r="N23" s="978"/>
      <c r="O23" s="978"/>
      <c r="P23" s="979"/>
      <c r="Q23" s="1107">
        <v>532998</v>
      </c>
      <c r="R23" s="1108"/>
      <c r="S23" s="1108"/>
      <c r="T23" s="1108"/>
      <c r="U23" s="1108"/>
      <c r="V23" s="1108">
        <v>512320</v>
      </c>
      <c r="W23" s="1108"/>
      <c r="X23" s="1108"/>
      <c r="Y23" s="1108"/>
      <c r="Z23" s="1108"/>
      <c r="AA23" s="1108">
        <v>20678</v>
      </c>
      <c r="AB23" s="1108"/>
      <c r="AC23" s="1108"/>
      <c r="AD23" s="1108"/>
      <c r="AE23" s="1109"/>
      <c r="AF23" s="1110">
        <v>7928</v>
      </c>
      <c r="AG23" s="1108"/>
      <c r="AH23" s="1108"/>
      <c r="AI23" s="1108"/>
      <c r="AJ23" s="1111"/>
      <c r="AK23" s="1112"/>
      <c r="AL23" s="1113"/>
      <c r="AM23" s="1113"/>
      <c r="AN23" s="1113"/>
      <c r="AO23" s="1113"/>
      <c r="AP23" s="1108">
        <v>969896</v>
      </c>
      <c r="AQ23" s="1108"/>
      <c r="AR23" s="1108"/>
      <c r="AS23" s="1108"/>
      <c r="AT23" s="1108"/>
      <c r="AU23" s="1114"/>
      <c r="AV23" s="1114"/>
      <c r="AW23" s="1114"/>
      <c r="AX23" s="1114"/>
      <c r="AY23" s="1115"/>
      <c r="AZ23" s="1104" t="s">
        <v>127</v>
      </c>
      <c r="BA23" s="1105"/>
      <c r="BB23" s="1105"/>
      <c r="BC23" s="1105"/>
      <c r="BD23" s="1106"/>
      <c r="BE23" s="241"/>
      <c r="BF23" s="241"/>
      <c r="BG23" s="241"/>
      <c r="BH23" s="241"/>
      <c r="BI23" s="241"/>
      <c r="BJ23" s="241"/>
      <c r="BK23" s="241"/>
      <c r="BL23" s="241"/>
      <c r="BM23" s="241"/>
      <c r="BN23" s="241"/>
      <c r="BO23" s="241"/>
      <c r="BP23" s="241"/>
      <c r="BQ23" s="250">
        <v>17</v>
      </c>
      <c r="BR23" s="251"/>
      <c r="BS23" s="1047" t="s">
        <v>586</v>
      </c>
      <c r="BT23" s="1048"/>
      <c r="BU23" s="1048"/>
      <c r="BV23" s="1048"/>
      <c r="BW23" s="1048"/>
      <c r="BX23" s="1048"/>
      <c r="BY23" s="1048"/>
      <c r="BZ23" s="1048"/>
      <c r="CA23" s="1048"/>
      <c r="CB23" s="1048"/>
      <c r="CC23" s="1048"/>
      <c r="CD23" s="1048"/>
      <c r="CE23" s="1048"/>
      <c r="CF23" s="1048"/>
      <c r="CG23" s="1049"/>
      <c r="CH23" s="1022">
        <v>-23</v>
      </c>
      <c r="CI23" s="1023"/>
      <c r="CJ23" s="1023"/>
      <c r="CK23" s="1023"/>
      <c r="CL23" s="1024"/>
      <c r="CM23" s="1022">
        <v>1174</v>
      </c>
      <c r="CN23" s="1023"/>
      <c r="CO23" s="1023"/>
      <c r="CP23" s="1023"/>
      <c r="CQ23" s="1024"/>
      <c r="CR23" s="1022">
        <v>515</v>
      </c>
      <c r="CS23" s="1023"/>
      <c r="CT23" s="1023"/>
      <c r="CU23" s="1023"/>
      <c r="CV23" s="1024"/>
      <c r="CW23" s="1022">
        <v>50</v>
      </c>
      <c r="CX23" s="1023"/>
      <c r="CY23" s="1023"/>
      <c r="CZ23" s="1023"/>
      <c r="DA23" s="1024"/>
      <c r="DB23" s="1022" t="s">
        <v>496</v>
      </c>
      <c r="DC23" s="1023"/>
      <c r="DD23" s="1023"/>
      <c r="DE23" s="1023"/>
      <c r="DF23" s="1024"/>
      <c r="DG23" s="1022" t="s">
        <v>496</v>
      </c>
      <c r="DH23" s="1023"/>
      <c r="DI23" s="1023"/>
      <c r="DJ23" s="1023"/>
      <c r="DK23" s="1024"/>
      <c r="DL23" s="1022" t="s">
        <v>496</v>
      </c>
      <c r="DM23" s="1023"/>
      <c r="DN23" s="1023"/>
      <c r="DO23" s="1023"/>
      <c r="DP23" s="1024"/>
      <c r="DQ23" s="1022" t="s">
        <v>496</v>
      </c>
      <c r="DR23" s="1023"/>
      <c r="DS23" s="1023"/>
      <c r="DT23" s="1023"/>
      <c r="DU23" s="1024"/>
      <c r="DV23" s="1025"/>
      <c r="DW23" s="1026"/>
      <c r="DX23" s="1026"/>
      <c r="DY23" s="1026"/>
      <c r="DZ23" s="1027"/>
      <c r="EA23" s="242"/>
    </row>
    <row r="24" spans="1:131" s="243" customFormat="1" ht="26.25" customHeight="1" x14ac:dyDescent="0.15">
      <c r="A24" s="1103" t="s">
        <v>372</v>
      </c>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c r="AR24" s="1103"/>
      <c r="AS24" s="1103"/>
      <c r="AT24" s="1103"/>
      <c r="AU24" s="1103"/>
      <c r="AV24" s="1103"/>
      <c r="AW24" s="1103"/>
      <c r="AX24" s="1103"/>
      <c r="AY24" s="1103"/>
      <c r="AZ24" s="240"/>
      <c r="BA24" s="240"/>
      <c r="BB24" s="240"/>
      <c r="BC24" s="240"/>
      <c r="BD24" s="240"/>
      <c r="BE24" s="241"/>
      <c r="BF24" s="241"/>
      <c r="BG24" s="241"/>
      <c r="BH24" s="241"/>
      <c r="BI24" s="241"/>
      <c r="BJ24" s="241"/>
      <c r="BK24" s="241"/>
      <c r="BL24" s="241"/>
      <c r="BM24" s="241"/>
      <c r="BN24" s="241"/>
      <c r="BO24" s="241"/>
      <c r="BP24" s="241"/>
      <c r="BQ24" s="250">
        <v>18</v>
      </c>
      <c r="BR24" s="251"/>
      <c r="BS24" s="1047" t="s">
        <v>596</v>
      </c>
      <c r="BT24" s="1048"/>
      <c r="BU24" s="1048"/>
      <c r="BV24" s="1048"/>
      <c r="BW24" s="1048"/>
      <c r="BX24" s="1048"/>
      <c r="BY24" s="1048"/>
      <c r="BZ24" s="1048"/>
      <c r="CA24" s="1048"/>
      <c r="CB24" s="1048"/>
      <c r="CC24" s="1048"/>
      <c r="CD24" s="1048"/>
      <c r="CE24" s="1048"/>
      <c r="CF24" s="1048"/>
      <c r="CG24" s="1049"/>
      <c r="CH24" s="1022">
        <v>42</v>
      </c>
      <c r="CI24" s="1023"/>
      <c r="CJ24" s="1023"/>
      <c r="CK24" s="1023"/>
      <c r="CL24" s="1024"/>
      <c r="CM24" s="1022">
        <v>704</v>
      </c>
      <c r="CN24" s="1023"/>
      <c r="CO24" s="1023"/>
      <c r="CP24" s="1023"/>
      <c r="CQ24" s="1024"/>
      <c r="CR24" s="1022">
        <v>146</v>
      </c>
      <c r="CS24" s="1023"/>
      <c r="CT24" s="1023"/>
      <c r="CU24" s="1023"/>
      <c r="CV24" s="1024"/>
      <c r="CW24" s="1022">
        <v>544</v>
      </c>
      <c r="CX24" s="1023"/>
      <c r="CY24" s="1023"/>
      <c r="CZ24" s="1023"/>
      <c r="DA24" s="1024"/>
      <c r="DB24" s="1022">
        <v>705</v>
      </c>
      <c r="DC24" s="1023"/>
      <c r="DD24" s="1023"/>
      <c r="DE24" s="1023"/>
      <c r="DF24" s="1024"/>
      <c r="DG24" s="1022" t="s">
        <v>496</v>
      </c>
      <c r="DH24" s="1023"/>
      <c r="DI24" s="1023"/>
      <c r="DJ24" s="1023"/>
      <c r="DK24" s="1024"/>
      <c r="DL24" s="1022" t="s">
        <v>496</v>
      </c>
      <c r="DM24" s="1023"/>
      <c r="DN24" s="1023"/>
      <c r="DO24" s="1023"/>
      <c r="DP24" s="1024"/>
      <c r="DQ24" s="1022" t="s">
        <v>496</v>
      </c>
      <c r="DR24" s="1023"/>
      <c r="DS24" s="1023"/>
      <c r="DT24" s="1023"/>
      <c r="DU24" s="1024"/>
      <c r="DV24" s="1025"/>
      <c r="DW24" s="1026"/>
      <c r="DX24" s="1026"/>
      <c r="DY24" s="1026"/>
      <c r="DZ24" s="1027"/>
      <c r="EA24" s="242"/>
    </row>
    <row r="25" spans="1:131" s="235" customFormat="1" ht="26.25" customHeight="1" thickBot="1" x14ac:dyDescent="0.2">
      <c r="A25" s="1102" t="s">
        <v>373</v>
      </c>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240"/>
      <c r="BK25" s="240"/>
      <c r="BL25" s="240"/>
      <c r="BM25" s="240"/>
      <c r="BN25" s="240"/>
      <c r="BO25" s="253"/>
      <c r="BP25" s="253"/>
      <c r="BQ25" s="250">
        <v>19</v>
      </c>
      <c r="BR25" s="251"/>
      <c r="BS25" s="1047" t="s">
        <v>587</v>
      </c>
      <c r="BT25" s="1048"/>
      <c r="BU25" s="1048"/>
      <c r="BV25" s="1048"/>
      <c r="BW25" s="1048"/>
      <c r="BX25" s="1048"/>
      <c r="BY25" s="1048"/>
      <c r="BZ25" s="1048"/>
      <c r="CA25" s="1048"/>
      <c r="CB25" s="1048"/>
      <c r="CC25" s="1048"/>
      <c r="CD25" s="1048"/>
      <c r="CE25" s="1048"/>
      <c r="CF25" s="1048"/>
      <c r="CG25" s="1049"/>
      <c r="CH25" s="1022">
        <v>16</v>
      </c>
      <c r="CI25" s="1023"/>
      <c r="CJ25" s="1023"/>
      <c r="CK25" s="1023"/>
      <c r="CL25" s="1024"/>
      <c r="CM25" s="1022">
        <v>196</v>
      </c>
      <c r="CN25" s="1023"/>
      <c r="CO25" s="1023"/>
      <c r="CP25" s="1023"/>
      <c r="CQ25" s="1024"/>
      <c r="CR25" s="1022">
        <v>100</v>
      </c>
      <c r="CS25" s="1023"/>
      <c r="CT25" s="1023"/>
      <c r="CU25" s="1023"/>
      <c r="CV25" s="1024"/>
      <c r="CW25" s="1022" t="s">
        <v>496</v>
      </c>
      <c r="CX25" s="1023"/>
      <c r="CY25" s="1023"/>
      <c r="CZ25" s="1023"/>
      <c r="DA25" s="1024"/>
      <c r="DB25" s="1022" t="s">
        <v>496</v>
      </c>
      <c r="DC25" s="1023"/>
      <c r="DD25" s="1023"/>
      <c r="DE25" s="1023"/>
      <c r="DF25" s="1024"/>
      <c r="DG25" s="1022" t="s">
        <v>496</v>
      </c>
      <c r="DH25" s="1023"/>
      <c r="DI25" s="1023"/>
      <c r="DJ25" s="1023"/>
      <c r="DK25" s="1024"/>
      <c r="DL25" s="1022" t="s">
        <v>496</v>
      </c>
      <c r="DM25" s="1023"/>
      <c r="DN25" s="1023"/>
      <c r="DO25" s="1023"/>
      <c r="DP25" s="1024"/>
      <c r="DQ25" s="1022" t="s">
        <v>496</v>
      </c>
      <c r="DR25" s="1023"/>
      <c r="DS25" s="1023"/>
      <c r="DT25" s="1023"/>
      <c r="DU25" s="1024"/>
      <c r="DV25" s="1025"/>
      <c r="DW25" s="1026"/>
      <c r="DX25" s="1026"/>
      <c r="DY25" s="1026"/>
      <c r="DZ25" s="1027"/>
      <c r="EA25" s="234"/>
    </row>
    <row r="26" spans="1:131" s="235" customFormat="1" ht="26.25" customHeight="1" x14ac:dyDescent="0.15">
      <c r="A26" s="1028" t="s">
        <v>340</v>
      </c>
      <c r="B26" s="1029"/>
      <c r="C26" s="1029"/>
      <c r="D26" s="1029"/>
      <c r="E26" s="1029"/>
      <c r="F26" s="1029"/>
      <c r="G26" s="1029"/>
      <c r="H26" s="1029"/>
      <c r="I26" s="1029"/>
      <c r="J26" s="1029"/>
      <c r="K26" s="1029"/>
      <c r="L26" s="1029"/>
      <c r="M26" s="1029"/>
      <c r="N26" s="1029"/>
      <c r="O26" s="1029"/>
      <c r="P26" s="1030"/>
      <c r="Q26" s="1034" t="s">
        <v>374</v>
      </c>
      <c r="R26" s="1035"/>
      <c r="S26" s="1035"/>
      <c r="T26" s="1035"/>
      <c r="U26" s="1036"/>
      <c r="V26" s="1034" t="s">
        <v>375</v>
      </c>
      <c r="W26" s="1035"/>
      <c r="X26" s="1035"/>
      <c r="Y26" s="1035"/>
      <c r="Z26" s="1036"/>
      <c r="AA26" s="1034" t="s">
        <v>376</v>
      </c>
      <c r="AB26" s="1035"/>
      <c r="AC26" s="1035"/>
      <c r="AD26" s="1035"/>
      <c r="AE26" s="1035"/>
      <c r="AF26" s="1098" t="s">
        <v>377</v>
      </c>
      <c r="AG26" s="1041"/>
      <c r="AH26" s="1041"/>
      <c r="AI26" s="1041"/>
      <c r="AJ26" s="1099"/>
      <c r="AK26" s="1035" t="s">
        <v>378</v>
      </c>
      <c r="AL26" s="1035"/>
      <c r="AM26" s="1035"/>
      <c r="AN26" s="1035"/>
      <c r="AO26" s="1036"/>
      <c r="AP26" s="1034" t="s">
        <v>379</v>
      </c>
      <c r="AQ26" s="1035"/>
      <c r="AR26" s="1035"/>
      <c r="AS26" s="1035"/>
      <c r="AT26" s="1036"/>
      <c r="AU26" s="1034" t="s">
        <v>380</v>
      </c>
      <c r="AV26" s="1035"/>
      <c r="AW26" s="1035"/>
      <c r="AX26" s="1035"/>
      <c r="AY26" s="1036"/>
      <c r="AZ26" s="1034" t="s">
        <v>381</v>
      </c>
      <c r="BA26" s="1035"/>
      <c r="BB26" s="1035"/>
      <c r="BC26" s="1035"/>
      <c r="BD26" s="1036"/>
      <c r="BE26" s="1034" t="s">
        <v>347</v>
      </c>
      <c r="BF26" s="1035"/>
      <c r="BG26" s="1035"/>
      <c r="BH26" s="1035"/>
      <c r="BI26" s="1050"/>
      <c r="BJ26" s="240"/>
      <c r="BK26" s="240"/>
      <c r="BL26" s="240"/>
      <c r="BM26" s="240"/>
      <c r="BN26" s="240"/>
      <c r="BO26" s="253"/>
      <c r="BP26" s="253"/>
      <c r="BQ26" s="250">
        <v>20</v>
      </c>
      <c r="BR26" s="251"/>
      <c r="BS26" s="1047" t="s">
        <v>597</v>
      </c>
      <c r="BT26" s="1048"/>
      <c r="BU26" s="1048"/>
      <c r="BV26" s="1048"/>
      <c r="BW26" s="1048"/>
      <c r="BX26" s="1048"/>
      <c r="BY26" s="1048"/>
      <c r="BZ26" s="1048"/>
      <c r="CA26" s="1048"/>
      <c r="CB26" s="1048"/>
      <c r="CC26" s="1048"/>
      <c r="CD26" s="1048"/>
      <c r="CE26" s="1048"/>
      <c r="CF26" s="1048"/>
      <c r="CG26" s="1049"/>
      <c r="CH26" s="1022">
        <v>16</v>
      </c>
      <c r="CI26" s="1023"/>
      <c r="CJ26" s="1023"/>
      <c r="CK26" s="1023"/>
      <c r="CL26" s="1024"/>
      <c r="CM26" s="1022">
        <v>59</v>
      </c>
      <c r="CN26" s="1023"/>
      <c r="CO26" s="1023"/>
      <c r="CP26" s="1023"/>
      <c r="CQ26" s="1024"/>
      <c r="CR26" s="1022">
        <v>1</v>
      </c>
      <c r="CS26" s="1023"/>
      <c r="CT26" s="1023"/>
      <c r="CU26" s="1023"/>
      <c r="CV26" s="1024"/>
      <c r="CW26" s="1022">
        <v>129</v>
      </c>
      <c r="CX26" s="1023"/>
      <c r="CY26" s="1023"/>
      <c r="CZ26" s="1023"/>
      <c r="DA26" s="1024"/>
      <c r="DB26" s="1022" t="s">
        <v>496</v>
      </c>
      <c r="DC26" s="1023"/>
      <c r="DD26" s="1023"/>
      <c r="DE26" s="1023"/>
      <c r="DF26" s="1024"/>
      <c r="DG26" s="1022" t="s">
        <v>496</v>
      </c>
      <c r="DH26" s="1023"/>
      <c r="DI26" s="1023"/>
      <c r="DJ26" s="1023"/>
      <c r="DK26" s="1024"/>
      <c r="DL26" s="1022" t="s">
        <v>496</v>
      </c>
      <c r="DM26" s="1023"/>
      <c r="DN26" s="1023"/>
      <c r="DO26" s="1023"/>
      <c r="DP26" s="1024"/>
      <c r="DQ26" s="1022" t="s">
        <v>496</v>
      </c>
      <c r="DR26" s="1023"/>
      <c r="DS26" s="1023"/>
      <c r="DT26" s="1023"/>
      <c r="DU26" s="1024"/>
      <c r="DV26" s="1025"/>
      <c r="DW26" s="1026"/>
      <c r="DX26" s="1026"/>
      <c r="DY26" s="1026"/>
      <c r="DZ26" s="1027"/>
      <c r="EA26" s="234"/>
    </row>
    <row r="27" spans="1:131" s="235" customFormat="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100"/>
      <c r="AG27" s="1044"/>
      <c r="AH27" s="1044"/>
      <c r="AI27" s="1044"/>
      <c r="AJ27" s="110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40"/>
      <c r="BK27" s="240"/>
      <c r="BL27" s="240"/>
      <c r="BM27" s="240"/>
      <c r="BN27" s="240"/>
      <c r="BO27" s="253"/>
      <c r="BP27" s="253"/>
      <c r="BQ27" s="250">
        <v>21</v>
      </c>
      <c r="BR27" s="251"/>
      <c r="BS27" s="1047" t="s">
        <v>598</v>
      </c>
      <c r="BT27" s="1048"/>
      <c r="BU27" s="1048"/>
      <c r="BV27" s="1048"/>
      <c r="BW27" s="1048"/>
      <c r="BX27" s="1048"/>
      <c r="BY27" s="1048"/>
      <c r="BZ27" s="1048"/>
      <c r="CA27" s="1048"/>
      <c r="CB27" s="1048"/>
      <c r="CC27" s="1048"/>
      <c r="CD27" s="1048"/>
      <c r="CE27" s="1048"/>
      <c r="CF27" s="1048"/>
      <c r="CG27" s="1049"/>
      <c r="CH27" s="1022">
        <v>-1</v>
      </c>
      <c r="CI27" s="1023"/>
      <c r="CJ27" s="1023"/>
      <c r="CK27" s="1023"/>
      <c r="CL27" s="1024"/>
      <c r="CM27" s="1022">
        <v>255</v>
      </c>
      <c r="CN27" s="1023"/>
      <c r="CO27" s="1023"/>
      <c r="CP27" s="1023"/>
      <c r="CQ27" s="1024"/>
      <c r="CR27" s="1022">
        <v>35</v>
      </c>
      <c r="CS27" s="1023"/>
      <c r="CT27" s="1023"/>
      <c r="CU27" s="1023"/>
      <c r="CV27" s="1024"/>
      <c r="CW27" s="1022">
        <v>4</v>
      </c>
      <c r="CX27" s="1023"/>
      <c r="CY27" s="1023"/>
      <c r="CZ27" s="1023"/>
      <c r="DA27" s="1024"/>
      <c r="DB27" s="1022" t="s">
        <v>496</v>
      </c>
      <c r="DC27" s="1023"/>
      <c r="DD27" s="1023"/>
      <c r="DE27" s="1023"/>
      <c r="DF27" s="1024"/>
      <c r="DG27" s="1022" t="s">
        <v>496</v>
      </c>
      <c r="DH27" s="1023"/>
      <c r="DI27" s="1023"/>
      <c r="DJ27" s="1023"/>
      <c r="DK27" s="1024"/>
      <c r="DL27" s="1022" t="s">
        <v>496</v>
      </c>
      <c r="DM27" s="1023"/>
      <c r="DN27" s="1023"/>
      <c r="DO27" s="1023"/>
      <c r="DP27" s="1024"/>
      <c r="DQ27" s="1022" t="s">
        <v>496</v>
      </c>
      <c r="DR27" s="1023"/>
      <c r="DS27" s="1023"/>
      <c r="DT27" s="1023"/>
      <c r="DU27" s="1024"/>
      <c r="DV27" s="1025"/>
      <c r="DW27" s="1026"/>
      <c r="DX27" s="1026"/>
      <c r="DY27" s="1026"/>
      <c r="DZ27" s="1027"/>
      <c r="EA27" s="234"/>
    </row>
    <row r="28" spans="1:131" s="235" customFormat="1" ht="26.25" customHeight="1" thickTop="1" x14ac:dyDescent="0.15">
      <c r="A28" s="254">
        <v>1</v>
      </c>
      <c r="B28" s="1089" t="s">
        <v>382</v>
      </c>
      <c r="C28" s="1090"/>
      <c r="D28" s="1090"/>
      <c r="E28" s="1090"/>
      <c r="F28" s="1090"/>
      <c r="G28" s="1090"/>
      <c r="H28" s="1090"/>
      <c r="I28" s="1090"/>
      <c r="J28" s="1090"/>
      <c r="K28" s="1090"/>
      <c r="L28" s="1090"/>
      <c r="M28" s="1090"/>
      <c r="N28" s="1090"/>
      <c r="O28" s="1090"/>
      <c r="P28" s="1091"/>
      <c r="Q28" s="1092">
        <v>65375</v>
      </c>
      <c r="R28" s="1093"/>
      <c r="S28" s="1093"/>
      <c r="T28" s="1093"/>
      <c r="U28" s="1093"/>
      <c r="V28" s="1093">
        <v>64277</v>
      </c>
      <c r="W28" s="1093"/>
      <c r="X28" s="1093"/>
      <c r="Y28" s="1093"/>
      <c r="Z28" s="1093"/>
      <c r="AA28" s="1093">
        <v>1098</v>
      </c>
      <c r="AB28" s="1093"/>
      <c r="AC28" s="1093"/>
      <c r="AD28" s="1093"/>
      <c r="AE28" s="1094"/>
      <c r="AF28" s="1095">
        <v>1098</v>
      </c>
      <c r="AG28" s="1093"/>
      <c r="AH28" s="1093"/>
      <c r="AI28" s="1093"/>
      <c r="AJ28" s="1096"/>
      <c r="AK28" s="1097">
        <v>3545</v>
      </c>
      <c r="AL28" s="1085"/>
      <c r="AM28" s="1085"/>
      <c r="AN28" s="1085"/>
      <c r="AO28" s="1085"/>
      <c r="AP28" s="1085" t="s">
        <v>559</v>
      </c>
      <c r="AQ28" s="1085"/>
      <c r="AR28" s="1085"/>
      <c r="AS28" s="1085"/>
      <c r="AT28" s="1085"/>
      <c r="AU28" s="1085" t="s">
        <v>608</v>
      </c>
      <c r="AV28" s="1085"/>
      <c r="AW28" s="1085"/>
      <c r="AX28" s="1085"/>
      <c r="AY28" s="1085"/>
      <c r="AZ28" s="1086" t="s">
        <v>556</v>
      </c>
      <c r="BA28" s="1086"/>
      <c r="BB28" s="1086"/>
      <c r="BC28" s="1086"/>
      <c r="BD28" s="1086"/>
      <c r="BE28" s="1087"/>
      <c r="BF28" s="1087"/>
      <c r="BG28" s="1087"/>
      <c r="BH28" s="1087"/>
      <c r="BI28" s="1088"/>
      <c r="BJ28" s="240"/>
      <c r="BK28" s="240"/>
      <c r="BL28" s="240"/>
      <c r="BM28" s="240"/>
      <c r="BN28" s="240"/>
      <c r="BO28" s="253"/>
      <c r="BP28" s="253"/>
      <c r="BQ28" s="250">
        <v>22</v>
      </c>
      <c r="BR28" s="251"/>
      <c r="BS28" s="1047" t="s">
        <v>588</v>
      </c>
      <c r="BT28" s="1048"/>
      <c r="BU28" s="1048"/>
      <c r="BV28" s="1048"/>
      <c r="BW28" s="1048"/>
      <c r="BX28" s="1048"/>
      <c r="BY28" s="1048"/>
      <c r="BZ28" s="1048"/>
      <c r="CA28" s="1048"/>
      <c r="CB28" s="1048"/>
      <c r="CC28" s="1048"/>
      <c r="CD28" s="1048"/>
      <c r="CE28" s="1048"/>
      <c r="CF28" s="1048"/>
      <c r="CG28" s="1049"/>
      <c r="CH28" s="1022">
        <v>-2</v>
      </c>
      <c r="CI28" s="1023"/>
      <c r="CJ28" s="1023"/>
      <c r="CK28" s="1023"/>
      <c r="CL28" s="1024"/>
      <c r="CM28" s="1022">
        <v>440</v>
      </c>
      <c r="CN28" s="1023"/>
      <c r="CO28" s="1023"/>
      <c r="CP28" s="1023"/>
      <c r="CQ28" s="1024"/>
      <c r="CR28" s="1022">
        <v>300</v>
      </c>
      <c r="CS28" s="1023"/>
      <c r="CT28" s="1023"/>
      <c r="CU28" s="1023"/>
      <c r="CV28" s="1024"/>
      <c r="CW28" s="1022" t="s">
        <v>496</v>
      </c>
      <c r="CX28" s="1023"/>
      <c r="CY28" s="1023"/>
      <c r="CZ28" s="1023"/>
      <c r="DA28" s="1024"/>
      <c r="DB28" s="1022" t="s">
        <v>496</v>
      </c>
      <c r="DC28" s="1023"/>
      <c r="DD28" s="1023"/>
      <c r="DE28" s="1023"/>
      <c r="DF28" s="1024"/>
      <c r="DG28" s="1022" t="s">
        <v>496</v>
      </c>
      <c r="DH28" s="1023"/>
      <c r="DI28" s="1023"/>
      <c r="DJ28" s="1023"/>
      <c r="DK28" s="1024"/>
      <c r="DL28" s="1022" t="s">
        <v>496</v>
      </c>
      <c r="DM28" s="1023"/>
      <c r="DN28" s="1023"/>
      <c r="DO28" s="1023"/>
      <c r="DP28" s="1024"/>
      <c r="DQ28" s="1022" t="s">
        <v>496</v>
      </c>
      <c r="DR28" s="1023"/>
      <c r="DS28" s="1023"/>
      <c r="DT28" s="1023"/>
      <c r="DU28" s="1024"/>
      <c r="DV28" s="1025"/>
      <c r="DW28" s="1026"/>
      <c r="DX28" s="1026"/>
      <c r="DY28" s="1026"/>
      <c r="DZ28" s="1027"/>
      <c r="EA28" s="234"/>
    </row>
    <row r="29" spans="1:131" s="235" customFormat="1" ht="26.25" customHeight="1" x14ac:dyDescent="0.15">
      <c r="A29" s="254">
        <v>2</v>
      </c>
      <c r="B29" s="1076" t="s">
        <v>383</v>
      </c>
      <c r="C29" s="1077"/>
      <c r="D29" s="1077"/>
      <c r="E29" s="1077"/>
      <c r="F29" s="1077"/>
      <c r="G29" s="1077"/>
      <c r="H29" s="1077"/>
      <c r="I29" s="1077"/>
      <c r="J29" s="1077"/>
      <c r="K29" s="1077"/>
      <c r="L29" s="1077"/>
      <c r="M29" s="1077"/>
      <c r="N29" s="1077"/>
      <c r="O29" s="1077"/>
      <c r="P29" s="1078"/>
      <c r="Q29" s="1083">
        <v>2171</v>
      </c>
      <c r="R29" s="1080"/>
      <c r="S29" s="1080"/>
      <c r="T29" s="1080"/>
      <c r="U29" s="1080"/>
      <c r="V29" s="1080">
        <v>2092</v>
      </c>
      <c r="W29" s="1080"/>
      <c r="X29" s="1080"/>
      <c r="Y29" s="1080"/>
      <c r="Z29" s="1080"/>
      <c r="AA29" s="1080">
        <v>79</v>
      </c>
      <c r="AB29" s="1080"/>
      <c r="AC29" s="1080"/>
      <c r="AD29" s="1080"/>
      <c r="AE29" s="1084"/>
      <c r="AF29" s="1079">
        <v>4261</v>
      </c>
      <c r="AG29" s="1080"/>
      <c r="AH29" s="1080"/>
      <c r="AI29" s="1080"/>
      <c r="AJ29" s="1081"/>
      <c r="AK29" s="1013">
        <v>5</v>
      </c>
      <c r="AL29" s="1004"/>
      <c r="AM29" s="1004"/>
      <c r="AN29" s="1004"/>
      <c r="AO29" s="1004"/>
      <c r="AP29" s="1004">
        <v>8275</v>
      </c>
      <c r="AQ29" s="1004"/>
      <c r="AR29" s="1004"/>
      <c r="AS29" s="1004"/>
      <c r="AT29" s="1004"/>
      <c r="AU29" s="1004" t="s">
        <v>609</v>
      </c>
      <c r="AV29" s="1004"/>
      <c r="AW29" s="1004"/>
      <c r="AX29" s="1004"/>
      <c r="AY29" s="1004"/>
      <c r="AZ29" s="1082" t="s">
        <v>556</v>
      </c>
      <c r="BA29" s="1082"/>
      <c r="BB29" s="1082"/>
      <c r="BC29" s="1082"/>
      <c r="BD29" s="1082"/>
      <c r="BE29" s="1074" t="s">
        <v>384</v>
      </c>
      <c r="BF29" s="1074"/>
      <c r="BG29" s="1074"/>
      <c r="BH29" s="1074"/>
      <c r="BI29" s="1075"/>
      <c r="BJ29" s="240"/>
      <c r="BK29" s="240"/>
      <c r="BL29" s="240"/>
      <c r="BM29" s="240"/>
      <c r="BN29" s="240"/>
      <c r="BO29" s="253"/>
      <c r="BP29" s="253"/>
      <c r="BQ29" s="250">
        <v>23</v>
      </c>
      <c r="BR29" s="251"/>
      <c r="BS29" s="1047" t="s">
        <v>589</v>
      </c>
      <c r="BT29" s="1048"/>
      <c r="BU29" s="1048"/>
      <c r="BV29" s="1048"/>
      <c r="BW29" s="1048"/>
      <c r="BX29" s="1048"/>
      <c r="BY29" s="1048"/>
      <c r="BZ29" s="1048"/>
      <c r="CA29" s="1048"/>
      <c r="CB29" s="1048"/>
      <c r="CC29" s="1048"/>
      <c r="CD29" s="1048"/>
      <c r="CE29" s="1048"/>
      <c r="CF29" s="1048"/>
      <c r="CG29" s="1049"/>
      <c r="CH29" s="1022">
        <v>28</v>
      </c>
      <c r="CI29" s="1023"/>
      <c r="CJ29" s="1023"/>
      <c r="CK29" s="1023"/>
      <c r="CL29" s="1024"/>
      <c r="CM29" s="1022">
        <v>1223</v>
      </c>
      <c r="CN29" s="1023"/>
      <c r="CO29" s="1023"/>
      <c r="CP29" s="1023"/>
      <c r="CQ29" s="1024"/>
      <c r="CR29" s="1022">
        <v>265</v>
      </c>
      <c r="CS29" s="1023"/>
      <c r="CT29" s="1023"/>
      <c r="CU29" s="1023"/>
      <c r="CV29" s="1024"/>
      <c r="CW29" s="1022" t="s">
        <v>496</v>
      </c>
      <c r="CX29" s="1023"/>
      <c r="CY29" s="1023"/>
      <c r="CZ29" s="1023"/>
      <c r="DA29" s="1024"/>
      <c r="DB29" s="1022" t="s">
        <v>496</v>
      </c>
      <c r="DC29" s="1023"/>
      <c r="DD29" s="1023"/>
      <c r="DE29" s="1023"/>
      <c r="DF29" s="1024"/>
      <c r="DG29" s="1022" t="s">
        <v>496</v>
      </c>
      <c r="DH29" s="1023"/>
      <c r="DI29" s="1023"/>
      <c r="DJ29" s="1023"/>
      <c r="DK29" s="1024"/>
      <c r="DL29" s="1022" t="s">
        <v>496</v>
      </c>
      <c r="DM29" s="1023"/>
      <c r="DN29" s="1023"/>
      <c r="DO29" s="1023"/>
      <c r="DP29" s="1024"/>
      <c r="DQ29" s="1022" t="s">
        <v>496</v>
      </c>
      <c r="DR29" s="1023"/>
      <c r="DS29" s="1023"/>
      <c r="DT29" s="1023"/>
      <c r="DU29" s="1024"/>
      <c r="DV29" s="1025"/>
      <c r="DW29" s="1026"/>
      <c r="DX29" s="1026"/>
      <c r="DY29" s="1026"/>
      <c r="DZ29" s="1027"/>
      <c r="EA29" s="234"/>
    </row>
    <row r="30" spans="1:131" s="235" customFormat="1" ht="26.25" customHeight="1" x14ac:dyDescent="0.15">
      <c r="A30" s="254">
        <v>3</v>
      </c>
      <c r="B30" s="1076" t="s">
        <v>385</v>
      </c>
      <c r="C30" s="1077"/>
      <c r="D30" s="1077"/>
      <c r="E30" s="1077"/>
      <c r="F30" s="1077"/>
      <c r="G30" s="1077"/>
      <c r="H30" s="1077"/>
      <c r="I30" s="1077"/>
      <c r="J30" s="1077"/>
      <c r="K30" s="1077"/>
      <c r="L30" s="1077"/>
      <c r="M30" s="1077"/>
      <c r="N30" s="1077"/>
      <c r="O30" s="1077"/>
      <c r="P30" s="1078"/>
      <c r="Q30" s="1083">
        <v>202</v>
      </c>
      <c r="R30" s="1080"/>
      <c r="S30" s="1080"/>
      <c r="T30" s="1080"/>
      <c r="U30" s="1080"/>
      <c r="V30" s="1080">
        <v>188</v>
      </c>
      <c r="W30" s="1080"/>
      <c r="X30" s="1080"/>
      <c r="Y30" s="1080"/>
      <c r="Z30" s="1080"/>
      <c r="AA30" s="1080">
        <v>13</v>
      </c>
      <c r="AB30" s="1080"/>
      <c r="AC30" s="1080"/>
      <c r="AD30" s="1080"/>
      <c r="AE30" s="1084"/>
      <c r="AF30" s="1079">
        <v>343</v>
      </c>
      <c r="AG30" s="1080"/>
      <c r="AH30" s="1080"/>
      <c r="AI30" s="1080"/>
      <c r="AJ30" s="1081"/>
      <c r="AK30" s="1013">
        <v>22</v>
      </c>
      <c r="AL30" s="1004"/>
      <c r="AM30" s="1004"/>
      <c r="AN30" s="1004"/>
      <c r="AO30" s="1004"/>
      <c r="AP30" s="1004">
        <v>997</v>
      </c>
      <c r="AQ30" s="1004"/>
      <c r="AR30" s="1004"/>
      <c r="AS30" s="1004"/>
      <c r="AT30" s="1004"/>
      <c r="AU30" s="1004">
        <v>25</v>
      </c>
      <c r="AV30" s="1004"/>
      <c r="AW30" s="1004"/>
      <c r="AX30" s="1004"/>
      <c r="AY30" s="1004"/>
      <c r="AZ30" s="1082" t="s">
        <v>557</v>
      </c>
      <c r="BA30" s="1082"/>
      <c r="BB30" s="1082"/>
      <c r="BC30" s="1082"/>
      <c r="BD30" s="1082"/>
      <c r="BE30" s="1074" t="s">
        <v>384</v>
      </c>
      <c r="BF30" s="1074"/>
      <c r="BG30" s="1074"/>
      <c r="BH30" s="1074"/>
      <c r="BI30" s="1075"/>
      <c r="BJ30" s="240"/>
      <c r="BK30" s="240"/>
      <c r="BL30" s="240"/>
      <c r="BM30" s="240"/>
      <c r="BN30" s="240"/>
      <c r="BO30" s="253"/>
      <c r="BP30" s="253"/>
      <c r="BQ30" s="250">
        <v>24</v>
      </c>
      <c r="BR30" s="251"/>
      <c r="BS30" s="1047" t="s">
        <v>590</v>
      </c>
      <c r="BT30" s="1048"/>
      <c r="BU30" s="1048"/>
      <c r="BV30" s="1048"/>
      <c r="BW30" s="1048"/>
      <c r="BX30" s="1048"/>
      <c r="BY30" s="1048"/>
      <c r="BZ30" s="1048"/>
      <c r="CA30" s="1048"/>
      <c r="CB30" s="1048"/>
      <c r="CC30" s="1048"/>
      <c r="CD30" s="1048"/>
      <c r="CE30" s="1048"/>
      <c r="CF30" s="1048"/>
      <c r="CG30" s="1049"/>
      <c r="CH30" s="1022">
        <v>75</v>
      </c>
      <c r="CI30" s="1023"/>
      <c r="CJ30" s="1023"/>
      <c r="CK30" s="1023"/>
      <c r="CL30" s="1024"/>
      <c r="CM30" s="1022">
        <v>1002</v>
      </c>
      <c r="CN30" s="1023"/>
      <c r="CO30" s="1023"/>
      <c r="CP30" s="1023"/>
      <c r="CQ30" s="1024"/>
      <c r="CR30" s="1022">
        <v>100</v>
      </c>
      <c r="CS30" s="1023"/>
      <c r="CT30" s="1023"/>
      <c r="CU30" s="1023"/>
      <c r="CV30" s="1024"/>
      <c r="CW30" s="1022" t="s">
        <v>496</v>
      </c>
      <c r="CX30" s="1023"/>
      <c r="CY30" s="1023"/>
      <c r="CZ30" s="1023"/>
      <c r="DA30" s="1024"/>
      <c r="DB30" s="1022" t="s">
        <v>496</v>
      </c>
      <c r="DC30" s="1023"/>
      <c r="DD30" s="1023"/>
      <c r="DE30" s="1023"/>
      <c r="DF30" s="1024"/>
      <c r="DG30" s="1022" t="s">
        <v>496</v>
      </c>
      <c r="DH30" s="1023"/>
      <c r="DI30" s="1023"/>
      <c r="DJ30" s="1023"/>
      <c r="DK30" s="1024"/>
      <c r="DL30" s="1022" t="s">
        <v>496</v>
      </c>
      <c r="DM30" s="1023"/>
      <c r="DN30" s="1023"/>
      <c r="DO30" s="1023"/>
      <c r="DP30" s="1024"/>
      <c r="DQ30" s="1022" t="s">
        <v>496</v>
      </c>
      <c r="DR30" s="1023"/>
      <c r="DS30" s="1023"/>
      <c r="DT30" s="1023"/>
      <c r="DU30" s="1024"/>
      <c r="DV30" s="1025"/>
      <c r="DW30" s="1026"/>
      <c r="DX30" s="1026"/>
      <c r="DY30" s="1026"/>
      <c r="DZ30" s="1027"/>
      <c r="EA30" s="234"/>
    </row>
    <row r="31" spans="1:131" s="235" customFormat="1" ht="26.25" customHeight="1" x14ac:dyDescent="0.15">
      <c r="A31" s="254">
        <v>4</v>
      </c>
      <c r="B31" s="1076" t="s">
        <v>386</v>
      </c>
      <c r="C31" s="1077"/>
      <c r="D31" s="1077"/>
      <c r="E31" s="1077"/>
      <c r="F31" s="1077"/>
      <c r="G31" s="1077"/>
      <c r="H31" s="1077"/>
      <c r="I31" s="1077"/>
      <c r="J31" s="1077"/>
      <c r="K31" s="1077"/>
      <c r="L31" s="1077"/>
      <c r="M31" s="1077"/>
      <c r="N31" s="1077"/>
      <c r="O31" s="1077"/>
      <c r="P31" s="1078"/>
      <c r="Q31" s="1083">
        <v>1954</v>
      </c>
      <c r="R31" s="1080"/>
      <c r="S31" s="1080"/>
      <c r="T31" s="1080"/>
      <c r="U31" s="1080"/>
      <c r="V31" s="1080">
        <v>1919</v>
      </c>
      <c r="W31" s="1080"/>
      <c r="X31" s="1080"/>
      <c r="Y31" s="1080"/>
      <c r="Z31" s="1080"/>
      <c r="AA31" s="1080">
        <v>35</v>
      </c>
      <c r="AB31" s="1080"/>
      <c r="AC31" s="1080"/>
      <c r="AD31" s="1080"/>
      <c r="AE31" s="1084"/>
      <c r="AF31" s="1079">
        <v>1784</v>
      </c>
      <c r="AG31" s="1080"/>
      <c r="AH31" s="1080"/>
      <c r="AI31" s="1080"/>
      <c r="AJ31" s="1081"/>
      <c r="AK31" s="1013">
        <v>14</v>
      </c>
      <c r="AL31" s="1004"/>
      <c r="AM31" s="1004"/>
      <c r="AN31" s="1004"/>
      <c r="AO31" s="1004"/>
      <c r="AP31" s="1004">
        <v>7917</v>
      </c>
      <c r="AQ31" s="1004"/>
      <c r="AR31" s="1004"/>
      <c r="AS31" s="1004"/>
      <c r="AT31" s="1004"/>
      <c r="AU31" s="1004">
        <v>79</v>
      </c>
      <c r="AV31" s="1004"/>
      <c r="AW31" s="1004"/>
      <c r="AX31" s="1004"/>
      <c r="AY31" s="1004"/>
      <c r="AZ31" s="1082" t="s">
        <v>556</v>
      </c>
      <c r="BA31" s="1082"/>
      <c r="BB31" s="1082"/>
      <c r="BC31" s="1082"/>
      <c r="BD31" s="1082"/>
      <c r="BE31" s="1074" t="s">
        <v>384</v>
      </c>
      <c r="BF31" s="1074"/>
      <c r="BG31" s="1074"/>
      <c r="BH31" s="1074"/>
      <c r="BI31" s="1075"/>
      <c r="BJ31" s="240"/>
      <c r="BK31" s="240"/>
      <c r="BL31" s="240"/>
      <c r="BM31" s="240"/>
      <c r="BN31" s="240"/>
      <c r="BO31" s="253"/>
      <c r="BP31" s="253"/>
      <c r="BQ31" s="250">
        <v>25</v>
      </c>
      <c r="BR31" s="251"/>
      <c r="BS31" s="1047" t="s">
        <v>591</v>
      </c>
      <c r="BT31" s="1048"/>
      <c r="BU31" s="1048"/>
      <c r="BV31" s="1048"/>
      <c r="BW31" s="1048"/>
      <c r="BX31" s="1048"/>
      <c r="BY31" s="1048"/>
      <c r="BZ31" s="1048"/>
      <c r="CA31" s="1048"/>
      <c r="CB31" s="1048"/>
      <c r="CC31" s="1048"/>
      <c r="CD31" s="1048"/>
      <c r="CE31" s="1048"/>
      <c r="CF31" s="1048"/>
      <c r="CG31" s="1049"/>
      <c r="CH31" s="1022">
        <v>26</v>
      </c>
      <c r="CI31" s="1023"/>
      <c r="CJ31" s="1023"/>
      <c r="CK31" s="1023"/>
      <c r="CL31" s="1024"/>
      <c r="CM31" s="1022">
        <v>732</v>
      </c>
      <c r="CN31" s="1023"/>
      <c r="CO31" s="1023"/>
      <c r="CP31" s="1023"/>
      <c r="CQ31" s="1024"/>
      <c r="CR31" s="1022">
        <v>144</v>
      </c>
      <c r="CS31" s="1023"/>
      <c r="CT31" s="1023"/>
      <c r="CU31" s="1023"/>
      <c r="CV31" s="1024"/>
      <c r="CW31" s="1022" t="s">
        <v>496</v>
      </c>
      <c r="CX31" s="1023"/>
      <c r="CY31" s="1023"/>
      <c r="CZ31" s="1023"/>
      <c r="DA31" s="1024"/>
      <c r="DB31" s="1022" t="s">
        <v>496</v>
      </c>
      <c r="DC31" s="1023"/>
      <c r="DD31" s="1023"/>
      <c r="DE31" s="1023"/>
      <c r="DF31" s="1024"/>
      <c r="DG31" s="1022" t="s">
        <v>496</v>
      </c>
      <c r="DH31" s="1023"/>
      <c r="DI31" s="1023"/>
      <c r="DJ31" s="1023"/>
      <c r="DK31" s="1024"/>
      <c r="DL31" s="1022" t="s">
        <v>496</v>
      </c>
      <c r="DM31" s="1023"/>
      <c r="DN31" s="1023"/>
      <c r="DO31" s="1023"/>
      <c r="DP31" s="1024"/>
      <c r="DQ31" s="1022" t="s">
        <v>496</v>
      </c>
      <c r="DR31" s="1023"/>
      <c r="DS31" s="1023"/>
      <c r="DT31" s="1023"/>
      <c r="DU31" s="1024"/>
      <c r="DV31" s="1025"/>
      <c r="DW31" s="1026"/>
      <c r="DX31" s="1026"/>
      <c r="DY31" s="1026"/>
      <c r="DZ31" s="1027"/>
      <c r="EA31" s="234"/>
    </row>
    <row r="32" spans="1:131" s="235" customFormat="1" ht="26.25" customHeight="1" x14ac:dyDescent="0.15">
      <c r="A32" s="254">
        <v>5</v>
      </c>
      <c r="B32" s="1076" t="s">
        <v>387</v>
      </c>
      <c r="C32" s="1077"/>
      <c r="D32" s="1077"/>
      <c r="E32" s="1077"/>
      <c r="F32" s="1077"/>
      <c r="G32" s="1077"/>
      <c r="H32" s="1077"/>
      <c r="I32" s="1077"/>
      <c r="J32" s="1077"/>
      <c r="K32" s="1077"/>
      <c r="L32" s="1077"/>
      <c r="M32" s="1077"/>
      <c r="N32" s="1077"/>
      <c r="O32" s="1077"/>
      <c r="P32" s="1078"/>
      <c r="Q32" s="1083">
        <v>20798</v>
      </c>
      <c r="R32" s="1080"/>
      <c r="S32" s="1080"/>
      <c r="T32" s="1080"/>
      <c r="U32" s="1080"/>
      <c r="V32" s="1080">
        <v>21719</v>
      </c>
      <c r="W32" s="1080"/>
      <c r="X32" s="1080"/>
      <c r="Y32" s="1080"/>
      <c r="Z32" s="1080"/>
      <c r="AA32" s="1080">
        <v>-922</v>
      </c>
      <c r="AB32" s="1080"/>
      <c r="AC32" s="1080"/>
      <c r="AD32" s="1080"/>
      <c r="AE32" s="1084"/>
      <c r="AF32" s="1079">
        <v>4178</v>
      </c>
      <c r="AG32" s="1080"/>
      <c r="AH32" s="1080"/>
      <c r="AI32" s="1080"/>
      <c r="AJ32" s="1081"/>
      <c r="AK32" s="1013">
        <v>4352</v>
      </c>
      <c r="AL32" s="1004"/>
      <c r="AM32" s="1004"/>
      <c r="AN32" s="1004"/>
      <c r="AO32" s="1004"/>
      <c r="AP32" s="1004">
        <v>22054</v>
      </c>
      <c r="AQ32" s="1004"/>
      <c r="AR32" s="1004"/>
      <c r="AS32" s="1004"/>
      <c r="AT32" s="1004"/>
      <c r="AU32" s="1004">
        <v>14732</v>
      </c>
      <c r="AV32" s="1004"/>
      <c r="AW32" s="1004"/>
      <c r="AX32" s="1004"/>
      <c r="AY32" s="1004"/>
      <c r="AZ32" s="1082" t="s">
        <v>556</v>
      </c>
      <c r="BA32" s="1082"/>
      <c r="BB32" s="1082"/>
      <c r="BC32" s="1082"/>
      <c r="BD32" s="1082"/>
      <c r="BE32" s="1074" t="s">
        <v>384</v>
      </c>
      <c r="BF32" s="1074"/>
      <c r="BG32" s="1074"/>
      <c r="BH32" s="1074"/>
      <c r="BI32" s="1075"/>
      <c r="BJ32" s="240"/>
      <c r="BK32" s="240"/>
      <c r="BL32" s="240"/>
      <c r="BM32" s="240"/>
      <c r="BN32" s="240"/>
      <c r="BO32" s="253"/>
      <c r="BP32" s="253"/>
      <c r="BQ32" s="250">
        <v>26</v>
      </c>
      <c r="BR32" s="251"/>
      <c r="BS32" s="1047" t="s">
        <v>592</v>
      </c>
      <c r="BT32" s="1048"/>
      <c r="BU32" s="1048"/>
      <c r="BV32" s="1048"/>
      <c r="BW32" s="1048"/>
      <c r="BX32" s="1048"/>
      <c r="BY32" s="1048"/>
      <c r="BZ32" s="1048"/>
      <c r="CA32" s="1048"/>
      <c r="CB32" s="1048"/>
      <c r="CC32" s="1048"/>
      <c r="CD32" s="1048"/>
      <c r="CE32" s="1048"/>
      <c r="CF32" s="1048"/>
      <c r="CG32" s="1049"/>
      <c r="CH32" s="1022">
        <v>39</v>
      </c>
      <c r="CI32" s="1023"/>
      <c r="CJ32" s="1023"/>
      <c r="CK32" s="1023"/>
      <c r="CL32" s="1024"/>
      <c r="CM32" s="1022">
        <v>4052</v>
      </c>
      <c r="CN32" s="1023"/>
      <c r="CO32" s="1023"/>
      <c r="CP32" s="1023"/>
      <c r="CQ32" s="1024"/>
      <c r="CR32" s="1022">
        <v>10</v>
      </c>
      <c r="CS32" s="1023"/>
      <c r="CT32" s="1023"/>
      <c r="CU32" s="1023"/>
      <c r="CV32" s="1024"/>
      <c r="CW32" s="1022" t="s">
        <v>496</v>
      </c>
      <c r="CX32" s="1023"/>
      <c r="CY32" s="1023"/>
      <c r="CZ32" s="1023"/>
      <c r="DA32" s="1024"/>
      <c r="DB32" s="1022" t="s">
        <v>496</v>
      </c>
      <c r="DC32" s="1023"/>
      <c r="DD32" s="1023"/>
      <c r="DE32" s="1023"/>
      <c r="DF32" s="1024"/>
      <c r="DG32" s="1022" t="s">
        <v>496</v>
      </c>
      <c r="DH32" s="1023"/>
      <c r="DI32" s="1023"/>
      <c r="DJ32" s="1023"/>
      <c r="DK32" s="1024"/>
      <c r="DL32" s="1022" t="s">
        <v>496</v>
      </c>
      <c r="DM32" s="1023"/>
      <c r="DN32" s="1023"/>
      <c r="DO32" s="1023"/>
      <c r="DP32" s="1024"/>
      <c r="DQ32" s="1022" t="s">
        <v>496</v>
      </c>
      <c r="DR32" s="1023"/>
      <c r="DS32" s="1023"/>
      <c r="DT32" s="1023"/>
      <c r="DU32" s="1024"/>
      <c r="DV32" s="1025"/>
      <c r="DW32" s="1026"/>
      <c r="DX32" s="1026"/>
      <c r="DY32" s="1026"/>
      <c r="DZ32" s="1027"/>
      <c r="EA32" s="234"/>
    </row>
    <row r="33" spans="1:131" s="235" customFormat="1" ht="26.25" customHeight="1" x14ac:dyDescent="0.15">
      <c r="A33" s="254">
        <v>6</v>
      </c>
      <c r="B33" s="1076" t="s">
        <v>388</v>
      </c>
      <c r="C33" s="1077"/>
      <c r="D33" s="1077"/>
      <c r="E33" s="1077"/>
      <c r="F33" s="1077"/>
      <c r="G33" s="1077"/>
      <c r="H33" s="1077"/>
      <c r="I33" s="1077"/>
      <c r="J33" s="1077"/>
      <c r="K33" s="1077"/>
      <c r="L33" s="1077"/>
      <c r="M33" s="1077"/>
      <c r="N33" s="1077"/>
      <c r="O33" s="1077"/>
      <c r="P33" s="1078"/>
      <c r="Q33" s="1083">
        <v>243</v>
      </c>
      <c r="R33" s="1080"/>
      <c r="S33" s="1080"/>
      <c r="T33" s="1080"/>
      <c r="U33" s="1080"/>
      <c r="V33" s="1080">
        <v>201</v>
      </c>
      <c r="W33" s="1080"/>
      <c r="X33" s="1080"/>
      <c r="Y33" s="1080"/>
      <c r="Z33" s="1080"/>
      <c r="AA33" s="1080">
        <v>42</v>
      </c>
      <c r="AB33" s="1080"/>
      <c r="AC33" s="1080"/>
      <c r="AD33" s="1080"/>
      <c r="AE33" s="1084"/>
      <c r="AF33" s="1079" t="s">
        <v>360</v>
      </c>
      <c r="AG33" s="1080"/>
      <c r="AH33" s="1080"/>
      <c r="AI33" s="1080"/>
      <c r="AJ33" s="1081"/>
      <c r="AK33" s="1013" t="s">
        <v>496</v>
      </c>
      <c r="AL33" s="1004"/>
      <c r="AM33" s="1004"/>
      <c r="AN33" s="1004"/>
      <c r="AO33" s="1004"/>
      <c r="AP33" s="1004" t="s">
        <v>559</v>
      </c>
      <c r="AQ33" s="1004"/>
      <c r="AR33" s="1004"/>
      <c r="AS33" s="1004"/>
      <c r="AT33" s="1004"/>
      <c r="AU33" s="1004">
        <v>947</v>
      </c>
      <c r="AV33" s="1004"/>
      <c r="AW33" s="1004"/>
      <c r="AX33" s="1004"/>
      <c r="AY33" s="1004"/>
      <c r="AZ33" s="1082" t="s">
        <v>556</v>
      </c>
      <c r="BA33" s="1082"/>
      <c r="BB33" s="1082"/>
      <c r="BC33" s="1082"/>
      <c r="BD33" s="1082"/>
      <c r="BE33" s="1074" t="s">
        <v>384</v>
      </c>
      <c r="BF33" s="1074"/>
      <c r="BG33" s="1074"/>
      <c r="BH33" s="1074"/>
      <c r="BI33" s="1075"/>
      <c r="BJ33" s="240"/>
      <c r="BK33" s="240"/>
      <c r="BL33" s="240"/>
      <c r="BM33" s="240"/>
      <c r="BN33" s="240"/>
      <c r="BO33" s="253"/>
      <c r="BP33" s="253"/>
      <c r="BQ33" s="250">
        <v>27</v>
      </c>
      <c r="BR33" s="251" t="s">
        <v>595</v>
      </c>
      <c r="BS33" s="1047" t="s">
        <v>593</v>
      </c>
      <c r="BT33" s="1048"/>
      <c r="BU33" s="1048"/>
      <c r="BV33" s="1048"/>
      <c r="BW33" s="1048"/>
      <c r="BX33" s="1048"/>
      <c r="BY33" s="1048"/>
      <c r="BZ33" s="1048"/>
      <c r="CA33" s="1048"/>
      <c r="CB33" s="1048"/>
      <c r="CC33" s="1048"/>
      <c r="CD33" s="1048"/>
      <c r="CE33" s="1048"/>
      <c r="CF33" s="1048"/>
      <c r="CG33" s="1049"/>
      <c r="CH33" s="1022">
        <v>34</v>
      </c>
      <c r="CI33" s="1023"/>
      <c r="CJ33" s="1023"/>
      <c r="CK33" s="1023"/>
      <c r="CL33" s="1024"/>
      <c r="CM33" s="1022">
        <v>2595</v>
      </c>
      <c r="CN33" s="1023"/>
      <c r="CO33" s="1023"/>
      <c r="CP33" s="1023"/>
      <c r="CQ33" s="1024"/>
      <c r="CR33" s="1022">
        <v>30</v>
      </c>
      <c r="CS33" s="1023"/>
      <c r="CT33" s="1023"/>
      <c r="CU33" s="1023"/>
      <c r="CV33" s="1024"/>
      <c r="CW33" s="1022" t="s">
        <v>496</v>
      </c>
      <c r="CX33" s="1023"/>
      <c r="CY33" s="1023"/>
      <c r="CZ33" s="1023"/>
      <c r="DA33" s="1024"/>
      <c r="DB33" s="1022" t="s">
        <v>496</v>
      </c>
      <c r="DC33" s="1023"/>
      <c r="DD33" s="1023"/>
      <c r="DE33" s="1023"/>
      <c r="DF33" s="1024"/>
      <c r="DG33" s="1022">
        <v>3877</v>
      </c>
      <c r="DH33" s="1023"/>
      <c r="DI33" s="1023"/>
      <c r="DJ33" s="1023"/>
      <c r="DK33" s="1024"/>
      <c r="DL33" s="1022" t="s">
        <v>599</v>
      </c>
      <c r="DM33" s="1023"/>
      <c r="DN33" s="1023"/>
      <c r="DO33" s="1023"/>
      <c r="DP33" s="1024"/>
      <c r="DQ33" s="1022">
        <v>1383</v>
      </c>
      <c r="DR33" s="1023"/>
      <c r="DS33" s="1023"/>
      <c r="DT33" s="1023"/>
      <c r="DU33" s="1024"/>
      <c r="DV33" s="1025"/>
      <c r="DW33" s="1026"/>
      <c r="DX33" s="1026"/>
      <c r="DY33" s="1026"/>
      <c r="DZ33" s="1027"/>
      <c r="EA33" s="234"/>
    </row>
    <row r="34" spans="1:131" s="235" customFormat="1" ht="26.25" customHeight="1" x14ac:dyDescent="0.15">
      <c r="A34" s="254">
        <v>7</v>
      </c>
      <c r="B34" s="1076" t="s">
        <v>389</v>
      </c>
      <c r="C34" s="1077"/>
      <c r="D34" s="1077"/>
      <c r="E34" s="1077"/>
      <c r="F34" s="1077"/>
      <c r="G34" s="1077"/>
      <c r="H34" s="1077"/>
      <c r="I34" s="1077"/>
      <c r="J34" s="1077"/>
      <c r="K34" s="1077"/>
      <c r="L34" s="1077"/>
      <c r="M34" s="1077"/>
      <c r="N34" s="1077"/>
      <c r="O34" s="1077"/>
      <c r="P34" s="1078"/>
      <c r="Q34" s="1083">
        <v>4226</v>
      </c>
      <c r="R34" s="1080"/>
      <c r="S34" s="1080"/>
      <c r="T34" s="1080"/>
      <c r="U34" s="1080"/>
      <c r="V34" s="1080">
        <v>3618</v>
      </c>
      <c r="W34" s="1080"/>
      <c r="X34" s="1080"/>
      <c r="Y34" s="1080"/>
      <c r="Z34" s="1080"/>
      <c r="AA34" s="1080">
        <v>608</v>
      </c>
      <c r="AB34" s="1080"/>
      <c r="AC34" s="1080"/>
      <c r="AD34" s="1080"/>
      <c r="AE34" s="1084"/>
      <c r="AF34" s="1079">
        <v>527</v>
      </c>
      <c r="AG34" s="1080"/>
      <c r="AH34" s="1080"/>
      <c r="AI34" s="1080"/>
      <c r="AJ34" s="1081"/>
      <c r="AK34" s="1013">
        <v>551</v>
      </c>
      <c r="AL34" s="1004"/>
      <c r="AM34" s="1004"/>
      <c r="AN34" s="1004"/>
      <c r="AO34" s="1004"/>
      <c r="AP34" s="1004">
        <v>7207</v>
      </c>
      <c r="AQ34" s="1004"/>
      <c r="AR34" s="1004"/>
      <c r="AS34" s="1004"/>
      <c r="AT34" s="1004"/>
      <c r="AU34" s="1004">
        <v>5413</v>
      </c>
      <c r="AV34" s="1004"/>
      <c r="AW34" s="1004"/>
      <c r="AX34" s="1004"/>
      <c r="AY34" s="1004"/>
      <c r="AZ34" s="1082" t="s">
        <v>558</v>
      </c>
      <c r="BA34" s="1082"/>
      <c r="BB34" s="1082"/>
      <c r="BC34" s="1082"/>
      <c r="BD34" s="1082"/>
      <c r="BE34" s="1074" t="s">
        <v>390</v>
      </c>
      <c r="BF34" s="1074"/>
      <c r="BG34" s="1074"/>
      <c r="BH34" s="1074"/>
      <c r="BI34" s="1075"/>
      <c r="BJ34" s="240"/>
      <c r="BK34" s="240"/>
      <c r="BL34" s="240"/>
      <c r="BM34" s="240"/>
      <c r="BN34" s="240"/>
      <c r="BO34" s="253"/>
      <c r="BP34" s="253"/>
      <c r="BQ34" s="250">
        <v>28</v>
      </c>
      <c r="BR34" s="251" t="s">
        <v>595</v>
      </c>
      <c r="BS34" s="1047" t="s">
        <v>594</v>
      </c>
      <c r="BT34" s="1048"/>
      <c r="BU34" s="1048"/>
      <c r="BV34" s="1048"/>
      <c r="BW34" s="1048"/>
      <c r="BX34" s="1048"/>
      <c r="BY34" s="1048"/>
      <c r="BZ34" s="1048"/>
      <c r="CA34" s="1048"/>
      <c r="CB34" s="1048"/>
      <c r="CC34" s="1048"/>
      <c r="CD34" s="1048"/>
      <c r="CE34" s="1048"/>
      <c r="CF34" s="1048"/>
      <c r="CG34" s="1049"/>
      <c r="CH34" s="1022">
        <v>34</v>
      </c>
      <c r="CI34" s="1023"/>
      <c r="CJ34" s="1023"/>
      <c r="CK34" s="1023"/>
      <c r="CL34" s="1024"/>
      <c r="CM34" s="1022">
        <v>14719</v>
      </c>
      <c r="CN34" s="1023"/>
      <c r="CO34" s="1023"/>
      <c r="CP34" s="1023"/>
      <c r="CQ34" s="1024"/>
      <c r="CR34" s="1022">
        <v>16134</v>
      </c>
      <c r="CS34" s="1023"/>
      <c r="CT34" s="1023"/>
      <c r="CU34" s="1023"/>
      <c r="CV34" s="1024"/>
      <c r="CW34" s="1022">
        <v>2219</v>
      </c>
      <c r="CX34" s="1023"/>
      <c r="CY34" s="1023"/>
      <c r="CZ34" s="1023"/>
      <c r="DA34" s="1024"/>
      <c r="DB34" s="1022" t="s">
        <v>496</v>
      </c>
      <c r="DC34" s="1023"/>
      <c r="DD34" s="1023"/>
      <c r="DE34" s="1023"/>
      <c r="DF34" s="1024"/>
      <c r="DG34" s="1022" t="s">
        <v>496</v>
      </c>
      <c r="DH34" s="1023"/>
      <c r="DI34" s="1023"/>
      <c r="DJ34" s="1023"/>
      <c r="DK34" s="1024"/>
      <c r="DL34" s="1022" t="s">
        <v>496</v>
      </c>
      <c r="DM34" s="1023"/>
      <c r="DN34" s="1023"/>
      <c r="DO34" s="1023"/>
      <c r="DP34" s="1024"/>
      <c r="DQ34" s="1022" t="s">
        <v>496</v>
      </c>
      <c r="DR34" s="1023"/>
      <c r="DS34" s="1023"/>
      <c r="DT34" s="1023"/>
      <c r="DU34" s="1024"/>
      <c r="DV34" s="1025"/>
      <c r="DW34" s="1026"/>
      <c r="DX34" s="1026"/>
      <c r="DY34" s="1026"/>
      <c r="DZ34" s="1027"/>
      <c r="EA34" s="234"/>
    </row>
    <row r="35" spans="1:131" s="235" customFormat="1" ht="26.25" customHeight="1" x14ac:dyDescent="0.15">
      <c r="A35" s="254">
        <v>8</v>
      </c>
      <c r="B35" s="1076" t="s">
        <v>391</v>
      </c>
      <c r="C35" s="1077"/>
      <c r="D35" s="1077"/>
      <c r="E35" s="1077"/>
      <c r="F35" s="1077"/>
      <c r="G35" s="1077"/>
      <c r="H35" s="1077"/>
      <c r="I35" s="1077"/>
      <c r="J35" s="1077"/>
      <c r="K35" s="1077"/>
      <c r="L35" s="1077"/>
      <c r="M35" s="1077"/>
      <c r="N35" s="1077"/>
      <c r="O35" s="1077"/>
      <c r="P35" s="1078"/>
      <c r="Q35" s="1083">
        <v>12</v>
      </c>
      <c r="R35" s="1080"/>
      <c r="S35" s="1080"/>
      <c r="T35" s="1080"/>
      <c r="U35" s="1080"/>
      <c r="V35" s="1080">
        <v>12</v>
      </c>
      <c r="W35" s="1080"/>
      <c r="X35" s="1080"/>
      <c r="Y35" s="1080"/>
      <c r="Z35" s="1080"/>
      <c r="AA35" s="1080">
        <v>0</v>
      </c>
      <c r="AB35" s="1080"/>
      <c r="AC35" s="1080"/>
      <c r="AD35" s="1080"/>
      <c r="AE35" s="1084"/>
      <c r="AF35" s="1079">
        <v>0</v>
      </c>
      <c r="AG35" s="1080"/>
      <c r="AH35" s="1080"/>
      <c r="AI35" s="1080"/>
      <c r="AJ35" s="1081"/>
      <c r="AK35" s="1013">
        <v>12</v>
      </c>
      <c r="AL35" s="1004"/>
      <c r="AM35" s="1004"/>
      <c r="AN35" s="1004"/>
      <c r="AO35" s="1004"/>
      <c r="AP35" s="1004">
        <v>127</v>
      </c>
      <c r="AQ35" s="1004"/>
      <c r="AR35" s="1004"/>
      <c r="AS35" s="1004"/>
      <c r="AT35" s="1004"/>
      <c r="AU35" s="1004">
        <v>127</v>
      </c>
      <c r="AV35" s="1004"/>
      <c r="AW35" s="1004"/>
      <c r="AX35" s="1004"/>
      <c r="AY35" s="1004"/>
      <c r="AZ35" s="1082" t="s">
        <v>556</v>
      </c>
      <c r="BA35" s="1082"/>
      <c r="BB35" s="1082"/>
      <c r="BC35" s="1082"/>
      <c r="BD35" s="1082"/>
      <c r="BE35" s="1074" t="s">
        <v>392</v>
      </c>
      <c r="BF35" s="1074"/>
      <c r="BG35" s="1074"/>
      <c r="BH35" s="1074"/>
      <c r="BI35" s="1075"/>
      <c r="BJ35" s="240"/>
      <c r="BK35" s="240"/>
      <c r="BL35" s="240"/>
      <c r="BM35" s="240"/>
      <c r="BN35" s="240"/>
      <c r="BO35" s="253"/>
      <c r="BP35" s="253"/>
      <c r="BQ35" s="250">
        <v>29</v>
      </c>
      <c r="BR35" s="251"/>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34"/>
    </row>
    <row r="36" spans="1:131" s="235" customFormat="1" ht="26.25" customHeight="1" x14ac:dyDescent="0.15">
      <c r="A36" s="254">
        <v>9</v>
      </c>
      <c r="B36" s="1076" t="s">
        <v>393</v>
      </c>
      <c r="C36" s="1077"/>
      <c r="D36" s="1077"/>
      <c r="E36" s="1077"/>
      <c r="F36" s="1077"/>
      <c r="G36" s="1077"/>
      <c r="H36" s="1077"/>
      <c r="I36" s="1077"/>
      <c r="J36" s="1077"/>
      <c r="K36" s="1077"/>
      <c r="L36" s="1077"/>
      <c r="M36" s="1077"/>
      <c r="N36" s="1077"/>
      <c r="O36" s="1077"/>
      <c r="P36" s="1078"/>
      <c r="Q36" s="1083">
        <v>2201</v>
      </c>
      <c r="R36" s="1080"/>
      <c r="S36" s="1080"/>
      <c r="T36" s="1080"/>
      <c r="U36" s="1080"/>
      <c r="V36" s="1080">
        <v>2201</v>
      </c>
      <c r="W36" s="1080"/>
      <c r="X36" s="1080"/>
      <c r="Y36" s="1080"/>
      <c r="Z36" s="1080"/>
      <c r="AA36" s="1080">
        <v>0</v>
      </c>
      <c r="AB36" s="1080"/>
      <c r="AC36" s="1080"/>
      <c r="AD36" s="1080"/>
      <c r="AE36" s="1084"/>
      <c r="AF36" s="1079">
        <v>1218</v>
      </c>
      <c r="AG36" s="1080"/>
      <c r="AH36" s="1080"/>
      <c r="AI36" s="1080"/>
      <c r="AJ36" s="1081"/>
      <c r="AK36" s="1013">
        <v>271</v>
      </c>
      <c r="AL36" s="1004"/>
      <c r="AM36" s="1004"/>
      <c r="AN36" s="1004"/>
      <c r="AO36" s="1004"/>
      <c r="AP36" s="1004">
        <v>5752</v>
      </c>
      <c r="AQ36" s="1004"/>
      <c r="AR36" s="1004"/>
      <c r="AS36" s="1004"/>
      <c r="AT36" s="1004"/>
      <c r="AU36" s="1004">
        <v>949</v>
      </c>
      <c r="AV36" s="1004"/>
      <c r="AW36" s="1004"/>
      <c r="AX36" s="1004"/>
      <c r="AY36" s="1004"/>
      <c r="AZ36" s="1082" t="s">
        <v>556</v>
      </c>
      <c r="BA36" s="1082"/>
      <c r="BB36" s="1082"/>
      <c r="BC36" s="1082"/>
      <c r="BD36" s="1082"/>
      <c r="BE36" s="1074" t="s">
        <v>390</v>
      </c>
      <c r="BF36" s="1074"/>
      <c r="BG36" s="1074"/>
      <c r="BH36" s="1074"/>
      <c r="BI36" s="1075"/>
      <c r="BJ36" s="240"/>
      <c r="BK36" s="240"/>
      <c r="BL36" s="240"/>
      <c r="BM36" s="240"/>
      <c r="BN36" s="240"/>
      <c r="BO36" s="253"/>
      <c r="BP36" s="253"/>
      <c r="BQ36" s="250">
        <v>30</v>
      </c>
      <c r="BR36" s="251"/>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34"/>
    </row>
    <row r="37" spans="1:131" s="235" customFormat="1" ht="26.25" customHeight="1" x14ac:dyDescent="0.15">
      <c r="A37" s="254">
        <v>10</v>
      </c>
      <c r="B37" s="1076"/>
      <c r="C37" s="1077"/>
      <c r="D37" s="1077"/>
      <c r="E37" s="1077"/>
      <c r="F37" s="1077"/>
      <c r="G37" s="1077"/>
      <c r="H37" s="1077"/>
      <c r="I37" s="1077"/>
      <c r="J37" s="1077"/>
      <c r="K37" s="1077"/>
      <c r="L37" s="1077"/>
      <c r="M37" s="1077"/>
      <c r="N37" s="1077"/>
      <c r="O37" s="1077"/>
      <c r="P37" s="1078"/>
      <c r="Q37" s="1083"/>
      <c r="R37" s="1080"/>
      <c r="S37" s="1080"/>
      <c r="T37" s="1080"/>
      <c r="U37" s="1080"/>
      <c r="V37" s="1080"/>
      <c r="W37" s="1080"/>
      <c r="X37" s="1080"/>
      <c r="Y37" s="1080"/>
      <c r="Z37" s="1080"/>
      <c r="AA37" s="1080"/>
      <c r="AB37" s="1080"/>
      <c r="AC37" s="1080"/>
      <c r="AD37" s="1080"/>
      <c r="AE37" s="1084"/>
      <c r="AF37" s="1079"/>
      <c r="AG37" s="1080"/>
      <c r="AH37" s="1080"/>
      <c r="AI37" s="1080"/>
      <c r="AJ37" s="1081"/>
      <c r="AK37" s="1013"/>
      <c r="AL37" s="1004"/>
      <c r="AM37" s="1004"/>
      <c r="AN37" s="1004"/>
      <c r="AO37" s="1004"/>
      <c r="AP37" s="1004"/>
      <c r="AQ37" s="1004"/>
      <c r="AR37" s="1004"/>
      <c r="AS37" s="1004"/>
      <c r="AT37" s="1004"/>
      <c r="AU37" s="1004"/>
      <c r="AV37" s="1004"/>
      <c r="AW37" s="1004"/>
      <c r="AX37" s="1004"/>
      <c r="AY37" s="1004"/>
      <c r="AZ37" s="1082"/>
      <c r="BA37" s="1082"/>
      <c r="BB37" s="1082"/>
      <c r="BC37" s="1082"/>
      <c r="BD37" s="1082"/>
      <c r="BE37" s="1074"/>
      <c r="BF37" s="1074"/>
      <c r="BG37" s="1074"/>
      <c r="BH37" s="1074"/>
      <c r="BI37" s="1075"/>
      <c r="BJ37" s="240"/>
      <c r="BK37" s="240"/>
      <c r="BL37" s="240"/>
      <c r="BM37" s="240"/>
      <c r="BN37" s="240"/>
      <c r="BO37" s="253"/>
      <c r="BP37" s="253"/>
      <c r="BQ37" s="250">
        <v>31</v>
      </c>
      <c r="BR37" s="251"/>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34"/>
    </row>
    <row r="38" spans="1:131" s="235" customFormat="1" ht="26.25" customHeight="1" x14ac:dyDescent="0.15">
      <c r="A38" s="254">
        <v>11</v>
      </c>
      <c r="B38" s="1076"/>
      <c r="C38" s="1077"/>
      <c r="D38" s="1077"/>
      <c r="E38" s="1077"/>
      <c r="F38" s="1077"/>
      <c r="G38" s="1077"/>
      <c r="H38" s="1077"/>
      <c r="I38" s="1077"/>
      <c r="J38" s="1077"/>
      <c r="K38" s="1077"/>
      <c r="L38" s="1077"/>
      <c r="M38" s="1077"/>
      <c r="N38" s="1077"/>
      <c r="O38" s="1077"/>
      <c r="P38" s="1078"/>
      <c r="Q38" s="1083"/>
      <c r="R38" s="1080"/>
      <c r="S38" s="1080"/>
      <c r="T38" s="1080"/>
      <c r="U38" s="1080"/>
      <c r="V38" s="1080"/>
      <c r="W38" s="1080"/>
      <c r="X38" s="1080"/>
      <c r="Y38" s="1080"/>
      <c r="Z38" s="1080"/>
      <c r="AA38" s="1080"/>
      <c r="AB38" s="1080"/>
      <c r="AC38" s="1080"/>
      <c r="AD38" s="1080"/>
      <c r="AE38" s="1084"/>
      <c r="AF38" s="1079"/>
      <c r="AG38" s="1080"/>
      <c r="AH38" s="1080"/>
      <c r="AI38" s="1080"/>
      <c r="AJ38" s="1081"/>
      <c r="AK38" s="1013"/>
      <c r="AL38" s="1004"/>
      <c r="AM38" s="1004"/>
      <c r="AN38" s="1004"/>
      <c r="AO38" s="1004"/>
      <c r="AP38" s="1004"/>
      <c r="AQ38" s="1004"/>
      <c r="AR38" s="1004"/>
      <c r="AS38" s="1004"/>
      <c r="AT38" s="1004"/>
      <c r="AU38" s="1004"/>
      <c r="AV38" s="1004"/>
      <c r="AW38" s="1004"/>
      <c r="AX38" s="1004"/>
      <c r="AY38" s="1004"/>
      <c r="AZ38" s="1082"/>
      <c r="BA38" s="1082"/>
      <c r="BB38" s="1082"/>
      <c r="BC38" s="1082"/>
      <c r="BD38" s="1082"/>
      <c r="BE38" s="1074"/>
      <c r="BF38" s="1074"/>
      <c r="BG38" s="1074"/>
      <c r="BH38" s="1074"/>
      <c r="BI38" s="1075"/>
      <c r="BJ38" s="240"/>
      <c r="BK38" s="240"/>
      <c r="BL38" s="240"/>
      <c r="BM38" s="240"/>
      <c r="BN38" s="240"/>
      <c r="BO38" s="253"/>
      <c r="BP38" s="253"/>
      <c r="BQ38" s="250">
        <v>32</v>
      </c>
      <c r="BR38" s="251"/>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34"/>
    </row>
    <row r="39" spans="1:131" s="235" customFormat="1" ht="26.25" customHeight="1" x14ac:dyDescent="0.15">
      <c r="A39" s="254">
        <v>12</v>
      </c>
      <c r="B39" s="1076"/>
      <c r="C39" s="1077"/>
      <c r="D39" s="1077"/>
      <c r="E39" s="1077"/>
      <c r="F39" s="1077"/>
      <c r="G39" s="1077"/>
      <c r="H39" s="1077"/>
      <c r="I39" s="1077"/>
      <c r="J39" s="1077"/>
      <c r="K39" s="1077"/>
      <c r="L39" s="1077"/>
      <c r="M39" s="1077"/>
      <c r="N39" s="1077"/>
      <c r="O39" s="1077"/>
      <c r="P39" s="1078"/>
      <c r="Q39" s="1083"/>
      <c r="R39" s="1080"/>
      <c r="S39" s="1080"/>
      <c r="T39" s="1080"/>
      <c r="U39" s="1080"/>
      <c r="V39" s="1080"/>
      <c r="W39" s="1080"/>
      <c r="X39" s="1080"/>
      <c r="Y39" s="1080"/>
      <c r="Z39" s="1080"/>
      <c r="AA39" s="1080"/>
      <c r="AB39" s="1080"/>
      <c r="AC39" s="1080"/>
      <c r="AD39" s="1080"/>
      <c r="AE39" s="1084"/>
      <c r="AF39" s="1079"/>
      <c r="AG39" s="1080"/>
      <c r="AH39" s="1080"/>
      <c r="AI39" s="1080"/>
      <c r="AJ39" s="1081"/>
      <c r="AK39" s="1013"/>
      <c r="AL39" s="1004"/>
      <c r="AM39" s="1004"/>
      <c r="AN39" s="1004"/>
      <c r="AO39" s="1004"/>
      <c r="AP39" s="1004"/>
      <c r="AQ39" s="1004"/>
      <c r="AR39" s="1004"/>
      <c r="AS39" s="1004"/>
      <c r="AT39" s="1004"/>
      <c r="AU39" s="1004"/>
      <c r="AV39" s="1004"/>
      <c r="AW39" s="1004"/>
      <c r="AX39" s="1004"/>
      <c r="AY39" s="1004"/>
      <c r="AZ39" s="1082"/>
      <c r="BA39" s="1082"/>
      <c r="BB39" s="1082"/>
      <c r="BC39" s="1082"/>
      <c r="BD39" s="1082"/>
      <c r="BE39" s="1074"/>
      <c r="BF39" s="1074"/>
      <c r="BG39" s="1074"/>
      <c r="BH39" s="1074"/>
      <c r="BI39" s="1075"/>
      <c r="BJ39" s="240"/>
      <c r="BK39" s="240"/>
      <c r="BL39" s="240"/>
      <c r="BM39" s="240"/>
      <c r="BN39" s="240"/>
      <c r="BO39" s="253"/>
      <c r="BP39" s="253"/>
      <c r="BQ39" s="250">
        <v>33</v>
      </c>
      <c r="BR39" s="251"/>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34"/>
    </row>
    <row r="40" spans="1:131" s="235" customFormat="1" ht="26.25" customHeight="1" x14ac:dyDescent="0.15">
      <c r="A40" s="249">
        <v>13</v>
      </c>
      <c r="B40" s="1076"/>
      <c r="C40" s="1077"/>
      <c r="D40" s="1077"/>
      <c r="E40" s="1077"/>
      <c r="F40" s="1077"/>
      <c r="G40" s="1077"/>
      <c r="H40" s="1077"/>
      <c r="I40" s="1077"/>
      <c r="J40" s="1077"/>
      <c r="K40" s="1077"/>
      <c r="L40" s="1077"/>
      <c r="M40" s="1077"/>
      <c r="N40" s="1077"/>
      <c r="O40" s="1077"/>
      <c r="P40" s="1078"/>
      <c r="Q40" s="1083"/>
      <c r="R40" s="1080"/>
      <c r="S40" s="1080"/>
      <c r="T40" s="1080"/>
      <c r="U40" s="1080"/>
      <c r="V40" s="1080"/>
      <c r="W40" s="1080"/>
      <c r="X40" s="1080"/>
      <c r="Y40" s="1080"/>
      <c r="Z40" s="1080"/>
      <c r="AA40" s="1080"/>
      <c r="AB40" s="1080"/>
      <c r="AC40" s="1080"/>
      <c r="AD40" s="1080"/>
      <c r="AE40" s="1084"/>
      <c r="AF40" s="1079"/>
      <c r="AG40" s="1080"/>
      <c r="AH40" s="1080"/>
      <c r="AI40" s="1080"/>
      <c r="AJ40" s="1081"/>
      <c r="AK40" s="1013"/>
      <c r="AL40" s="1004"/>
      <c r="AM40" s="1004"/>
      <c r="AN40" s="1004"/>
      <c r="AO40" s="1004"/>
      <c r="AP40" s="1004"/>
      <c r="AQ40" s="1004"/>
      <c r="AR40" s="1004"/>
      <c r="AS40" s="1004"/>
      <c r="AT40" s="1004"/>
      <c r="AU40" s="1004"/>
      <c r="AV40" s="1004"/>
      <c r="AW40" s="1004"/>
      <c r="AX40" s="1004"/>
      <c r="AY40" s="1004"/>
      <c r="AZ40" s="1082"/>
      <c r="BA40" s="1082"/>
      <c r="BB40" s="1082"/>
      <c r="BC40" s="1082"/>
      <c r="BD40" s="1082"/>
      <c r="BE40" s="1074"/>
      <c r="BF40" s="1074"/>
      <c r="BG40" s="1074"/>
      <c r="BH40" s="1074"/>
      <c r="BI40" s="1075"/>
      <c r="BJ40" s="240"/>
      <c r="BK40" s="240"/>
      <c r="BL40" s="240"/>
      <c r="BM40" s="240"/>
      <c r="BN40" s="240"/>
      <c r="BO40" s="253"/>
      <c r="BP40" s="253"/>
      <c r="BQ40" s="250">
        <v>34</v>
      </c>
      <c r="BR40" s="251"/>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34"/>
    </row>
    <row r="41" spans="1:131" s="235" customFormat="1" ht="26.25" customHeight="1" x14ac:dyDescent="0.15">
      <c r="A41" s="249">
        <v>14</v>
      </c>
      <c r="B41" s="1076"/>
      <c r="C41" s="1077"/>
      <c r="D41" s="1077"/>
      <c r="E41" s="1077"/>
      <c r="F41" s="1077"/>
      <c r="G41" s="1077"/>
      <c r="H41" s="1077"/>
      <c r="I41" s="1077"/>
      <c r="J41" s="1077"/>
      <c r="K41" s="1077"/>
      <c r="L41" s="1077"/>
      <c r="M41" s="1077"/>
      <c r="N41" s="1077"/>
      <c r="O41" s="1077"/>
      <c r="P41" s="1078"/>
      <c r="Q41" s="1083"/>
      <c r="R41" s="1080"/>
      <c r="S41" s="1080"/>
      <c r="T41" s="1080"/>
      <c r="U41" s="1080"/>
      <c r="V41" s="1080"/>
      <c r="W41" s="1080"/>
      <c r="X41" s="1080"/>
      <c r="Y41" s="1080"/>
      <c r="Z41" s="1080"/>
      <c r="AA41" s="1080"/>
      <c r="AB41" s="1080"/>
      <c r="AC41" s="1080"/>
      <c r="AD41" s="1080"/>
      <c r="AE41" s="1084"/>
      <c r="AF41" s="1079"/>
      <c r="AG41" s="1080"/>
      <c r="AH41" s="1080"/>
      <c r="AI41" s="1080"/>
      <c r="AJ41" s="1081"/>
      <c r="AK41" s="1013"/>
      <c r="AL41" s="1004"/>
      <c r="AM41" s="1004"/>
      <c r="AN41" s="1004"/>
      <c r="AO41" s="1004"/>
      <c r="AP41" s="1004"/>
      <c r="AQ41" s="1004"/>
      <c r="AR41" s="1004"/>
      <c r="AS41" s="1004"/>
      <c r="AT41" s="1004"/>
      <c r="AU41" s="1004"/>
      <c r="AV41" s="1004"/>
      <c r="AW41" s="1004"/>
      <c r="AX41" s="1004"/>
      <c r="AY41" s="1004"/>
      <c r="AZ41" s="1082"/>
      <c r="BA41" s="1082"/>
      <c r="BB41" s="1082"/>
      <c r="BC41" s="1082"/>
      <c r="BD41" s="1082"/>
      <c r="BE41" s="1074"/>
      <c r="BF41" s="1074"/>
      <c r="BG41" s="1074"/>
      <c r="BH41" s="1074"/>
      <c r="BI41" s="1075"/>
      <c r="BJ41" s="240"/>
      <c r="BK41" s="240"/>
      <c r="BL41" s="240"/>
      <c r="BM41" s="240"/>
      <c r="BN41" s="240"/>
      <c r="BO41" s="253"/>
      <c r="BP41" s="253"/>
      <c r="BQ41" s="250">
        <v>35</v>
      </c>
      <c r="BR41" s="251"/>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34"/>
    </row>
    <row r="42" spans="1:131" s="235" customFormat="1" ht="26.25" customHeight="1" x14ac:dyDescent="0.15">
      <c r="A42" s="249">
        <v>15</v>
      </c>
      <c r="B42" s="1076"/>
      <c r="C42" s="1077"/>
      <c r="D42" s="1077"/>
      <c r="E42" s="1077"/>
      <c r="F42" s="1077"/>
      <c r="G42" s="1077"/>
      <c r="H42" s="1077"/>
      <c r="I42" s="1077"/>
      <c r="J42" s="1077"/>
      <c r="K42" s="1077"/>
      <c r="L42" s="1077"/>
      <c r="M42" s="1077"/>
      <c r="N42" s="1077"/>
      <c r="O42" s="1077"/>
      <c r="P42" s="1078"/>
      <c r="Q42" s="1083"/>
      <c r="R42" s="1080"/>
      <c r="S42" s="1080"/>
      <c r="T42" s="1080"/>
      <c r="U42" s="1080"/>
      <c r="V42" s="1080"/>
      <c r="W42" s="1080"/>
      <c r="X42" s="1080"/>
      <c r="Y42" s="1080"/>
      <c r="Z42" s="1080"/>
      <c r="AA42" s="1080"/>
      <c r="AB42" s="1080"/>
      <c r="AC42" s="1080"/>
      <c r="AD42" s="1080"/>
      <c r="AE42" s="1084"/>
      <c r="AF42" s="1079"/>
      <c r="AG42" s="1080"/>
      <c r="AH42" s="1080"/>
      <c r="AI42" s="1080"/>
      <c r="AJ42" s="1081"/>
      <c r="AK42" s="1013"/>
      <c r="AL42" s="1004"/>
      <c r="AM42" s="1004"/>
      <c r="AN42" s="1004"/>
      <c r="AO42" s="1004"/>
      <c r="AP42" s="1004"/>
      <c r="AQ42" s="1004"/>
      <c r="AR42" s="1004"/>
      <c r="AS42" s="1004"/>
      <c r="AT42" s="1004"/>
      <c r="AU42" s="1004"/>
      <c r="AV42" s="1004"/>
      <c r="AW42" s="1004"/>
      <c r="AX42" s="1004"/>
      <c r="AY42" s="1004"/>
      <c r="AZ42" s="1082"/>
      <c r="BA42" s="1082"/>
      <c r="BB42" s="1082"/>
      <c r="BC42" s="1082"/>
      <c r="BD42" s="1082"/>
      <c r="BE42" s="1074"/>
      <c r="BF42" s="1074"/>
      <c r="BG42" s="1074"/>
      <c r="BH42" s="1074"/>
      <c r="BI42" s="1075"/>
      <c r="BJ42" s="240"/>
      <c r="BK42" s="240"/>
      <c r="BL42" s="240"/>
      <c r="BM42" s="240"/>
      <c r="BN42" s="240"/>
      <c r="BO42" s="253"/>
      <c r="BP42" s="253"/>
      <c r="BQ42" s="250">
        <v>36</v>
      </c>
      <c r="BR42" s="251"/>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34"/>
    </row>
    <row r="43" spans="1:131" s="235" customFormat="1" ht="26.25" customHeight="1" x14ac:dyDescent="0.15">
      <c r="A43" s="249">
        <v>16</v>
      </c>
      <c r="B43" s="1076"/>
      <c r="C43" s="1077"/>
      <c r="D43" s="1077"/>
      <c r="E43" s="1077"/>
      <c r="F43" s="1077"/>
      <c r="G43" s="1077"/>
      <c r="H43" s="1077"/>
      <c r="I43" s="1077"/>
      <c r="J43" s="1077"/>
      <c r="K43" s="1077"/>
      <c r="L43" s="1077"/>
      <c r="M43" s="1077"/>
      <c r="N43" s="1077"/>
      <c r="O43" s="1077"/>
      <c r="P43" s="1078"/>
      <c r="Q43" s="1083"/>
      <c r="R43" s="1080"/>
      <c r="S43" s="1080"/>
      <c r="T43" s="1080"/>
      <c r="U43" s="1080"/>
      <c r="V43" s="1080"/>
      <c r="W43" s="1080"/>
      <c r="X43" s="1080"/>
      <c r="Y43" s="1080"/>
      <c r="Z43" s="1080"/>
      <c r="AA43" s="1080"/>
      <c r="AB43" s="1080"/>
      <c r="AC43" s="1080"/>
      <c r="AD43" s="1080"/>
      <c r="AE43" s="1084"/>
      <c r="AF43" s="1079"/>
      <c r="AG43" s="1080"/>
      <c r="AH43" s="1080"/>
      <c r="AI43" s="1080"/>
      <c r="AJ43" s="1081"/>
      <c r="AK43" s="1013"/>
      <c r="AL43" s="1004"/>
      <c r="AM43" s="1004"/>
      <c r="AN43" s="1004"/>
      <c r="AO43" s="1004"/>
      <c r="AP43" s="1004"/>
      <c r="AQ43" s="1004"/>
      <c r="AR43" s="1004"/>
      <c r="AS43" s="1004"/>
      <c r="AT43" s="1004"/>
      <c r="AU43" s="1004"/>
      <c r="AV43" s="1004"/>
      <c r="AW43" s="1004"/>
      <c r="AX43" s="1004"/>
      <c r="AY43" s="1004"/>
      <c r="AZ43" s="1082"/>
      <c r="BA43" s="1082"/>
      <c r="BB43" s="1082"/>
      <c r="BC43" s="1082"/>
      <c r="BD43" s="1082"/>
      <c r="BE43" s="1074"/>
      <c r="BF43" s="1074"/>
      <c r="BG43" s="1074"/>
      <c r="BH43" s="1074"/>
      <c r="BI43" s="1075"/>
      <c r="BJ43" s="240"/>
      <c r="BK43" s="240"/>
      <c r="BL43" s="240"/>
      <c r="BM43" s="240"/>
      <c r="BN43" s="240"/>
      <c r="BO43" s="253"/>
      <c r="BP43" s="253"/>
      <c r="BQ43" s="250">
        <v>37</v>
      </c>
      <c r="BR43" s="251"/>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34"/>
    </row>
    <row r="44" spans="1:131" s="235" customFormat="1" ht="26.25" customHeight="1" x14ac:dyDescent="0.15">
      <c r="A44" s="249">
        <v>17</v>
      </c>
      <c r="B44" s="1076"/>
      <c r="C44" s="1077"/>
      <c r="D44" s="1077"/>
      <c r="E44" s="1077"/>
      <c r="F44" s="1077"/>
      <c r="G44" s="1077"/>
      <c r="H44" s="1077"/>
      <c r="I44" s="1077"/>
      <c r="J44" s="1077"/>
      <c r="K44" s="1077"/>
      <c r="L44" s="1077"/>
      <c r="M44" s="1077"/>
      <c r="N44" s="1077"/>
      <c r="O44" s="1077"/>
      <c r="P44" s="1078"/>
      <c r="Q44" s="1083"/>
      <c r="R44" s="1080"/>
      <c r="S44" s="1080"/>
      <c r="T44" s="1080"/>
      <c r="U44" s="1080"/>
      <c r="V44" s="1080"/>
      <c r="W44" s="1080"/>
      <c r="X44" s="1080"/>
      <c r="Y44" s="1080"/>
      <c r="Z44" s="1080"/>
      <c r="AA44" s="1080"/>
      <c r="AB44" s="1080"/>
      <c r="AC44" s="1080"/>
      <c r="AD44" s="1080"/>
      <c r="AE44" s="1084"/>
      <c r="AF44" s="1079"/>
      <c r="AG44" s="1080"/>
      <c r="AH44" s="1080"/>
      <c r="AI44" s="1080"/>
      <c r="AJ44" s="1081"/>
      <c r="AK44" s="1013"/>
      <c r="AL44" s="1004"/>
      <c r="AM44" s="1004"/>
      <c r="AN44" s="1004"/>
      <c r="AO44" s="1004"/>
      <c r="AP44" s="1004"/>
      <c r="AQ44" s="1004"/>
      <c r="AR44" s="1004"/>
      <c r="AS44" s="1004"/>
      <c r="AT44" s="1004"/>
      <c r="AU44" s="1004"/>
      <c r="AV44" s="1004"/>
      <c r="AW44" s="1004"/>
      <c r="AX44" s="1004"/>
      <c r="AY44" s="1004"/>
      <c r="AZ44" s="1082"/>
      <c r="BA44" s="1082"/>
      <c r="BB44" s="1082"/>
      <c r="BC44" s="1082"/>
      <c r="BD44" s="1082"/>
      <c r="BE44" s="1074"/>
      <c r="BF44" s="1074"/>
      <c r="BG44" s="1074"/>
      <c r="BH44" s="1074"/>
      <c r="BI44" s="1075"/>
      <c r="BJ44" s="240"/>
      <c r="BK44" s="240"/>
      <c r="BL44" s="240"/>
      <c r="BM44" s="240"/>
      <c r="BN44" s="240"/>
      <c r="BO44" s="253"/>
      <c r="BP44" s="253"/>
      <c r="BQ44" s="250">
        <v>38</v>
      </c>
      <c r="BR44" s="251"/>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34"/>
    </row>
    <row r="45" spans="1:131" s="235" customFormat="1" ht="26.25" customHeight="1" x14ac:dyDescent="0.15">
      <c r="A45" s="249">
        <v>18</v>
      </c>
      <c r="B45" s="1076"/>
      <c r="C45" s="1077"/>
      <c r="D45" s="1077"/>
      <c r="E45" s="1077"/>
      <c r="F45" s="1077"/>
      <c r="G45" s="1077"/>
      <c r="H45" s="1077"/>
      <c r="I45" s="1077"/>
      <c r="J45" s="1077"/>
      <c r="K45" s="1077"/>
      <c r="L45" s="1077"/>
      <c r="M45" s="1077"/>
      <c r="N45" s="1077"/>
      <c r="O45" s="1077"/>
      <c r="P45" s="1078"/>
      <c r="Q45" s="1083"/>
      <c r="R45" s="1080"/>
      <c r="S45" s="1080"/>
      <c r="T45" s="1080"/>
      <c r="U45" s="1080"/>
      <c r="V45" s="1080"/>
      <c r="W45" s="1080"/>
      <c r="X45" s="1080"/>
      <c r="Y45" s="1080"/>
      <c r="Z45" s="1080"/>
      <c r="AA45" s="1080"/>
      <c r="AB45" s="1080"/>
      <c r="AC45" s="1080"/>
      <c r="AD45" s="1080"/>
      <c r="AE45" s="1084"/>
      <c r="AF45" s="1079"/>
      <c r="AG45" s="1080"/>
      <c r="AH45" s="1080"/>
      <c r="AI45" s="1080"/>
      <c r="AJ45" s="1081"/>
      <c r="AK45" s="1013"/>
      <c r="AL45" s="1004"/>
      <c r="AM45" s="1004"/>
      <c r="AN45" s="1004"/>
      <c r="AO45" s="1004"/>
      <c r="AP45" s="1004"/>
      <c r="AQ45" s="1004"/>
      <c r="AR45" s="1004"/>
      <c r="AS45" s="1004"/>
      <c r="AT45" s="1004"/>
      <c r="AU45" s="1004"/>
      <c r="AV45" s="1004"/>
      <c r="AW45" s="1004"/>
      <c r="AX45" s="1004"/>
      <c r="AY45" s="1004"/>
      <c r="AZ45" s="1082"/>
      <c r="BA45" s="1082"/>
      <c r="BB45" s="1082"/>
      <c r="BC45" s="1082"/>
      <c r="BD45" s="1082"/>
      <c r="BE45" s="1074"/>
      <c r="BF45" s="1074"/>
      <c r="BG45" s="1074"/>
      <c r="BH45" s="1074"/>
      <c r="BI45" s="1075"/>
      <c r="BJ45" s="240"/>
      <c r="BK45" s="240"/>
      <c r="BL45" s="240"/>
      <c r="BM45" s="240"/>
      <c r="BN45" s="240"/>
      <c r="BO45" s="253"/>
      <c r="BP45" s="253"/>
      <c r="BQ45" s="250">
        <v>39</v>
      </c>
      <c r="BR45" s="251"/>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34"/>
    </row>
    <row r="46" spans="1:131" s="235" customFormat="1" ht="26.25" customHeight="1" x14ac:dyDescent="0.15">
      <c r="A46" s="249">
        <v>19</v>
      </c>
      <c r="B46" s="1076"/>
      <c r="C46" s="1077"/>
      <c r="D46" s="1077"/>
      <c r="E46" s="1077"/>
      <c r="F46" s="1077"/>
      <c r="G46" s="1077"/>
      <c r="H46" s="1077"/>
      <c r="I46" s="1077"/>
      <c r="J46" s="1077"/>
      <c r="K46" s="1077"/>
      <c r="L46" s="1077"/>
      <c r="M46" s="1077"/>
      <c r="N46" s="1077"/>
      <c r="O46" s="1077"/>
      <c r="P46" s="1078"/>
      <c r="Q46" s="1083"/>
      <c r="R46" s="1080"/>
      <c r="S46" s="1080"/>
      <c r="T46" s="1080"/>
      <c r="U46" s="1080"/>
      <c r="V46" s="1080"/>
      <c r="W46" s="1080"/>
      <c r="X46" s="1080"/>
      <c r="Y46" s="1080"/>
      <c r="Z46" s="1080"/>
      <c r="AA46" s="1080"/>
      <c r="AB46" s="1080"/>
      <c r="AC46" s="1080"/>
      <c r="AD46" s="1080"/>
      <c r="AE46" s="1084"/>
      <c r="AF46" s="1079"/>
      <c r="AG46" s="1080"/>
      <c r="AH46" s="1080"/>
      <c r="AI46" s="1080"/>
      <c r="AJ46" s="1081"/>
      <c r="AK46" s="1013"/>
      <c r="AL46" s="1004"/>
      <c r="AM46" s="1004"/>
      <c r="AN46" s="1004"/>
      <c r="AO46" s="1004"/>
      <c r="AP46" s="1004"/>
      <c r="AQ46" s="1004"/>
      <c r="AR46" s="1004"/>
      <c r="AS46" s="1004"/>
      <c r="AT46" s="1004"/>
      <c r="AU46" s="1004"/>
      <c r="AV46" s="1004"/>
      <c r="AW46" s="1004"/>
      <c r="AX46" s="1004"/>
      <c r="AY46" s="1004"/>
      <c r="AZ46" s="1082"/>
      <c r="BA46" s="1082"/>
      <c r="BB46" s="1082"/>
      <c r="BC46" s="1082"/>
      <c r="BD46" s="1082"/>
      <c r="BE46" s="1074"/>
      <c r="BF46" s="1074"/>
      <c r="BG46" s="1074"/>
      <c r="BH46" s="1074"/>
      <c r="BI46" s="1075"/>
      <c r="BJ46" s="240"/>
      <c r="BK46" s="240"/>
      <c r="BL46" s="240"/>
      <c r="BM46" s="240"/>
      <c r="BN46" s="240"/>
      <c r="BO46" s="253"/>
      <c r="BP46" s="253"/>
      <c r="BQ46" s="250">
        <v>40</v>
      </c>
      <c r="BR46" s="251"/>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34"/>
    </row>
    <row r="47" spans="1:131" s="235" customFormat="1" ht="26.25" customHeight="1" x14ac:dyDescent="0.15">
      <c r="A47" s="249">
        <v>20</v>
      </c>
      <c r="B47" s="1076"/>
      <c r="C47" s="1077"/>
      <c r="D47" s="1077"/>
      <c r="E47" s="1077"/>
      <c r="F47" s="1077"/>
      <c r="G47" s="1077"/>
      <c r="H47" s="1077"/>
      <c r="I47" s="1077"/>
      <c r="J47" s="1077"/>
      <c r="K47" s="1077"/>
      <c r="L47" s="1077"/>
      <c r="M47" s="1077"/>
      <c r="N47" s="1077"/>
      <c r="O47" s="1077"/>
      <c r="P47" s="1078"/>
      <c r="Q47" s="1083"/>
      <c r="R47" s="1080"/>
      <c r="S47" s="1080"/>
      <c r="T47" s="1080"/>
      <c r="U47" s="1080"/>
      <c r="V47" s="1080"/>
      <c r="W47" s="1080"/>
      <c r="X47" s="1080"/>
      <c r="Y47" s="1080"/>
      <c r="Z47" s="1080"/>
      <c r="AA47" s="1080"/>
      <c r="AB47" s="1080"/>
      <c r="AC47" s="1080"/>
      <c r="AD47" s="1080"/>
      <c r="AE47" s="1084"/>
      <c r="AF47" s="1079"/>
      <c r="AG47" s="1080"/>
      <c r="AH47" s="1080"/>
      <c r="AI47" s="1080"/>
      <c r="AJ47" s="1081"/>
      <c r="AK47" s="1013"/>
      <c r="AL47" s="1004"/>
      <c r="AM47" s="1004"/>
      <c r="AN47" s="1004"/>
      <c r="AO47" s="1004"/>
      <c r="AP47" s="1004"/>
      <c r="AQ47" s="1004"/>
      <c r="AR47" s="1004"/>
      <c r="AS47" s="1004"/>
      <c r="AT47" s="1004"/>
      <c r="AU47" s="1004"/>
      <c r="AV47" s="1004"/>
      <c r="AW47" s="1004"/>
      <c r="AX47" s="1004"/>
      <c r="AY47" s="1004"/>
      <c r="AZ47" s="1082"/>
      <c r="BA47" s="1082"/>
      <c r="BB47" s="1082"/>
      <c r="BC47" s="1082"/>
      <c r="BD47" s="1082"/>
      <c r="BE47" s="1074"/>
      <c r="BF47" s="1074"/>
      <c r="BG47" s="1074"/>
      <c r="BH47" s="1074"/>
      <c r="BI47" s="1075"/>
      <c r="BJ47" s="240"/>
      <c r="BK47" s="240"/>
      <c r="BL47" s="240"/>
      <c r="BM47" s="240"/>
      <c r="BN47" s="240"/>
      <c r="BO47" s="253"/>
      <c r="BP47" s="253"/>
      <c r="BQ47" s="250">
        <v>41</v>
      </c>
      <c r="BR47" s="251"/>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34"/>
    </row>
    <row r="48" spans="1:131" s="235" customFormat="1" ht="26.25" customHeight="1" x14ac:dyDescent="0.15">
      <c r="A48" s="249">
        <v>21</v>
      </c>
      <c r="B48" s="1076"/>
      <c r="C48" s="1077"/>
      <c r="D48" s="1077"/>
      <c r="E48" s="1077"/>
      <c r="F48" s="1077"/>
      <c r="G48" s="1077"/>
      <c r="H48" s="1077"/>
      <c r="I48" s="1077"/>
      <c r="J48" s="1077"/>
      <c r="K48" s="1077"/>
      <c r="L48" s="1077"/>
      <c r="M48" s="1077"/>
      <c r="N48" s="1077"/>
      <c r="O48" s="1077"/>
      <c r="P48" s="1078"/>
      <c r="Q48" s="1083"/>
      <c r="R48" s="1080"/>
      <c r="S48" s="1080"/>
      <c r="T48" s="1080"/>
      <c r="U48" s="1080"/>
      <c r="V48" s="1080"/>
      <c r="W48" s="1080"/>
      <c r="X48" s="1080"/>
      <c r="Y48" s="1080"/>
      <c r="Z48" s="1080"/>
      <c r="AA48" s="1080"/>
      <c r="AB48" s="1080"/>
      <c r="AC48" s="1080"/>
      <c r="AD48" s="1080"/>
      <c r="AE48" s="1084"/>
      <c r="AF48" s="1079"/>
      <c r="AG48" s="1080"/>
      <c r="AH48" s="1080"/>
      <c r="AI48" s="1080"/>
      <c r="AJ48" s="1081"/>
      <c r="AK48" s="1013"/>
      <c r="AL48" s="1004"/>
      <c r="AM48" s="1004"/>
      <c r="AN48" s="1004"/>
      <c r="AO48" s="1004"/>
      <c r="AP48" s="1004"/>
      <c r="AQ48" s="1004"/>
      <c r="AR48" s="1004"/>
      <c r="AS48" s="1004"/>
      <c r="AT48" s="1004"/>
      <c r="AU48" s="1004"/>
      <c r="AV48" s="1004"/>
      <c r="AW48" s="1004"/>
      <c r="AX48" s="1004"/>
      <c r="AY48" s="1004"/>
      <c r="AZ48" s="1082"/>
      <c r="BA48" s="1082"/>
      <c r="BB48" s="1082"/>
      <c r="BC48" s="1082"/>
      <c r="BD48" s="1082"/>
      <c r="BE48" s="1074"/>
      <c r="BF48" s="1074"/>
      <c r="BG48" s="1074"/>
      <c r="BH48" s="1074"/>
      <c r="BI48" s="1075"/>
      <c r="BJ48" s="240"/>
      <c r="BK48" s="240"/>
      <c r="BL48" s="240"/>
      <c r="BM48" s="240"/>
      <c r="BN48" s="240"/>
      <c r="BO48" s="253"/>
      <c r="BP48" s="253"/>
      <c r="BQ48" s="250">
        <v>42</v>
      </c>
      <c r="BR48" s="251"/>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34"/>
    </row>
    <row r="49" spans="1:131" s="235" customFormat="1" ht="26.25" customHeight="1" x14ac:dyDescent="0.15">
      <c r="A49" s="249">
        <v>22</v>
      </c>
      <c r="B49" s="1076"/>
      <c r="C49" s="1077"/>
      <c r="D49" s="1077"/>
      <c r="E49" s="1077"/>
      <c r="F49" s="1077"/>
      <c r="G49" s="1077"/>
      <c r="H49" s="1077"/>
      <c r="I49" s="1077"/>
      <c r="J49" s="1077"/>
      <c r="K49" s="1077"/>
      <c r="L49" s="1077"/>
      <c r="M49" s="1077"/>
      <c r="N49" s="1077"/>
      <c r="O49" s="1077"/>
      <c r="P49" s="1078"/>
      <c r="Q49" s="1083"/>
      <c r="R49" s="1080"/>
      <c r="S49" s="1080"/>
      <c r="T49" s="1080"/>
      <c r="U49" s="1080"/>
      <c r="V49" s="1080"/>
      <c r="W49" s="1080"/>
      <c r="X49" s="1080"/>
      <c r="Y49" s="1080"/>
      <c r="Z49" s="1080"/>
      <c r="AA49" s="1080"/>
      <c r="AB49" s="1080"/>
      <c r="AC49" s="1080"/>
      <c r="AD49" s="1080"/>
      <c r="AE49" s="1084"/>
      <c r="AF49" s="1079"/>
      <c r="AG49" s="1080"/>
      <c r="AH49" s="1080"/>
      <c r="AI49" s="1080"/>
      <c r="AJ49" s="1081"/>
      <c r="AK49" s="1013"/>
      <c r="AL49" s="1004"/>
      <c r="AM49" s="1004"/>
      <c r="AN49" s="1004"/>
      <c r="AO49" s="1004"/>
      <c r="AP49" s="1004"/>
      <c r="AQ49" s="1004"/>
      <c r="AR49" s="1004"/>
      <c r="AS49" s="1004"/>
      <c r="AT49" s="1004"/>
      <c r="AU49" s="1004"/>
      <c r="AV49" s="1004"/>
      <c r="AW49" s="1004"/>
      <c r="AX49" s="1004"/>
      <c r="AY49" s="1004"/>
      <c r="AZ49" s="1082"/>
      <c r="BA49" s="1082"/>
      <c r="BB49" s="1082"/>
      <c r="BC49" s="1082"/>
      <c r="BD49" s="1082"/>
      <c r="BE49" s="1074"/>
      <c r="BF49" s="1074"/>
      <c r="BG49" s="1074"/>
      <c r="BH49" s="1074"/>
      <c r="BI49" s="1075"/>
      <c r="BJ49" s="240"/>
      <c r="BK49" s="240"/>
      <c r="BL49" s="240"/>
      <c r="BM49" s="240"/>
      <c r="BN49" s="240"/>
      <c r="BO49" s="253"/>
      <c r="BP49" s="253"/>
      <c r="BQ49" s="250">
        <v>43</v>
      </c>
      <c r="BR49" s="251"/>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34"/>
    </row>
    <row r="50" spans="1:131" s="235" customFormat="1" ht="26.25" customHeight="1" x14ac:dyDescent="0.15">
      <c r="A50" s="249">
        <v>23</v>
      </c>
      <c r="B50" s="1076"/>
      <c r="C50" s="1077"/>
      <c r="D50" s="1077"/>
      <c r="E50" s="1077"/>
      <c r="F50" s="1077"/>
      <c r="G50" s="1077"/>
      <c r="H50" s="1077"/>
      <c r="I50" s="1077"/>
      <c r="J50" s="1077"/>
      <c r="K50" s="1077"/>
      <c r="L50" s="1077"/>
      <c r="M50" s="1077"/>
      <c r="N50" s="1077"/>
      <c r="O50" s="1077"/>
      <c r="P50" s="1078"/>
      <c r="Q50" s="1072"/>
      <c r="R50" s="1053"/>
      <c r="S50" s="1053"/>
      <c r="T50" s="1053"/>
      <c r="U50" s="1053"/>
      <c r="V50" s="1053"/>
      <c r="W50" s="1053"/>
      <c r="X50" s="1053"/>
      <c r="Y50" s="1053"/>
      <c r="Z50" s="1053"/>
      <c r="AA50" s="1053"/>
      <c r="AB50" s="1053"/>
      <c r="AC50" s="1053"/>
      <c r="AD50" s="1053"/>
      <c r="AE50" s="1073"/>
      <c r="AF50" s="1079"/>
      <c r="AG50" s="1080"/>
      <c r="AH50" s="1080"/>
      <c r="AI50" s="1080"/>
      <c r="AJ50" s="1081"/>
      <c r="AK50" s="1055"/>
      <c r="AL50" s="1053"/>
      <c r="AM50" s="1053"/>
      <c r="AN50" s="1053"/>
      <c r="AO50" s="1053"/>
      <c r="AP50" s="1053"/>
      <c r="AQ50" s="1053"/>
      <c r="AR50" s="1053"/>
      <c r="AS50" s="1053"/>
      <c r="AT50" s="1053"/>
      <c r="AU50" s="1053"/>
      <c r="AV50" s="1053"/>
      <c r="AW50" s="1053"/>
      <c r="AX50" s="1053"/>
      <c r="AY50" s="1053"/>
      <c r="AZ50" s="1056"/>
      <c r="BA50" s="1056"/>
      <c r="BB50" s="1056"/>
      <c r="BC50" s="1056"/>
      <c r="BD50" s="1056"/>
      <c r="BE50" s="1074"/>
      <c r="BF50" s="1074"/>
      <c r="BG50" s="1074"/>
      <c r="BH50" s="1074"/>
      <c r="BI50" s="1075"/>
      <c r="BJ50" s="240"/>
      <c r="BK50" s="240"/>
      <c r="BL50" s="240"/>
      <c r="BM50" s="240"/>
      <c r="BN50" s="240"/>
      <c r="BO50" s="253"/>
      <c r="BP50" s="253"/>
      <c r="BQ50" s="250">
        <v>44</v>
      </c>
      <c r="BR50" s="251"/>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34"/>
    </row>
    <row r="51" spans="1:131" s="235" customFormat="1" ht="26.25" customHeight="1" x14ac:dyDescent="0.15">
      <c r="A51" s="249">
        <v>24</v>
      </c>
      <c r="B51" s="1076"/>
      <c r="C51" s="1077"/>
      <c r="D51" s="1077"/>
      <c r="E51" s="1077"/>
      <c r="F51" s="1077"/>
      <c r="G51" s="1077"/>
      <c r="H51" s="1077"/>
      <c r="I51" s="1077"/>
      <c r="J51" s="1077"/>
      <c r="K51" s="1077"/>
      <c r="L51" s="1077"/>
      <c r="M51" s="1077"/>
      <c r="N51" s="1077"/>
      <c r="O51" s="1077"/>
      <c r="P51" s="1078"/>
      <c r="Q51" s="1072"/>
      <c r="R51" s="1053"/>
      <c r="S51" s="1053"/>
      <c r="T51" s="1053"/>
      <c r="U51" s="1053"/>
      <c r="V51" s="1053"/>
      <c r="W51" s="1053"/>
      <c r="X51" s="1053"/>
      <c r="Y51" s="1053"/>
      <c r="Z51" s="1053"/>
      <c r="AA51" s="1053"/>
      <c r="AB51" s="1053"/>
      <c r="AC51" s="1053"/>
      <c r="AD51" s="1053"/>
      <c r="AE51" s="1073"/>
      <c r="AF51" s="1079"/>
      <c r="AG51" s="1080"/>
      <c r="AH51" s="1080"/>
      <c r="AI51" s="1080"/>
      <c r="AJ51" s="1081"/>
      <c r="AK51" s="1055"/>
      <c r="AL51" s="1053"/>
      <c r="AM51" s="1053"/>
      <c r="AN51" s="1053"/>
      <c r="AO51" s="1053"/>
      <c r="AP51" s="1053"/>
      <c r="AQ51" s="1053"/>
      <c r="AR51" s="1053"/>
      <c r="AS51" s="1053"/>
      <c r="AT51" s="1053"/>
      <c r="AU51" s="1053"/>
      <c r="AV51" s="1053"/>
      <c r="AW51" s="1053"/>
      <c r="AX51" s="1053"/>
      <c r="AY51" s="1053"/>
      <c r="AZ51" s="1056"/>
      <c r="BA51" s="1056"/>
      <c r="BB51" s="1056"/>
      <c r="BC51" s="1056"/>
      <c r="BD51" s="1056"/>
      <c r="BE51" s="1074"/>
      <c r="BF51" s="1074"/>
      <c r="BG51" s="1074"/>
      <c r="BH51" s="1074"/>
      <c r="BI51" s="1075"/>
      <c r="BJ51" s="240"/>
      <c r="BK51" s="240"/>
      <c r="BL51" s="240"/>
      <c r="BM51" s="240"/>
      <c r="BN51" s="240"/>
      <c r="BO51" s="253"/>
      <c r="BP51" s="253"/>
      <c r="BQ51" s="250">
        <v>45</v>
      </c>
      <c r="BR51" s="251"/>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34"/>
    </row>
    <row r="52" spans="1:131" s="235" customFormat="1" ht="26.25" customHeight="1" x14ac:dyDescent="0.15">
      <c r="A52" s="249">
        <v>25</v>
      </c>
      <c r="B52" s="1076"/>
      <c r="C52" s="1077"/>
      <c r="D52" s="1077"/>
      <c r="E52" s="1077"/>
      <c r="F52" s="1077"/>
      <c r="G52" s="1077"/>
      <c r="H52" s="1077"/>
      <c r="I52" s="1077"/>
      <c r="J52" s="1077"/>
      <c r="K52" s="1077"/>
      <c r="L52" s="1077"/>
      <c r="M52" s="1077"/>
      <c r="N52" s="1077"/>
      <c r="O52" s="1077"/>
      <c r="P52" s="1078"/>
      <c r="Q52" s="1072"/>
      <c r="R52" s="1053"/>
      <c r="S52" s="1053"/>
      <c r="T52" s="1053"/>
      <c r="U52" s="1053"/>
      <c r="V52" s="1053"/>
      <c r="W52" s="1053"/>
      <c r="X52" s="1053"/>
      <c r="Y52" s="1053"/>
      <c r="Z52" s="1053"/>
      <c r="AA52" s="1053"/>
      <c r="AB52" s="1053"/>
      <c r="AC52" s="1053"/>
      <c r="AD52" s="1053"/>
      <c r="AE52" s="1073"/>
      <c r="AF52" s="1079"/>
      <c r="AG52" s="1080"/>
      <c r="AH52" s="1080"/>
      <c r="AI52" s="1080"/>
      <c r="AJ52" s="1081"/>
      <c r="AK52" s="1055"/>
      <c r="AL52" s="1053"/>
      <c r="AM52" s="1053"/>
      <c r="AN52" s="1053"/>
      <c r="AO52" s="1053"/>
      <c r="AP52" s="1053"/>
      <c r="AQ52" s="1053"/>
      <c r="AR52" s="1053"/>
      <c r="AS52" s="1053"/>
      <c r="AT52" s="1053"/>
      <c r="AU52" s="1053"/>
      <c r="AV52" s="1053"/>
      <c r="AW52" s="1053"/>
      <c r="AX52" s="1053"/>
      <c r="AY52" s="1053"/>
      <c r="AZ52" s="1056"/>
      <c r="BA52" s="1056"/>
      <c r="BB52" s="1056"/>
      <c r="BC52" s="1056"/>
      <c r="BD52" s="1056"/>
      <c r="BE52" s="1074"/>
      <c r="BF52" s="1074"/>
      <c r="BG52" s="1074"/>
      <c r="BH52" s="1074"/>
      <c r="BI52" s="1075"/>
      <c r="BJ52" s="240"/>
      <c r="BK52" s="240"/>
      <c r="BL52" s="240"/>
      <c r="BM52" s="240"/>
      <c r="BN52" s="240"/>
      <c r="BO52" s="253"/>
      <c r="BP52" s="253"/>
      <c r="BQ52" s="250">
        <v>46</v>
      </c>
      <c r="BR52" s="251"/>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34"/>
    </row>
    <row r="53" spans="1:131" s="235" customFormat="1" ht="26.25" customHeight="1" x14ac:dyDescent="0.15">
      <c r="A53" s="249">
        <v>26</v>
      </c>
      <c r="B53" s="1076"/>
      <c r="C53" s="1077"/>
      <c r="D53" s="1077"/>
      <c r="E53" s="1077"/>
      <c r="F53" s="1077"/>
      <c r="G53" s="1077"/>
      <c r="H53" s="1077"/>
      <c r="I53" s="1077"/>
      <c r="J53" s="1077"/>
      <c r="K53" s="1077"/>
      <c r="L53" s="1077"/>
      <c r="M53" s="1077"/>
      <c r="N53" s="1077"/>
      <c r="O53" s="1077"/>
      <c r="P53" s="1078"/>
      <c r="Q53" s="1072"/>
      <c r="R53" s="1053"/>
      <c r="S53" s="1053"/>
      <c r="T53" s="1053"/>
      <c r="U53" s="1053"/>
      <c r="V53" s="1053"/>
      <c r="W53" s="1053"/>
      <c r="X53" s="1053"/>
      <c r="Y53" s="1053"/>
      <c r="Z53" s="1053"/>
      <c r="AA53" s="1053"/>
      <c r="AB53" s="1053"/>
      <c r="AC53" s="1053"/>
      <c r="AD53" s="1053"/>
      <c r="AE53" s="1073"/>
      <c r="AF53" s="1079"/>
      <c r="AG53" s="1080"/>
      <c r="AH53" s="1080"/>
      <c r="AI53" s="1080"/>
      <c r="AJ53" s="1081"/>
      <c r="AK53" s="1055"/>
      <c r="AL53" s="1053"/>
      <c r="AM53" s="1053"/>
      <c r="AN53" s="1053"/>
      <c r="AO53" s="1053"/>
      <c r="AP53" s="1053"/>
      <c r="AQ53" s="1053"/>
      <c r="AR53" s="1053"/>
      <c r="AS53" s="1053"/>
      <c r="AT53" s="1053"/>
      <c r="AU53" s="1053"/>
      <c r="AV53" s="1053"/>
      <c r="AW53" s="1053"/>
      <c r="AX53" s="1053"/>
      <c r="AY53" s="1053"/>
      <c r="AZ53" s="1056"/>
      <c r="BA53" s="1056"/>
      <c r="BB53" s="1056"/>
      <c r="BC53" s="1056"/>
      <c r="BD53" s="1056"/>
      <c r="BE53" s="1074"/>
      <c r="BF53" s="1074"/>
      <c r="BG53" s="1074"/>
      <c r="BH53" s="1074"/>
      <c r="BI53" s="1075"/>
      <c r="BJ53" s="240"/>
      <c r="BK53" s="240"/>
      <c r="BL53" s="240"/>
      <c r="BM53" s="240"/>
      <c r="BN53" s="240"/>
      <c r="BO53" s="253"/>
      <c r="BP53" s="253"/>
      <c r="BQ53" s="250">
        <v>47</v>
      </c>
      <c r="BR53" s="251"/>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34"/>
    </row>
    <row r="54" spans="1:131" s="235" customFormat="1" ht="26.25" customHeight="1" x14ac:dyDescent="0.15">
      <c r="A54" s="249">
        <v>27</v>
      </c>
      <c r="B54" s="1076"/>
      <c r="C54" s="1077"/>
      <c r="D54" s="1077"/>
      <c r="E54" s="1077"/>
      <c r="F54" s="1077"/>
      <c r="G54" s="1077"/>
      <c r="H54" s="1077"/>
      <c r="I54" s="1077"/>
      <c r="J54" s="1077"/>
      <c r="K54" s="1077"/>
      <c r="L54" s="1077"/>
      <c r="M54" s="1077"/>
      <c r="N54" s="1077"/>
      <c r="O54" s="1077"/>
      <c r="P54" s="1078"/>
      <c r="Q54" s="1072"/>
      <c r="R54" s="1053"/>
      <c r="S54" s="1053"/>
      <c r="T54" s="1053"/>
      <c r="U54" s="1053"/>
      <c r="V54" s="1053"/>
      <c r="W54" s="1053"/>
      <c r="X54" s="1053"/>
      <c r="Y54" s="1053"/>
      <c r="Z54" s="1053"/>
      <c r="AA54" s="1053"/>
      <c r="AB54" s="1053"/>
      <c r="AC54" s="1053"/>
      <c r="AD54" s="1053"/>
      <c r="AE54" s="1073"/>
      <c r="AF54" s="1079"/>
      <c r="AG54" s="1080"/>
      <c r="AH54" s="1080"/>
      <c r="AI54" s="1080"/>
      <c r="AJ54" s="1081"/>
      <c r="AK54" s="1055"/>
      <c r="AL54" s="1053"/>
      <c r="AM54" s="1053"/>
      <c r="AN54" s="1053"/>
      <c r="AO54" s="1053"/>
      <c r="AP54" s="1053"/>
      <c r="AQ54" s="1053"/>
      <c r="AR54" s="1053"/>
      <c r="AS54" s="1053"/>
      <c r="AT54" s="1053"/>
      <c r="AU54" s="1053"/>
      <c r="AV54" s="1053"/>
      <c r="AW54" s="1053"/>
      <c r="AX54" s="1053"/>
      <c r="AY54" s="1053"/>
      <c r="AZ54" s="1056"/>
      <c r="BA54" s="1056"/>
      <c r="BB54" s="1056"/>
      <c r="BC54" s="1056"/>
      <c r="BD54" s="1056"/>
      <c r="BE54" s="1074"/>
      <c r="BF54" s="1074"/>
      <c r="BG54" s="1074"/>
      <c r="BH54" s="1074"/>
      <c r="BI54" s="1075"/>
      <c r="BJ54" s="240"/>
      <c r="BK54" s="240"/>
      <c r="BL54" s="240"/>
      <c r="BM54" s="240"/>
      <c r="BN54" s="240"/>
      <c r="BO54" s="253"/>
      <c r="BP54" s="253"/>
      <c r="BQ54" s="250">
        <v>48</v>
      </c>
      <c r="BR54" s="251"/>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34"/>
    </row>
    <row r="55" spans="1:131" s="235" customFormat="1" ht="26.25" customHeight="1" x14ac:dyDescent="0.15">
      <c r="A55" s="249">
        <v>28</v>
      </c>
      <c r="B55" s="1076"/>
      <c r="C55" s="1077"/>
      <c r="D55" s="1077"/>
      <c r="E55" s="1077"/>
      <c r="F55" s="1077"/>
      <c r="G55" s="1077"/>
      <c r="H55" s="1077"/>
      <c r="I55" s="1077"/>
      <c r="J55" s="1077"/>
      <c r="K55" s="1077"/>
      <c r="L55" s="1077"/>
      <c r="M55" s="1077"/>
      <c r="N55" s="1077"/>
      <c r="O55" s="1077"/>
      <c r="P55" s="1078"/>
      <c r="Q55" s="1072"/>
      <c r="R55" s="1053"/>
      <c r="S55" s="1053"/>
      <c r="T55" s="1053"/>
      <c r="U55" s="1053"/>
      <c r="V55" s="1053"/>
      <c r="W55" s="1053"/>
      <c r="X55" s="1053"/>
      <c r="Y55" s="1053"/>
      <c r="Z55" s="1053"/>
      <c r="AA55" s="1053"/>
      <c r="AB55" s="1053"/>
      <c r="AC55" s="1053"/>
      <c r="AD55" s="1053"/>
      <c r="AE55" s="1073"/>
      <c r="AF55" s="1079"/>
      <c r="AG55" s="1080"/>
      <c r="AH55" s="1080"/>
      <c r="AI55" s="1080"/>
      <c r="AJ55" s="1081"/>
      <c r="AK55" s="1055"/>
      <c r="AL55" s="1053"/>
      <c r="AM55" s="1053"/>
      <c r="AN55" s="1053"/>
      <c r="AO55" s="1053"/>
      <c r="AP55" s="1053"/>
      <c r="AQ55" s="1053"/>
      <c r="AR55" s="1053"/>
      <c r="AS55" s="1053"/>
      <c r="AT55" s="1053"/>
      <c r="AU55" s="1053"/>
      <c r="AV55" s="1053"/>
      <c r="AW55" s="1053"/>
      <c r="AX55" s="1053"/>
      <c r="AY55" s="1053"/>
      <c r="AZ55" s="1056"/>
      <c r="BA55" s="1056"/>
      <c r="BB55" s="1056"/>
      <c r="BC55" s="1056"/>
      <c r="BD55" s="1056"/>
      <c r="BE55" s="1074"/>
      <c r="BF55" s="1074"/>
      <c r="BG55" s="1074"/>
      <c r="BH55" s="1074"/>
      <c r="BI55" s="1075"/>
      <c r="BJ55" s="240"/>
      <c r="BK55" s="240"/>
      <c r="BL55" s="240"/>
      <c r="BM55" s="240"/>
      <c r="BN55" s="240"/>
      <c r="BO55" s="253"/>
      <c r="BP55" s="253"/>
      <c r="BQ55" s="250">
        <v>49</v>
      </c>
      <c r="BR55" s="251"/>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34"/>
    </row>
    <row r="56" spans="1:131" s="235" customFormat="1" ht="26.25" customHeight="1" x14ac:dyDescent="0.15">
      <c r="A56" s="249">
        <v>29</v>
      </c>
      <c r="B56" s="1076"/>
      <c r="C56" s="1077"/>
      <c r="D56" s="1077"/>
      <c r="E56" s="1077"/>
      <c r="F56" s="1077"/>
      <c r="G56" s="1077"/>
      <c r="H56" s="1077"/>
      <c r="I56" s="1077"/>
      <c r="J56" s="1077"/>
      <c r="K56" s="1077"/>
      <c r="L56" s="1077"/>
      <c r="M56" s="1077"/>
      <c r="N56" s="1077"/>
      <c r="O56" s="1077"/>
      <c r="P56" s="1078"/>
      <c r="Q56" s="1072"/>
      <c r="R56" s="1053"/>
      <c r="S56" s="1053"/>
      <c r="T56" s="1053"/>
      <c r="U56" s="1053"/>
      <c r="V56" s="1053"/>
      <c r="W56" s="1053"/>
      <c r="X56" s="1053"/>
      <c r="Y56" s="1053"/>
      <c r="Z56" s="1053"/>
      <c r="AA56" s="1053"/>
      <c r="AB56" s="1053"/>
      <c r="AC56" s="1053"/>
      <c r="AD56" s="1053"/>
      <c r="AE56" s="1073"/>
      <c r="AF56" s="1079"/>
      <c r="AG56" s="1080"/>
      <c r="AH56" s="1080"/>
      <c r="AI56" s="1080"/>
      <c r="AJ56" s="1081"/>
      <c r="AK56" s="1055"/>
      <c r="AL56" s="1053"/>
      <c r="AM56" s="1053"/>
      <c r="AN56" s="1053"/>
      <c r="AO56" s="1053"/>
      <c r="AP56" s="1053"/>
      <c r="AQ56" s="1053"/>
      <c r="AR56" s="1053"/>
      <c r="AS56" s="1053"/>
      <c r="AT56" s="1053"/>
      <c r="AU56" s="1053"/>
      <c r="AV56" s="1053"/>
      <c r="AW56" s="1053"/>
      <c r="AX56" s="1053"/>
      <c r="AY56" s="1053"/>
      <c r="AZ56" s="1056"/>
      <c r="BA56" s="1056"/>
      <c r="BB56" s="1056"/>
      <c r="BC56" s="1056"/>
      <c r="BD56" s="1056"/>
      <c r="BE56" s="1074"/>
      <c r="BF56" s="1074"/>
      <c r="BG56" s="1074"/>
      <c r="BH56" s="1074"/>
      <c r="BI56" s="1075"/>
      <c r="BJ56" s="240"/>
      <c r="BK56" s="240"/>
      <c r="BL56" s="240"/>
      <c r="BM56" s="240"/>
      <c r="BN56" s="240"/>
      <c r="BO56" s="253"/>
      <c r="BP56" s="253"/>
      <c r="BQ56" s="250">
        <v>50</v>
      </c>
      <c r="BR56" s="251"/>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34"/>
    </row>
    <row r="57" spans="1:131" s="235" customFormat="1" ht="26.25" customHeight="1" x14ac:dyDescent="0.15">
      <c r="A57" s="249">
        <v>30</v>
      </c>
      <c r="B57" s="1076"/>
      <c r="C57" s="1077"/>
      <c r="D57" s="1077"/>
      <c r="E57" s="1077"/>
      <c r="F57" s="1077"/>
      <c r="G57" s="1077"/>
      <c r="H57" s="1077"/>
      <c r="I57" s="1077"/>
      <c r="J57" s="1077"/>
      <c r="K57" s="1077"/>
      <c r="L57" s="1077"/>
      <c r="M57" s="1077"/>
      <c r="N57" s="1077"/>
      <c r="O57" s="1077"/>
      <c r="P57" s="1078"/>
      <c r="Q57" s="1072"/>
      <c r="R57" s="1053"/>
      <c r="S57" s="1053"/>
      <c r="T57" s="1053"/>
      <c r="U57" s="1053"/>
      <c r="V57" s="1053"/>
      <c r="W57" s="1053"/>
      <c r="X57" s="1053"/>
      <c r="Y57" s="1053"/>
      <c r="Z57" s="1053"/>
      <c r="AA57" s="1053"/>
      <c r="AB57" s="1053"/>
      <c r="AC57" s="1053"/>
      <c r="AD57" s="1053"/>
      <c r="AE57" s="1073"/>
      <c r="AF57" s="1079"/>
      <c r="AG57" s="1080"/>
      <c r="AH57" s="1080"/>
      <c r="AI57" s="1080"/>
      <c r="AJ57" s="1081"/>
      <c r="AK57" s="1055"/>
      <c r="AL57" s="1053"/>
      <c r="AM57" s="1053"/>
      <c r="AN57" s="1053"/>
      <c r="AO57" s="1053"/>
      <c r="AP57" s="1053"/>
      <c r="AQ57" s="1053"/>
      <c r="AR57" s="1053"/>
      <c r="AS57" s="1053"/>
      <c r="AT57" s="1053"/>
      <c r="AU57" s="1053"/>
      <c r="AV57" s="1053"/>
      <c r="AW57" s="1053"/>
      <c r="AX57" s="1053"/>
      <c r="AY57" s="1053"/>
      <c r="AZ57" s="1056"/>
      <c r="BA57" s="1056"/>
      <c r="BB57" s="1056"/>
      <c r="BC57" s="1056"/>
      <c r="BD57" s="1056"/>
      <c r="BE57" s="1074"/>
      <c r="BF57" s="1074"/>
      <c r="BG57" s="1074"/>
      <c r="BH57" s="1074"/>
      <c r="BI57" s="1075"/>
      <c r="BJ57" s="240"/>
      <c r="BK57" s="240"/>
      <c r="BL57" s="240"/>
      <c r="BM57" s="240"/>
      <c r="BN57" s="240"/>
      <c r="BO57" s="253"/>
      <c r="BP57" s="253"/>
      <c r="BQ57" s="250">
        <v>51</v>
      </c>
      <c r="BR57" s="251"/>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34"/>
    </row>
    <row r="58" spans="1:131" s="235" customFormat="1" ht="26.25" customHeight="1" x14ac:dyDescent="0.15">
      <c r="A58" s="249">
        <v>31</v>
      </c>
      <c r="B58" s="1076"/>
      <c r="C58" s="1077"/>
      <c r="D58" s="1077"/>
      <c r="E58" s="1077"/>
      <c r="F58" s="1077"/>
      <c r="G58" s="1077"/>
      <c r="H58" s="1077"/>
      <c r="I58" s="1077"/>
      <c r="J58" s="1077"/>
      <c r="K58" s="1077"/>
      <c r="L58" s="1077"/>
      <c r="M58" s="1077"/>
      <c r="N58" s="1077"/>
      <c r="O58" s="1077"/>
      <c r="P58" s="1078"/>
      <c r="Q58" s="1072"/>
      <c r="R58" s="1053"/>
      <c r="S58" s="1053"/>
      <c r="T58" s="1053"/>
      <c r="U58" s="1053"/>
      <c r="V58" s="1053"/>
      <c r="W58" s="1053"/>
      <c r="X58" s="1053"/>
      <c r="Y58" s="1053"/>
      <c r="Z58" s="1053"/>
      <c r="AA58" s="1053"/>
      <c r="AB58" s="1053"/>
      <c r="AC58" s="1053"/>
      <c r="AD58" s="1053"/>
      <c r="AE58" s="1073"/>
      <c r="AF58" s="1079"/>
      <c r="AG58" s="1080"/>
      <c r="AH58" s="1080"/>
      <c r="AI58" s="1080"/>
      <c r="AJ58" s="1081"/>
      <c r="AK58" s="1055"/>
      <c r="AL58" s="1053"/>
      <c r="AM58" s="1053"/>
      <c r="AN58" s="1053"/>
      <c r="AO58" s="1053"/>
      <c r="AP58" s="1053"/>
      <c r="AQ58" s="1053"/>
      <c r="AR58" s="1053"/>
      <c r="AS58" s="1053"/>
      <c r="AT58" s="1053"/>
      <c r="AU58" s="1053"/>
      <c r="AV58" s="1053"/>
      <c r="AW58" s="1053"/>
      <c r="AX58" s="1053"/>
      <c r="AY58" s="1053"/>
      <c r="AZ58" s="1056"/>
      <c r="BA58" s="1056"/>
      <c r="BB58" s="1056"/>
      <c r="BC58" s="1056"/>
      <c r="BD58" s="1056"/>
      <c r="BE58" s="1074"/>
      <c r="BF58" s="1074"/>
      <c r="BG58" s="1074"/>
      <c r="BH58" s="1074"/>
      <c r="BI58" s="1075"/>
      <c r="BJ58" s="240"/>
      <c r="BK58" s="240"/>
      <c r="BL58" s="240"/>
      <c r="BM58" s="240"/>
      <c r="BN58" s="240"/>
      <c r="BO58" s="253"/>
      <c r="BP58" s="253"/>
      <c r="BQ58" s="250">
        <v>52</v>
      </c>
      <c r="BR58" s="251"/>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34"/>
    </row>
    <row r="59" spans="1:131" s="235" customFormat="1" ht="26.25" customHeight="1" x14ac:dyDescent="0.15">
      <c r="A59" s="249">
        <v>32</v>
      </c>
      <c r="B59" s="1076"/>
      <c r="C59" s="1077"/>
      <c r="D59" s="1077"/>
      <c r="E59" s="1077"/>
      <c r="F59" s="1077"/>
      <c r="G59" s="1077"/>
      <c r="H59" s="1077"/>
      <c r="I59" s="1077"/>
      <c r="J59" s="1077"/>
      <c r="K59" s="1077"/>
      <c r="L59" s="1077"/>
      <c r="M59" s="1077"/>
      <c r="N59" s="1077"/>
      <c r="O59" s="1077"/>
      <c r="P59" s="1078"/>
      <c r="Q59" s="1072"/>
      <c r="R59" s="1053"/>
      <c r="S59" s="1053"/>
      <c r="T59" s="1053"/>
      <c r="U59" s="1053"/>
      <c r="V59" s="1053"/>
      <c r="W59" s="1053"/>
      <c r="X59" s="1053"/>
      <c r="Y59" s="1053"/>
      <c r="Z59" s="1053"/>
      <c r="AA59" s="1053"/>
      <c r="AB59" s="1053"/>
      <c r="AC59" s="1053"/>
      <c r="AD59" s="1053"/>
      <c r="AE59" s="1073"/>
      <c r="AF59" s="1079"/>
      <c r="AG59" s="1080"/>
      <c r="AH59" s="1080"/>
      <c r="AI59" s="1080"/>
      <c r="AJ59" s="1081"/>
      <c r="AK59" s="1055"/>
      <c r="AL59" s="1053"/>
      <c r="AM59" s="1053"/>
      <c r="AN59" s="1053"/>
      <c r="AO59" s="1053"/>
      <c r="AP59" s="1053"/>
      <c r="AQ59" s="1053"/>
      <c r="AR59" s="1053"/>
      <c r="AS59" s="1053"/>
      <c r="AT59" s="1053"/>
      <c r="AU59" s="1053"/>
      <c r="AV59" s="1053"/>
      <c r="AW59" s="1053"/>
      <c r="AX59" s="1053"/>
      <c r="AY59" s="1053"/>
      <c r="AZ59" s="1056"/>
      <c r="BA59" s="1056"/>
      <c r="BB59" s="1056"/>
      <c r="BC59" s="1056"/>
      <c r="BD59" s="1056"/>
      <c r="BE59" s="1074"/>
      <c r="BF59" s="1074"/>
      <c r="BG59" s="1074"/>
      <c r="BH59" s="1074"/>
      <c r="BI59" s="1075"/>
      <c r="BJ59" s="240"/>
      <c r="BK59" s="240"/>
      <c r="BL59" s="240"/>
      <c r="BM59" s="240"/>
      <c r="BN59" s="240"/>
      <c r="BO59" s="253"/>
      <c r="BP59" s="253"/>
      <c r="BQ59" s="250">
        <v>53</v>
      </c>
      <c r="BR59" s="251"/>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34"/>
    </row>
    <row r="60" spans="1:131" s="235" customFormat="1" ht="26.25" customHeight="1" x14ac:dyDescent="0.15">
      <c r="A60" s="249">
        <v>33</v>
      </c>
      <c r="B60" s="1076"/>
      <c r="C60" s="1077"/>
      <c r="D60" s="1077"/>
      <c r="E60" s="1077"/>
      <c r="F60" s="1077"/>
      <c r="G60" s="1077"/>
      <c r="H60" s="1077"/>
      <c r="I60" s="1077"/>
      <c r="J60" s="1077"/>
      <c r="K60" s="1077"/>
      <c r="L60" s="1077"/>
      <c r="M60" s="1077"/>
      <c r="N60" s="1077"/>
      <c r="O60" s="1077"/>
      <c r="P60" s="1078"/>
      <c r="Q60" s="1072"/>
      <c r="R60" s="1053"/>
      <c r="S60" s="1053"/>
      <c r="T60" s="1053"/>
      <c r="U60" s="1053"/>
      <c r="V60" s="1053"/>
      <c r="W60" s="1053"/>
      <c r="X60" s="1053"/>
      <c r="Y60" s="1053"/>
      <c r="Z60" s="1053"/>
      <c r="AA60" s="1053"/>
      <c r="AB60" s="1053"/>
      <c r="AC60" s="1053"/>
      <c r="AD60" s="1053"/>
      <c r="AE60" s="1073"/>
      <c r="AF60" s="1079"/>
      <c r="AG60" s="1080"/>
      <c r="AH60" s="1080"/>
      <c r="AI60" s="1080"/>
      <c r="AJ60" s="1081"/>
      <c r="AK60" s="1055"/>
      <c r="AL60" s="1053"/>
      <c r="AM60" s="1053"/>
      <c r="AN60" s="1053"/>
      <c r="AO60" s="1053"/>
      <c r="AP60" s="1053"/>
      <c r="AQ60" s="1053"/>
      <c r="AR60" s="1053"/>
      <c r="AS60" s="1053"/>
      <c r="AT60" s="1053"/>
      <c r="AU60" s="1053"/>
      <c r="AV60" s="1053"/>
      <c r="AW60" s="1053"/>
      <c r="AX60" s="1053"/>
      <c r="AY60" s="1053"/>
      <c r="AZ60" s="1056"/>
      <c r="BA60" s="1056"/>
      <c r="BB60" s="1056"/>
      <c r="BC60" s="1056"/>
      <c r="BD60" s="1056"/>
      <c r="BE60" s="1074"/>
      <c r="BF60" s="1074"/>
      <c r="BG60" s="1074"/>
      <c r="BH60" s="1074"/>
      <c r="BI60" s="1075"/>
      <c r="BJ60" s="240"/>
      <c r="BK60" s="240"/>
      <c r="BL60" s="240"/>
      <c r="BM60" s="240"/>
      <c r="BN60" s="240"/>
      <c r="BO60" s="253"/>
      <c r="BP60" s="253"/>
      <c r="BQ60" s="250">
        <v>54</v>
      </c>
      <c r="BR60" s="251"/>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34"/>
    </row>
    <row r="61" spans="1:131" s="235" customFormat="1" ht="26.25" customHeight="1" thickBot="1" x14ac:dyDescent="0.2">
      <c r="A61" s="249">
        <v>34</v>
      </c>
      <c r="B61" s="1076"/>
      <c r="C61" s="1077"/>
      <c r="D61" s="1077"/>
      <c r="E61" s="1077"/>
      <c r="F61" s="1077"/>
      <c r="G61" s="1077"/>
      <c r="H61" s="1077"/>
      <c r="I61" s="1077"/>
      <c r="J61" s="1077"/>
      <c r="K61" s="1077"/>
      <c r="L61" s="1077"/>
      <c r="M61" s="1077"/>
      <c r="N61" s="1077"/>
      <c r="O61" s="1077"/>
      <c r="P61" s="1078"/>
      <c r="Q61" s="1072"/>
      <c r="R61" s="1053"/>
      <c r="S61" s="1053"/>
      <c r="T61" s="1053"/>
      <c r="U61" s="1053"/>
      <c r="V61" s="1053"/>
      <c r="W61" s="1053"/>
      <c r="X61" s="1053"/>
      <c r="Y61" s="1053"/>
      <c r="Z61" s="1053"/>
      <c r="AA61" s="1053"/>
      <c r="AB61" s="1053"/>
      <c r="AC61" s="1053"/>
      <c r="AD61" s="1053"/>
      <c r="AE61" s="1073"/>
      <c r="AF61" s="1079"/>
      <c r="AG61" s="1080"/>
      <c r="AH61" s="1080"/>
      <c r="AI61" s="1080"/>
      <c r="AJ61" s="1081"/>
      <c r="AK61" s="1055"/>
      <c r="AL61" s="1053"/>
      <c r="AM61" s="1053"/>
      <c r="AN61" s="1053"/>
      <c r="AO61" s="1053"/>
      <c r="AP61" s="1053"/>
      <c r="AQ61" s="1053"/>
      <c r="AR61" s="1053"/>
      <c r="AS61" s="1053"/>
      <c r="AT61" s="1053"/>
      <c r="AU61" s="1053"/>
      <c r="AV61" s="1053"/>
      <c r="AW61" s="1053"/>
      <c r="AX61" s="1053"/>
      <c r="AY61" s="1053"/>
      <c r="AZ61" s="1056"/>
      <c r="BA61" s="1056"/>
      <c r="BB61" s="1056"/>
      <c r="BC61" s="1056"/>
      <c r="BD61" s="1056"/>
      <c r="BE61" s="1074"/>
      <c r="BF61" s="1074"/>
      <c r="BG61" s="1074"/>
      <c r="BH61" s="1074"/>
      <c r="BI61" s="1075"/>
      <c r="BJ61" s="240"/>
      <c r="BK61" s="240"/>
      <c r="BL61" s="240"/>
      <c r="BM61" s="240"/>
      <c r="BN61" s="240"/>
      <c r="BO61" s="253"/>
      <c r="BP61" s="253"/>
      <c r="BQ61" s="250">
        <v>55</v>
      </c>
      <c r="BR61" s="251"/>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34"/>
    </row>
    <row r="62" spans="1:131" s="235" customFormat="1" ht="26.25" customHeight="1" x14ac:dyDescent="0.15">
      <c r="A62" s="249">
        <v>35</v>
      </c>
      <c r="B62" s="1069"/>
      <c r="C62" s="1070"/>
      <c r="D62" s="1070"/>
      <c r="E62" s="1070"/>
      <c r="F62" s="1070"/>
      <c r="G62" s="1070"/>
      <c r="H62" s="1070"/>
      <c r="I62" s="1070"/>
      <c r="J62" s="1070"/>
      <c r="K62" s="1070"/>
      <c r="L62" s="1070"/>
      <c r="M62" s="1070"/>
      <c r="N62" s="1070"/>
      <c r="O62" s="1070"/>
      <c r="P62" s="1071"/>
      <c r="Q62" s="1072"/>
      <c r="R62" s="1053"/>
      <c r="S62" s="1053"/>
      <c r="T62" s="1053"/>
      <c r="U62" s="1053"/>
      <c r="V62" s="1053"/>
      <c r="W62" s="1053"/>
      <c r="X62" s="1053"/>
      <c r="Y62" s="1053"/>
      <c r="Z62" s="1053"/>
      <c r="AA62" s="1053"/>
      <c r="AB62" s="1053"/>
      <c r="AC62" s="1053"/>
      <c r="AD62" s="1053"/>
      <c r="AE62" s="1073"/>
      <c r="AF62" s="1052"/>
      <c r="AG62" s="1053"/>
      <c r="AH62" s="1053"/>
      <c r="AI62" s="1053"/>
      <c r="AJ62" s="1054"/>
      <c r="AK62" s="1055"/>
      <c r="AL62" s="1053"/>
      <c r="AM62" s="1053"/>
      <c r="AN62" s="1053"/>
      <c r="AO62" s="1053"/>
      <c r="AP62" s="1053"/>
      <c r="AQ62" s="1053"/>
      <c r="AR62" s="1053"/>
      <c r="AS62" s="1053"/>
      <c r="AT62" s="1053"/>
      <c r="AU62" s="1053"/>
      <c r="AV62" s="1053"/>
      <c r="AW62" s="1053"/>
      <c r="AX62" s="1053"/>
      <c r="AY62" s="1053"/>
      <c r="AZ62" s="1056"/>
      <c r="BA62" s="1056"/>
      <c r="BB62" s="1056"/>
      <c r="BC62" s="1056"/>
      <c r="BD62" s="1056"/>
      <c r="BE62" s="1064"/>
      <c r="BF62" s="1064"/>
      <c r="BG62" s="1064"/>
      <c r="BH62" s="1064"/>
      <c r="BI62" s="1065"/>
      <c r="BJ62" s="1066" t="s">
        <v>394</v>
      </c>
      <c r="BK62" s="1067"/>
      <c r="BL62" s="1067"/>
      <c r="BM62" s="1067"/>
      <c r="BN62" s="1068"/>
      <c r="BO62" s="253"/>
      <c r="BP62" s="253"/>
      <c r="BQ62" s="250">
        <v>56</v>
      </c>
      <c r="BR62" s="251"/>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34"/>
    </row>
    <row r="63" spans="1:131" s="235" customFormat="1" ht="26.25" customHeight="1" thickBot="1" x14ac:dyDescent="0.2">
      <c r="A63" s="252" t="s">
        <v>370</v>
      </c>
      <c r="B63" s="977" t="s">
        <v>395</v>
      </c>
      <c r="C63" s="978"/>
      <c r="D63" s="978"/>
      <c r="E63" s="978"/>
      <c r="F63" s="978"/>
      <c r="G63" s="978"/>
      <c r="H63" s="978"/>
      <c r="I63" s="978"/>
      <c r="J63" s="978"/>
      <c r="K63" s="978"/>
      <c r="L63" s="978"/>
      <c r="M63" s="978"/>
      <c r="N63" s="978"/>
      <c r="O63" s="978"/>
      <c r="P63" s="979"/>
      <c r="Q63" s="995"/>
      <c r="R63" s="996"/>
      <c r="S63" s="996"/>
      <c r="T63" s="996"/>
      <c r="U63" s="996"/>
      <c r="V63" s="996"/>
      <c r="W63" s="996"/>
      <c r="X63" s="996"/>
      <c r="Y63" s="996"/>
      <c r="Z63" s="996"/>
      <c r="AA63" s="996"/>
      <c r="AB63" s="996"/>
      <c r="AC63" s="996"/>
      <c r="AD63" s="996"/>
      <c r="AE63" s="1060"/>
      <c r="AF63" s="1061">
        <v>13410</v>
      </c>
      <c r="AG63" s="992"/>
      <c r="AH63" s="992"/>
      <c r="AI63" s="992"/>
      <c r="AJ63" s="1062"/>
      <c r="AK63" s="1063"/>
      <c r="AL63" s="996"/>
      <c r="AM63" s="996"/>
      <c r="AN63" s="996"/>
      <c r="AO63" s="996"/>
      <c r="AP63" s="992">
        <v>52329</v>
      </c>
      <c r="AQ63" s="992"/>
      <c r="AR63" s="992"/>
      <c r="AS63" s="992"/>
      <c r="AT63" s="992"/>
      <c r="AU63" s="992">
        <v>22272</v>
      </c>
      <c r="AV63" s="992"/>
      <c r="AW63" s="992"/>
      <c r="AX63" s="992"/>
      <c r="AY63" s="992"/>
      <c r="AZ63" s="1057"/>
      <c r="BA63" s="1057"/>
      <c r="BB63" s="1057"/>
      <c r="BC63" s="1057"/>
      <c r="BD63" s="1057"/>
      <c r="BE63" s="993"/>
      <c r="BF63" s="993"/>
      <c r="BG63" s="993"/>
      <c r="BH63" s="993"/>
      <c r="BI63" s="994"/>
      <c r="BJ63" s="1058" t="s">
        <v>360</v>
      </c>
      <c r="BK63" s="984"/>
      <c r="BL63" s="984"/>
      <c r="BM63" s="984"/>
      <c r="BN63" s="1059"/>
      <c r="BO63" s="253"/>
      <c r="BP63" s="253"/>
      <c r="BQ63" s="250">
        <v>57</v>
      </c>
      <c r="BR63" s="251"/>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34"/>
    </row>
    <row r="65" spans="1:131" s="235" customFormat="1" ht="26.25" customHeight="1" thickBot="1" x14ac:dyDescent="0.2">
      <c r="A65" s="240" t="s">
        <v>396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34"/>
    </row>
    <row r="66" spans="1:131" s="235" customFormat="1" ht="26.25" customHeight="1" x14ac:dyDescent="0.15">
      <c r="A66" s="1028" t="s">
        <v>397</v>
      </c>
      <c r="B66" s="1029"/>
      <c r="C66" s="1029"/>
      <c r="D66" s="1029"/>
      <c r="E66" s="1029"/>
      <c r="F66" s="1029"/>
      <c r="G66" s="1029"/>
      <c r="H66" s="1029"/>
      <c r="I66" s="1029"/>
      <c r="J66" s="1029"/>
      <c r="K66" s="1029"/>
      <c r="L66" s="1029"/>
      <c r="M66" s="1029"/>
      <c r="N66" s="1029"/>
      <c r="O66" s="1029"/>
      <c r="P66" s="1030"/>
      <c r="Q66" s="1034" t="s">
        <v>398</v>
      </c>
      <c r="R66" s="1035"/>
      <c r="S66" s="1035"/>
      <c r="T66" s="1035"/>
      <c r="U66" s="1036"/>
      <c r="V66" s="1034" t="s">
        <v>399</v>
      </c>
      <c r="W66" s="1035"/>
      <c r="X66" s="1035"/>
      <c r="Y66" s="1035"/>
      <c r="Z66" s="1036"/>
      <c r="AA66" s="1034" t="s">
        <v>376</v>
      </c>
      <c r="AB66" s="1035"/>
      <c r="AC66" s="1035"/>
      <c r="AD66" s="1035"/>
      <c r="AE66" s="1036"/>
      <c r="AF66" s="1040" t="s">
        <v>400</v>
      </c>
      <c r="AG66" s="1041"/>
      <c r="AH66" s="1041"/>
      <c r="AI66" s="1041"/>
      <c r="AJ66" s="1042"/>
      <c r="AK66" s="1034" t="s">
        <v>378</v>
      </c>
      <c r="AL66" s="1029"/>
      <c r="AM66" s="1029"/>
      <c r="AN66" s="1029"/>
      <c r="AO66" s="1030"/>
      <c r="AP66" s="1034" t="s">
        <v>379</v>
      </c>
      <c r="AQ66" s="1035"/>
      <c r="AR66" s="1035"/>
      <c r="AS66" s="1035"/>
      <c r="AT66" s="1036"/>
      <c r="AU66" s="1034" t="s">
        <v>401</v>
      </c>
      <c r="AV66" s="1035"/>
      <c r="AW66" s="1035"/>
      <c r="AX66" s="1035"/>
      <c r="AY66" s="1036"/>
      <c r="AZ66" s="1034" t="s">
        <v>347</v>
      </c>
      <c r="BA66" s="1035"/>
      <c r="BB66" s="1035"/>
      <c r="BC66" s="1035"/>
      <c r="BD66" s="1050"/>
      <c r="BE66" s="253"/>
      <c r="BF66" s="253"/>
      <c r="BG66" s="253"/>
      <c r="BH66" s="253"/>
      <c r="BI66" s="253"/>
      <c r="BJ66" s="253"/>
      <c r="BK66" s="253"/>
      <c r="BL66" s="253"/>
      <c r="BM66" s="253"/>
      <c r="BN66" s="253"/>
      <c r="BO66" s="253"/>
      <c r="BP66" s="253"/>
      <c r="BQ66" s="250">
        <v>60</v>
      </c>
      <c r="BR66" s="255"/>
      <c r="BS66" s="986"/>
      <c r="BT66" s="987"/>
      <c r="BU66" s="987"/>
      <c r="BV66" s="987"/>
      <c r="BW66" s="987"/>
      <c r="BX66" s="987"/>
      <c r="BY66" s="987"/>
      <c r="BZ66" s="987"/>
      <c r="CA66" s="987"/>
      <c r="CB66" s="987"/>
      <c r="CC66" s="987"/>
      <c r="CD66" s="987"/>
      <c r="CE66" s="987"/>
      <c r="CF66" s="987"/>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4"/>
      <c r="DW66" s="975"/>
      <c r="DX66" s="975"/>
      <c r="DY66" s="975"/>
      <c r="DZ66" s="976"/>
      <c r="EA66" s="234"/>
    </row>
    <row r="67" spans="1:131" s="235" customFormat="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53"/>
      <c r="BF67" s="253"/>
      <c r="BG67" s="253"/>
      <c r="BH67" s="253"/>
      <c r="BI67" s="253"/>
      <c r="BJ67" s="253"/>
      <c r="BK67" s="253"/>
      <c r="BL67" s="253"/>
      <c r="BM67" s="253"/>
      <c r="BN67" s="253"/>
      <c r="BO67" s="253"/>
      <c r="BP67" s="253"/>
      <c r="BQ67" s="250">
        <v>61</v>
      </c>
      <c r="BR67" s="255"/>
      <c r="BS67" s="986"/>
      <c r="BT67" s="987"/>
      <c r="BU67" s="987"/>
      <c r="BV67" s="987"/>
      <c r="BW67" s="987"/>
      <c r="BX67" s="987"/>
      <c r="BY67" s="987"/>
      <c r="BZ67" s="987"/>
      <c r="CA67" s="987"/>
      <c r="CB67" s="987"/>
      <c r="CC67" s="987"/>
      <c r="CD67" s="987"/>
      <c r="CE67" s="987"/>
      <c r="CF67" s="987"/>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4"/>
      <c r="DW67" s="975"/>
      <c r="DX67" s="975"/>
      <c r="DY67" s="975"/>
      <c r="DZ67" s="976"/>
      <c r="EA67" s="234"/>
    </row>
    <row r="68" spans="1:131" s="235" customFormat="1" ht="26.25" customHeight="1" thickTop="1" x14ac:dyDescent="0.15">
      <c r="A68" s="246">
        <v>1</v>
      </c>
      <c r="B68" s="1018" t="s">
        <v>561</v>
      </c>
      <c r="C68" s="1019"/>
      <c r="D68" s="1019"/>
      <c r="E68" s="1019"/>
      <c r="F68" s="1019"/>
      <c r="G68" s="1019"/>
      <c r="H68" s="1019"/>
      <c r="I68" s="1019"/>
      <c r="J68" s="1019"/>
      <c r="K68" s="1019"/>
      <c r="L68" s="1019"/>
      <c r="M68" s="1019"/>
      <c r="N68" s="1019"/>
      <c r="O68" s="1019"/>
      <c r="P68" s="1020"/>
      <c r="Q68" s="1021">
        <v>8590</v>
      </c>
      <c r="R68" s="1015"/>
      <c r="S68" s="1015"/>
      <c r="T68" s="1015"/>
      <c r="U68" s="1015"/>
      <c r="V68" s="1015">
        <v>8649</v>
      </c>
      <c r="W68" s="1015"/>
      <c r="X68" s="1015"/>
      <c r="Y68" s="1015"/>
      <c r="Z68" s="1015"/>
      <c r="AA68" s="1015">
        <v>-59</v>
      </c>
      <c r="AB68" s="1015"/>
      <c r="AC68" s="1015"/>
      <c r="AD68" s="1015"/>
      <c r="AE68" s="1015"/>
      <c r="AF68" s="1015">
        <v>1143</v>
      </c>
      <c r="AG68" s="1015"/>
      <c r="AH68" s="1015"/>
      <c r="AI68" s="1015"/>
      <c r="AJ68" s="1015"/>
      <c r="AK68" s="1015">
        <v>23</v>
      </c>
      <c r="AL68" s="1015"/>
      <c r="AM68" s="1015"/>
      <c r="AN68" s="1015"/>
      <c r="AO68" s="1015"/>
      <c r="AP68" s="1015">
        <v>2088</v>
      </c>
      <c r="AQ68" s="1015"/>
      <c r="AR68" s="1015"/>
      <c r="AS68" s="1015"/>
      <c r="AT68" s="1015"/>
      <c r="AU68" s="1015">
        <v>229</v>
      </c>
      <c r="AV68" s="1015"/>
      <c r="AW68" s="1015"/>
      <c r="AX68" s="1015"/>
      <c r="AY68" s="1015"/>
      <c r="AZ68" s="1016"/>
      <c r="BA68" s="1016"/>
      <c r="BB68" s="1016"/>
      <c r="BC68" s="1016"/>
      <c r="BD68" s="1017"/>
      <c r="BE68" s="253"/>
      <c r="BF68" s="253"/>
      <c r="BG68" s="253"/>
      <c r="BH68" s="253"/>
      <c r="BI68" s="253"/>
      <c r="BJ68" s="253"/>
      <c r="BK68" s="253"/>
      <c r="BL68" s="253"/>
      <c r="BM68" s="253"/>
      <c r="BN68" s="253"/>
      <c r="BO68" s="253"/>
      <c r="BP68" s="253"/>
      <c r="BQ68" s="250">
        <v>62</v>
      </c>
      <c r="BR68" s="255"/>
      <c r="BS68" s="986"/>
      <c r="BT68" s="987"/>
      <c r="BU68" s="987"/>
      <c r="BV68" s="987"/>
      <c r="BW68" s="987"/>
      <c r="BX68" s="987"/>
      <c r="BY68" s="987"/>
      <c r="BZ68" s="987"/>
      <c r="CA68" s="987"/>
      <c r="CB68" s="987"/>
      <c r="CC68" s="987"/>
      <c r="CD68" s="987"/>
      <c r="CE68" s="987"/>
      <c r="CF68" s="987"/>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4"/>
      <c r="DW68" s="975"/>
      <c r="DX68" s="975"/>
      <c r="DY68" s="975"/>
      <c r="DZ68" s="976"/>
      <c r="EA68" s="234"/>
    </row>
    <row r="69" spans="1:131" s="235" customFormat="1" ht="26.25" customHeight="1" x14ac:dyDescent="0.15">
      <c r="A69" s="249">
        <v>2</v>
      </c>
      <c r="B69" s="1007" t="s">
        <v>562</v>
      </c>
      <c r="C69" s="1008"/>
      <c r="D69" s="1008"/>
      <c r="E69" s="1008"/>
      <c r="F69" s="1008"/>
      <c r="G69" s="1008"/>
      <c r="H69" s="1008"/>
      <c r="I69" s="1008"/>
      <c r="J69" s="1008"/>
      <c r="K69" s="1008"/>
      <c r="L69" s="1008"/>
      <c r="M69" s="1008"/>
      <c r="N69" s="1008"/>
      <c r="O69" s="1008"/>
      <c r="P69" s="1009"/>
      <c r="Q69" s="1010">
        <v>487</v>
      </c>
      <c r="R69" s="1004"/>
      <c r="S69" s="1004"/>
      <c r="T69" s="1004"/>
      <c r="U69" s="1004"/>
      <c r="V69" s="1004">
        <v>485</v>
      </c>
      <c r="W69" s="1004"/>
      <c r="X69" s="1004"/>
      <c r="Y69" s="1004"/>
      <c r="Z69" s="1004"/>
      <c r="AA69" s="1004">
        <v>2</v>
      </c>
      <c r="AB69" s="1004"/>
      <c r="AC69" s="1004"/>
      <c r="AD69" s="1004"/>
      <c r="AE69" s="1004"/>
      <c r="AF69" s="1004">
        <v>2</v>
      </c>
      <c r="AG69" s="1004"/>
      <c r="AH69" s="1004"/>
      <c r="AI69" s="1004"/>
      <c r="AJ69" s="1004"/>
      <c r="AK69" s="1004">
        <v>1</v>
      </c>
      <c r="AL69" s="1004"/>
      <c r="AM69" s="1004"/>
      <c r="AN69" s="1004"/>
      <c r="AO69" s="1004"/>
      <c r="AP69" s="1004">
        <v>375</v>
      </c>
      <c r="AQ69" s="1004"/>
      <c r="AR69" s="1004"/>
      <c r="AS69" s="1004"/>
      <c r="AT69" s="1004"/>
      <c r="AU69" s="1004" t="s">
        <v>608</v>
      </c>
      <c r="AV69" s="1004"/>
      <c r="AW69" s="1004"/>
      <c r="AX69" s="1004"/>
      <c r="AY69" s="1004"/>
      <c r="AZ69" s="1005"/>
      <c r="BA69" s="1005"/>
      <c r="BB69" s="1005"/>
      <c r="BC69" s="1005"/>
      <c r="BD69" s="1006"/>
      <c r="BE69" s="253"/>
      <c r="BF69" s="253"/>
      <c r="BG69" s="253"/>
      <c r="BH69" s="253"/>
      <c r="BI69" s="253"/>
      <c r="BJ69" s="253"/>
      <c r="BK69" s="253"/>
      <c r="BL69" s="253"/>
      <c r="BM69" s="253"/>
      <c r="BN69" s="253"/>
      <c r="BO69" s="253"/>
      <c r="BP69" s="253"/>
      <c r="BQ69" s="250">
        <v>63</v>
      </c>
      <c r="BR69" s="255"/>
      <c r="BS69" s="986"/>
      <c r="BT69" s="987"/>
      <c r="BU69" s="987"/>
      <c r="BV69" s="987"/>
      <c r="BW69" s="987"/>
      <c r="BX69" s="987"/>
      <c r="BY69" s="987"/>
      <c r="BZ69" s="987"/>
      <c r="CA69" s="987"/>
      <c r="CB69" s="987"/>
      <c r="CC69" s="987"/>
      <c r="CD69" s="987"/>
      <c r="CE69" s="987"/>
      <c r="CF69" s="987"/>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4"/>
      <c r="DW69" s="975"/>
      <c r="DX69" s="975"/>
      <c r="DY69" s="975"/>
      <c r="DZ69" s="976"/>
      <c r="EA69" s="234"/>
    </row>
    <row r="70" spans="1:131" s="235" customFormat="1" ht="26.25" customHeight="1" x14ac:dyDescent="0.15">
      <c r="A70" s="249">
        <v>3</v>
      </c>
      <c r="B70" s="1007" t="s">
        <v>565</v>
      </c>
      <c r="C70" s="1008"/>
      <c r="D70" s="1008"/>
      <c r="E70" s="1008"/>
      <c r="F70" s="1008"/>
      <c r="G70" s="1008"/>
      <c r="H70" s="1008"/>
      <c r="I70" s="1008"/>
      <c r="J70" s="1008"/>
      <c r="K70" s="1008"/>
      <c r="L70" s="1008"/>
      <c r="M70" s="1008"/>
      <c r="N70" s="1008"/>
      <c r="O70" s="1008"/>
      <c r="P70" s="1009"/>
      <c r="Q70" s="1010">
        <v>659</v>
      </c>
      <c r="R70" s="1004"/>
      <c r="S70" s="1004"/>
      <c r="T70" s="1004"/>
      <c r="U70" s="1004"/>
      <c r="V70" s="1004">
        <v>657</v>
      </c>
      <c r="W70" s="1004"/>
      <c r="X70" s="1004"/>
      <c r="Y70" s="1004"/>
      <c r="Z70" s="1004"/>
      <c r="AA70" s="1004">
        <v>2</v>
      </c>
      <c r="AB70" s="1004"/>
      <c r="AC70" s="1004"/>
      <c r="AD70" s="1004"/>
      <c r="AE70" s="1004"/>
      <c r="AF70" s="1004">
        <v>2</v>
      </c>
      <c r="AG70" s="1004"/>
      <c r="AH70" s="1004"/>
      <c r="AI70" s="1004"/>
      <c r="AJ70" s="1004"/>
      <c r="AK70" s="1004" t="s">
        <v>607</v>
      </c>
      <c r="AL70" s="1004"/>
      <c r="AM70" s="1004"/>
      <c r="AN70" s="1004"/>
      <c r="AO70" s="1004"/>
      <c r="AP70" s="1004" t="s">
        <v>559</v>
      </c>
      <c r="AQ70" s="1004"/>
      <c r="AR70" s="1004"/>
      <c r="AS70" s="1004"/>
      <c r="AT70" s="1004"/>
      <c r="AU70" s="1004" t="s">
        <v>610</v>
      </c>
      <c r="AV70" s="1004"/>
      <c r="AW70" s="1004"/>
      <c r="AX70" s="1004"/>
      <c r="AY70" s="1004"/>
      <c r="AZ70" s="1005"/>
      <c r="BA70" s="1005"/>
      <c r="BB70" s="1005"/>
      <c r="BC70" s="1005"/>
      <c r="BD70" s="1006"/>
      <c r="BE70" s="253"/>
      <c r="BF70" s="253"/>
      <c r="BG70" s="253"/>
      <c r="BH70" s="253"/>
      <c r="BI70" s="253"/>
      <c r="BJ70" s="253"/>
      <c r="BK70" s="253"/>
      <c r="BL70" s="253"/>
      <c r="BM70" s="253"/>
      <c r="BN70" s="253"/>
      <c r="BO70" s="253"/>
      <c r="BP70" s="253"/>
      <c r="BQ70" s="250">
        <v>64</v>
      </c>
      <c r="BR70" s="255"/>
      <c r="BS70" s="986"/>
      <c r="BT70" s="987"/>
      <c r="BU70" s="987"/>
      <c r="BV70" s="987"/>
      <c r="BW70" s="987"/>
      <c r="BX70" s="987"/>
      <c r="BY70" s="987"/>
      <c r="BZ70" s="987"/>
      <c r="CA70" s="987"/>
      <c r="CB70" s="987"/>
      <c r="CC70" s="987"/>
      <c r="CD70" s="987"/>
      <c r="CE70" s="987"/>
      <c r="CF70" s="987"/>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4"/>
      <c r="DW70" s="975"/>
      <c r="DX70" s="975"/>
      <c r="DY70" s="975"/>
      <c r="DZ70" s="976"/>
      <c r="EA70" s="234"/>
    </row>
    <row r="71" spans="1:131" s="235" customFormat="1" ht="26.25" customHeight="1" x14ac:dyDescent="0.15">
      <c r="A71" s="249">
        <v>4</v>
      </c>
      <c r="B71" s="1007" t="s">
        <v>566</v>
      </c>
      <c r="C71" s="1008"/>
      <c r="D71" s="1008"/>
      <c r="E71" s="1008"/>
      <c r="F71" s="1008"/>
      <c r="G71" s="1008"/>
      <c r="H71" s="1008"/>
      <c r="I71" s="1008"/>
      <c r="J71" s="1008"/>
      <c r="K71" s="1008"/>
      <c r="L71" s="1008"/>
      <c r="M71" s="1008"/>
      <c r="N71" s="1008"/>
      <c r="O71" s="1008"/>
      <c r="P71" s="1009"/>
      <c r="Q71" s="1010">
        <v>3405</v>
      </c>
      <c r="R71" s="1004"/>
      <c r="S71" s="1004"/>
      <c r="T71" s="1004"/>
      <c r="U71" s="1004"/>
      <c r="V71" s="1004">
        <v>3337</v>
      </c>
      <c r="W71" s="1004"/>
      <c r="X71" s="1004"/>
      <c r="Y71" s="1004"/>
      <c r="Z71" s="1004"/>
      <c r="AA71" s="1004">
        <v>69</v>
      </c>
      <c r="AB71" s="1004"/>
      <c r="AC71" s="1004"/>
      <c r="AD71" s="1004"/>
      <c r="AE71" s="1004"/>
      <c r="AF71" s="1004">
        <v>69</v>
      </c>
      <c r="AG71" s="1004"/>
      <c r="AH71" s="1004"/>
      <c r="AI71" s="1004"/>
      <c r="AJ71" s="1004"/>
      <c r="AK71" s="1004">
        <v>6</v>
      </c>
      <c r="AL71" s="1004"/>
      <c r="AM71" s="1004"/>
      <c r="AN71" s="1004"/>
      <c r="AO71" s="1004"/>
      <c r="AP71" s="1004" t="s">
        <v>569</v>
      </c>
      <c r="AQ71" s="1004"/>
      <c r="AR71" s="1004"/>
      <c r="AS71" s="1004"/>
      <c r="AT71" s="1004"/>
      <c r="AU71" s="1004" t="s">
        <v>609</v>
      </c>
      <c r="AV71" s="1004"/>
      <c r="AW71" s="1004"/>
      <c r="AX71" s="1004"/>
      <c r="AY71" s="1004"/>
      <c r="AZ71" s="1005"/>
      <c r="BA71" s="1005"/>
      <c r="BB71" s="1005"/>
      <c r="BC71" s="1005"/>
      <c r="BD71" s="1006"/>
      <c r="BE71" s="253"/>
      <c r="BF71" s="253"/>
      <c r="BG71" s="253"/>
      <c r="BH71" s="253"/>
      <c r="BI71" s="253"/>
      <c r="BJ71" s="253"/>
      <c r="BK71" s="253"/>
      <c r="BL71" s="253"/>
      <c r="BM71" s="253"/>
      <c r="BN71" s="253"/>
      <c r="BO71" s="253"/>
      <c r="BP71" s="253"/>
      <c r="BQ71" s="250">
        <v>65</v>
      </c>
      <c r="BR71" s="255"/>
      <c r="BS71" s="986"/>
      <c r="BT71" s="987"/>
      <c r="BU71" s="987"/>
      <c r="BV71" s="987"/>
      <c r="BW71" s="987"/>
      <c r="BX71" s="987"/>
      <c r="BY71" s="987"/>
      <c r="BZ71" s="987"/>
      <c r="CA71" s="987"/>
      <c r="CB71" s="987"/>
      <c r="CC71" s="987"/>
      <c r="CD71" s="987"/>
      <c r="CE71" s="987"/>
      <c r="CF71" s="987"/>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4"/>
      <c r="DW71" s="975"/>
      <c r="DX71" s="975"/>
      <c r="DY71" s="975"/>
      <c r="DZ71" s="976"/>
      <c r="EA71" s="234"/>
    </row>
    <row r="72" spans="1:131" s="235" customFormat="1" ht="26.25" customHeight="1" x14ac:dyDescent="0.15">
      <c r="A72" s="249">
        <v>5</v>
      </c>
      <c r="B72" s="1007" t="s">
        <v>567</v>
      </c>
      <c r="C72" s="1008"/>
      <c r="D72" s="1008"/>
      <c r="E72" s="1008"/>
      <c r="F72" s="1008"/>
      <c r="G72" s="1008"/>
      <c r="H72" s="1008"/>
      <c r="I72" s="1008"/>
      <c r="J72" s="1008"/>
      <c r="K72" s="1008"/>
      <c r="L72" s="1008"/>
      <c r="M72" s="1008"/>
      <c r="N72" s="1008"/>
      <c r="O72" s="1008"/>
      <c r="P72" s="1009"/>
      <c r="Q72" s="1010">
        <v>3192</v>
      </c>
      <c r="R72" s="1004"/>
      <c r="S72" s="1004"/>
      <c r="T72" s="1004"/>
      <c r="U72" s="1004"/>
      <c r="V72" s="1004">
        <v>3322</v>
      </c>
      <c r="W72" s="1004"/>
      <c r="X72" s="1004"/>
      <c r="Y72" s="1004"/>
      <c r="Z72" s="1004"/>
      <c r="AA72" s="1004">
        <v>-130</v>
      </c>
      <c r="AB72" s="1004"/>
      <c r="AC72" s="1004"/>
      <c r="AD72" s="1004"/>
      <c r="AE72" s="1004"/>
      <c r="AF72" s="1004">
        <v>824</v>
      </c>
      <c r="AG72" s="1004"/>
      <c r="AH72" s="1004"/>
      <c r="AI72" s="1004"/>
      <c r="AJ72" s="1004"/>
      <c r="AK72" s="1004">
        <v>15</v>
      </c>
      <c r="AL72" s="1004"/>
      <c r="AM72" s="1004"/>
      <c r="AN72" s="1004"/>
      <c r="AO72" s="1004"/>
      <c r="AP72" s="1004">
        <v>1210</v>
      </c>
      <c r="AQ72" s="1004"/>
      <c r="AR72" s="1004"/>
      <c r="AS72" s="1004"/>
      <c r="AT72" s="1004"/>
      <c r="AU72" s="1004">
        <v>160</v>
      </c>
      <c r="AV72" s="1004"/>
      <c r="AW72" s="1004"/>
      <c r="AX72" s="1004"/>
      <c r="AY72" s="1004"/>
      <c r="AZ72" s="1005"/>
      <c r="BA72" s="1005"/>
      <c r="BB72" s="1005"/>
      <c r="BC72" s="1005"/>
      <c r="BD72" s="1006"/>
      <c r="BE72" s="253"/>
      <c r="BF72" s="253"/>
      <c r="BG72" s="253"/>
      <c r="BH72" s="253"/>
      <c r="BI72" s="253"/>
      <c r="BJ72" s="253"/>
      <c r="BK72" s="253"/>
      <c r="BL72" s="253"/>
      <c r="BM72" s="253"/>
      <c r="BN72" s="253"/>
      <c r="BO72" s="253"/>
      <c r="BP72" s="253"/>
      <c r="BQ72" s="250">
        <v>66</v>
      </c>
      <c r="BR72" s="255"/>
      <c r="BS72" s="986"/>
      <c r="BT72" s="987"/>
      <c r="BU72" s="987"/>
      <c r="BV72" s="987"/>
      <c r="BW72" s="987"/>
      <c r="BX72" s="987"/>
      <c r="BY72" s="987"/>
      <c r="BZ72" s="987"/>
      <c r="CA72" s="987"/>
      <c r="CB72" s="987"/>
      <c r="CC72" s="987"/>
      <c r="CD72" s="987"/>
      <c r="CE72" s="987"/>
      <c r="CF72" s="987"/>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4"/>
      <c r="DW72" s="975"/>
      <c r="DX72" s="975"/>
      <c r="DY72" s="975"/>
      <c r="DZ72" s="976"/>
      <c r="EA72" s="234"/>
    </row>
    <row r="73" spans="1:131" s="235" customFormat="1" ht="26.25" customHeight="1" x14ac:dyDescent="0.15">
      <c r="A73" s="249">
        <v>6</v>
      </c>
      <c r="B73" s="1007" t="s">
        <v>568</v>
      </c>
      <c r="C73" s="1008"/>
      <c r="D73" s="1008"/>
      <c r="E73" s="1008"/>
      <c r="F73" s="1008"/>
      <c r="G73" s="1008"/>
      <c r="H73" s="1008"/>
      <c r="I73" s="1008"/>
      <c r="J73" s="1008"/>
      <c r="K73" s="1008"/>
      <c r="L73" s="1008"/>
      <c r="M73" s="1008"/>
      <c r="N73" s="1008"/>
      <c r="O73" s="1008"/>
      <c r="P73" s="1009"/>
      <c r="Q73" s="1010">
        <v>846</v>
      </c>
      <c r="R73" s="1004"/>
      <c r="S73" s="1004"/>
      <c r="T73" s="1004"/>
      <c r="U73" s="1004"/>
      <c r="V73" s="1004">
        <v>848</v>
      </c>
      <c r="W73" s="1004"/>
      <c r="X73" s="1004"/>
      <c r="Y73" s="1004"/>
      <c r="Z73" s="1004"/>
      <c r="AA73" s="1004">
        <v>-2</v>
      </c>
      <c r="AB73" s="1004"/>
      <c r="AC73" s="1004"/>
      <c r="AD73" s="1004"/>
      <c r="AE73" s="1004"/>
      <c r="AF73" s="1004">
        <v>246</v>
      </c>
      <c r="AG73" s="1004"/>
      <c r="AH73" s="1004"/>
      <c r="AI73" s="1004"/>
      <c r="AJ73" s="1004"/>
      <c r="AK73" s="1004" t="s">
        <v>611</v>
      </c>
      <c r="AL73" s="1004"/>
      <c r="AM73" s="1004"/>
      <c r="AN73" s="1004"/>
      <c r="AO73" s="1004"/>
      <c r="AP73" s="1004">
        <v>504</v>
      </c>
      <c r="AQ73" s="1004"/>
      <c r="AR73" s="1004"/>
      <c r="AS73" s="1004"/>
      <c r="AT73" s="1004"/>
      <c r="AU73" s="1004">
        <v>68</v>
      </c>
      <c r="AV73" s="1004"/>
      <c r="AW73" s="1004"/>
      <c r="AX73" s="1004"/>
      <c r="AY73" s="1004"/>
      <c r="AZ73" s="1005"/>
      <c r="BA73" s="1005"/>
      <c r="BB73" s="1005"/>
      <c r="BC73" s="1005"/>
      <c r="BD73" s="1006"/>
      <c r="BE73" s="253"/>
      <c r="BF73" s="253"/>
      <c r="BG73" s="253"/>
      <c r="BH73" s="253"/>
      <c r="BI73" s="253"/>
      <c r="BJ73" s="253"/>
      <c r="BK73" s="253"/>
      <c r="BL73" s="253"/>
      <c r="BM73" s="253"/>
      <c r="BN73" s="253"/>
      <c r="BO73" s="253"/>
      <c r="BP73" s="253"/>
      <c r="BQ73" s="250">
        <v>67</v>
      </c>
      <c r="BR73" s="255"/>
      <c r="BS73" s="986"/>
      <c r="BT73" s="987"/>
      <c r="BU73" s="987"/>
      <c r="BV73" s="987"/>
      <c r="BW73" s="987"/>
      <c r="BX73" s="987"/>
      <c r="BY73" s="987"/>
      <c r="BZ73" s="987"/>
      <c r="CA73" s="987"/>
      <c r="CB73" s="987"/>
      <c r="CC73" s="987"/>
      <c r="CD73" s="987"/>
      <c r="CE73" s="987"/>
      <c r="CF73" s="987"/>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4"/>
      <c r="DW73" s="975"/>
      <c r="DX73" s="975"/>
      <c r="DY73" s="975"/>
      <c r="DZ73" s="976"/>
      <c r="EA73" s="234"/>
    </row>
    <row r="74" spans="1:131" s="235" customFormat="1" ht="26.25" customHeight="1" x14ac:dyDescent="0.15">
      <c r="A74" s="249">
        <v>7</v>
      </c>
      <c r="B74" s="1007" t="s">
        <v>563</v>
      </c>
      <c r="C74" s="1008"/>
      <c r="D74" s="1008"/>
      <c r="E74" s="1008"/>
      <c r="F74" s="1008"/>
      <c r="G74" s="1008"/>
      <c r="H74" s="1008"/>
      <c r="I74" s="1008"/>
      <c r="J74" s="1008"/>
      <c r="K74" s="1008"/>
      <c r="L74" s="1008"/>
      <c r="M74" s="1008"/>
      <c r="N74" s="1008"/>
      <c r="O74" s="1008"/>
      <c r="P74" s="1009"/>
      <c r="Q74" s="1010">
        <v>5857</v>
      </c>
      <c r="R74" s="1004"/>
      <c r="S74" s="1004"/>
      <c r="T74" s="1004"/>
      <c r="U74" s="1004"/>
      <c r="V74" s="1004">
        <v>5754</v>
      </c>
      <c r="W74" s="1004"/>
      <c r="X74" s="1004"/>
      <c r="Y74" s="1004"/>
      <c r="Z74" s="1004"/>
      <c r="AA74" s="1004">
        <v>103</v>
      </c>
      <c r="AB74" s="1004"/>
      <c r="AC74" s="1004"/>
      <c r="AD74" s="1004"/>
      <c r="AE74" s="1004"/>
      <c r="AF74" s="1004">
        <v>103</v>
      </c>
      <c r="AG74" s="1004"/>
      <c r="AH74" s="1004"/>
      <c r="AI74" s="1004"/>
      <c r="AJ74" s="1004"/>
      <c r="AK74" s="1004">
        <v>493</v>
      </c>
      <c r="AL74" s="1004"/>
      <c r="AM74" s="1004"/>
      <c r="AN74" s="1004"/>
      <c r="AO74" s="1004"/>
      <c r="AP74" s="1004">
        <v>15856</v>
      </c>
      <c r="AQ74" s="1004"/>
      <c r="AR74" s="1004"/>
      <c r="AS74" s="1004"/>
      <c r="AT74" s="1004"/>
      <c r="AU74" s="1004">
        <v>1692</v>
      </c>
      <c r="AV74" s="1004"/>
      <c r="AW74" s="1004"/>
      <c r="AX74" s="1004"/>
      <c r="AY74" s="1004"/>
      <c r="AZ74" s="1005"/>
      <c r="BA74" s="1005"/>
      <c r="BB74" s="1005"/>
      <c r="BC74" s="1005"/>
      <c r="BD74" s="1006"/>
      <c r="BE74" s="253"/>
      <c r="BF74" s="253"/>
      <c r="BG74" s="253"/>
      <c r="BH74" s="253"/>
      <c r="BI74" s="253"/>
      <c r="BJ74" s="253"/>
      <c r="BK74" s="253"/>
      <c r="BL74" s="253"/>
      <c r="BM74" s="253"/>
      <c r="BN74" s="253"/>
      <c r="BO74" s="253"/>
      <c r="BP74" s="253"/>
      <c r="BQ74" s="250">
        <v>68</v>
      </c>
      <c r="BR74" s="255"/>
      <c r="BS74" s="986"/>
      <c r="BT74" s="987"/>
      <c r="BU74" s="987"/>
      <c r="BV74" s="987"/>
      <c r="BW74" s="987"/>
      <c r="BX74" s="987"/>
      <c r="BY74" s="987"/>
      <c r="BZ74" s="987"/>
      <c r="CA74" s="987"/>
      <c r="CB74" s="987"/>
      <c r="CC74" s="987"/>
      <c r="CD74" s="987"/>
      <c r="CE74" s="987"/>
      <c r="CF74" s="987"/>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4"/>
      <c r="DW74" s="975"/>
      <c r="DX74" s="975"/>
      <c r="DY74" s="975"/>
      <c r="DZ74" s="976"/>
      <c r="EA74" s="234"/>
    </row>
    <row r="75" spans="1:131" s="235" customFormat="1" ht="26.25" customHeight="1" x14ac:dyDescent="0.15">
      <c r="A75" s="249">
        <v>8</v>
      </c>
      <c r="B75" s="1007" t="s">
        <v>562</v>
      </c>
      <c r="C75" s="1008"/>
      <c r="D75" s="1008"/>
      <c r="E75" s="1008"/>
      <c r="F75" s="1008"/>
      <c r="G75" s="1008"/>
      <c r="H75" s="1008"/>
      <c r="I75" s="1008"/>
      <c r="J75" s="1008"/>
      <c r="K75" s="1008"/>
      <c r="L75" s="1008"/>
      <c r="M75" s="1008"/>
      <c r="N75" s="1008"/>
      <c r="O75" s="1008"/>
      <c r="P75" s="1009"/>
      <c r="Q75" s="1011">
        <v>4006</v>
      </c>
      <c r="R75" s="1012"/>
      <c r="S75" s="1012"/>
      <c r="T75" s="1012"/>
      <c r="U75" s="1013"/>
      <c r="V75" s="1014">
        <v>3911</v>
      </c>
      <c r="W75" s="1012"/>
      <c r="X75" s="1012"/>
      <c r="Y75" s="1012"/>
      <c r="Z75" s="1013"/>
      <c r="AA75" s="1014">
        <v>95</v>
      </c>
      <c r="AB75" s="1012"/>
      <c r="AC75" s="1012"/>
      <c r="AD75" s="1012"/>
      <c r="AE75" s="1013"/>
      <c r="AF75" s="1014">
        <v>95</v>
      </c>
      <c r="AG75" s="1012"/>
      <c r="AH75" s="1012"/>
      <c r="AI75" s="1012"/>
      <c r="AJ75" s="1013"/>
      <c r="AK75" s="1014">
        <v>20</v>
      </c>
      <c r="AL75" s="1012"/>
      <c r="AM75" s="1012"/>
      <c r="AN75" s="1012"/>
      <c r="AO75" s="1013"/>
      <c r="AP75" s="1014">
        <v>9164</v>
      </c>
      <c r="AQ75" s="1012"/>
      <c r="AR75" s="1012"/>
      <c r="AS75" s="1012"/>
      <c r="AT75" s="1013"/>
      <c r="AU75" s="1014">
        <v>1692</v>
      </c>
      <c r="AV75" s="1012"/>
      <c r="AW75" s="1012"/>
      <c r="AX75" s="1012"/>
      <c r="AY75" s="1013"/>
      <c r="AZ75" s="1005"/>
      <c r="BA75" s="1005"/>
      <c r="BB75" s="1005"/>
      <c r="BC75" s="1005"/>
      <c r="BD75" s="1006"/>
      <c r="BE75" s="253"/>
      <c r="BF75" s="253"/>
      <c r="BG75" s="253"/>
      <c r="BH75" s="253"/>
      <c r="BI75" s="253"/>
      <c r="BJ75" s="253"/>
      <c r="BK75" s="253"/>
      <c r="BL75" s="253"/>
      <c r="BM75" s="253"/>
      <c r="BN75" s="253"/>
      <c r="BO75" s="253"/>
      <c r="BP75" s="253"/>
      <c r="BQ75" s="250">
        <v>69</v>
      </c>
      <c r="BR75" s="255"/>
      <c r="BS75" s="986"/>
      <c r="BT75" s="987"/>
      <c r="BU75" s="987"/>
      <c r="BV75" s="987"/>
      <c r="BW75" s="987"/>
      <c r="BX75" s="987"/>
      <c r="BY75" s="987"/>
      <c r="BZ75" s="987"/>
      <c r="CA75" s="987"/>
      <c r="CB75" s="987"/>
      <c r="CC75" s="987"/>
      <c r="CD75" s="987"/>
      <c r="CE75" s="987"/>
      <c r="CF75" s="987"/>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4"/>
      <c r="DW75" s="975"/>
      <c r="DX75" s="975"/>
      <c r="DY75" s="975"/>
      <c r="DZ75" s="976"/>
      <c r="EA75" s="234"/>
    </row>
    <row r="76" spans="1:131" s="235" customFormat="1" ht="26.25" customHeight="1" x14ac:dyDescent="0.15">
      <c r="A76" s="249">
        <v>9</v>
      </c>
      <c r="B76" s="1007" t="s">
        <v>564</v>
      </c>
      <c r="C76" s="1008"/>
      <c r="D76" s="1008"/>
      <c r="E76" s="1008"/>
      <c r="F76" s="1008"/>
      <c r="G76" s="1008"/>
      <c r="H76" s="1008"/>
      <c r="I76" s="1008"/>
      <c r="J76" s="1008"/>
      <c r="K76" s="1008"/>
      <c r="L76" s="1008"/>
      <c r="M76" s="1008"/>
      <c r="N76" s="1008"/>
      <c r="O76" s="1008"/>
      <c r="P76" s="1009"/>
      <c r="Q76" s="1011">
        <v>1851</v>
      </c>
      <c r="R76" s="1012"/>
      <c r="S76" s="1012"/>
      <c r="T76" s="1012"/>
      <c r="U76" s="1013"/>
      <c r="V76" s="1014">
        <v>1842</v>
      </c>
      <c r="W76" s="1012"/>
      <c r="X76" s="1012"/>
      <c r="Y76" s="1012"/>
      <c r="Z76" s="1013"/>
      <c r="AA76" s="1014">
        <v>8</v>
      </c>
      <c r="AB76" s="1012"/>
      <c r="AC76" s="1012"/>
      <c r="AD76" s="1012"/>
      <c r="AE76" s="1013"/>
      <c r="AF76" s="1014">
        <v>8</v>
      </c>
      <c r="AG76" s="1012"/>
      <c r="AH76" s="1012"/>
      <c r="AI76" s="1012"/>
      <c r="AJ76" s="1013"/>
      <c r="AK76" s="1014">
        <v>473</v>
      </c>
      <c r="AL76" s="1012"/>
      <c r="AM76" s="1012"/>
      <c r="AN76" s="1012"/>
      <c r="AO76" s="1013"/>
      <c r="AP76" s="1014">
        <v>6691</v>
      </c>
      <c r="AQ76" s="1012"/>
      <c r="AR76" s="1012"/>
      <c r="AS76" s="1012"/>
      <c r="AT76" s="1013"/>
      <c r="AU76" s="1014" t="s">
        <v>608</v>
      </c>
      <c r="AV76" s="1012"/>
      <c r="AW76" s="1012"/>
      <c r="AX76" s="1012"/>
      <c r="AY76" s="1013"/>
      <c r="AZ76" s="1005"/>
      <c r="BA76" s="1005"/>
      <c r="BB76" s="1005"/>
      <c r="BC76" s="1005"/>
      <c r="BD76" s="1006"/>
      <c r="BE76" s="253"/>
      <c r="BF76" s="253"/>
      <c r="BG76" s="253"/>
      <c r="BH76" s="253"/>
      <c r="BI76" s="253"/>
      <c r="BJ76" s="253"/>
      <c r="BK76" s="253"/>
      <c r="BL76" s="253"/>
      <c r="BM76" s="253"/>
      <c r="BN76" s="253"/>
      <c r="BO76" s="253"/>
      <c r="BP76" s="253"/>
      <c r="BQ76" s="250">
        <v>70</v>
      </c>
      <c r="BR76" s="255"/>
      <c r="BS76" s="986"/>
      <c r="BT76" s="987"/>
      <c r="BU76" s="987"/>
      <c r="BV76" s="987"/>
      <c r="BW76" s="987"/>
      <c r="BX76" s="987"/>
      <c r="BY76" s="987"/>
      <c r="BZ76" s="987"/>
      <c r="CA76" s="987"/>
      <c r="CB76" s="987"/>
      <c r="CC76" s="987"/>
      <c r="CD76" s="987"/>
      <c r="CE76" s="987"/>
      <c r="CF76" s="987"/>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4"/>
      <c r="DW76" s="975"/>
      <c r="DX76" s="975"/>
      <c r="DY76" s="975"/>
      <c r="DZ76" s="976"/>
      <c r="EA76" s="234"/>
    </row>
    <row r="77" spans="1:131" s="235" customFormat="1" ht="26.25" customHeight="1" x14ac:dyDescent="0.15">
      <c r="A77" s="24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53"/>
      <c r="BF77" s="253"/>
      <c r="BG77" s="253"/>
      <c r="BH77" s="253"/>
      <c r="BI77" s="253"/>
      <c r="BJ77" s="253"/>
      <c r="BK77" s="253"/>
      <c r="BL77" s="253"/>
      <c r="BM77" s="253"/>
      <c r="BN77" s="253"/>
      <c r="BO77" s="253"/>
      <c r="BP77" s="253"/>
      <c r="BQ77" s="250">
        <v>71</v>
      </c>
      <c r="BR77" s="255"/>
      <c r="BS77" s="986"/>
      <c r="BT77" s="987"/>
      <c r="BU77" s="987"/>
      <c r="BV77" s="987"/>
      <c r="BW77" s="987"/>
      <c r="BX77" s="987"/>
      <c r="BY77" s="987"/>
      <c r="BZ77" s="987"/>
      <c r="CA77" s="987"/>
      <c r="CB77" s="987"/>
      <c r="CC77" s="987"/>
      <c r="CD77" s="987"/>
      <c r="CE77" s="987"/>
      <c r="CF77" s="987"/>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4"/>
      <c r="DW77" s="975"/>
      <c r="DX77" s="975"/>
      <c r="DY77" s="975"/>
      <c r="DZ77" s="976"/>
      <c r="EA77" s="234"/>
    </row>
    <row r="78" spans="1:131" s="235" customFormat="1" ht="26.25" customHeight="1" x14ac:dyDescent="0.15">
      <c r="A78" s="24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53"/>
      <c r="BF78" s="253"/>
      <c r="BG78" s="253"/>
      <c r="BH78" s="253"/>
      <c r="BI78" s="253"/>
      <c r="BJ78" s="256"/>
      <c r="BK78" s="256"/>
      <c r="BL78" s="256"/>
      <c r="BM78" s="256"/>
      <c r="BN78" s="256"/>
      <c r="BO78" s="253"/>
      <c r="BP78" s="253"/>
      <c r="BQ78" s="250">
        <v>72</v>
      </c>
      <c r="BR78" s="255"/>
      <c r="BS78" s="986"/>
      <c r="BT78" s="987"/>
      <c r="BU78" s="987"/>
      <c r="BV78" s="987"/>
      <c r="BW78" s="987"/>
      <c r="BX78" s="987"/>
      <c r="BY78" s="987"/>
      <c r="BZ78" s="987"/>
      <c r="CA78" s="987"/>
      <c r="CB78" s="987"/>
      <c r="CC78" s="987"/>
      <c r="CD78" s="987"/>
      <c r="CE78" s="987"/>
      <c r="CF78" s="987"/>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4"/>
      <c r="DW78" s="975"/>
      <c r="DX78" s="975"/>
      <c r="DY78" s="975"/>
      <c r="DZ78" s="976"/>
      <c r="EA78" s="234"/>
    </row>
    <row r="79" spans="1:131" s="235" customFormat="1" ht="26.25" customHeight="1" x14ac:dyDescent="0.15">
      <c r="A79" s="24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53"/>
      <c r="BF79" s="253"/>
      <c r="BG79" s="253"/>
      <c r="BH79" s="253"/>
      <c r="BI79" s="253"/>
      <c r="BJ79" s="256"/>
      <c r="BK79" s="256"/>
      <c r="BL79" s="256"/>
      <c r="BM79" s="256"/>
      <c r="BN79" s="256"/>
      <c r="BO79" s="253"/>
      <c r="BP79" s="253"/>
      <c r="BQ79" s="250">
        <v>73</v>
      </c>
      <c r="BR79" s="255"/>
      <c r="BS79" s="986"/>
      <c r="BT79" s="987"/>
      <c r="BU79" s="987"/>
      <c r="BV79" s="987"/>
      <c r="BW79" s="987"/>
      <c r="BX79" s="987"/>
      <c r="BY79" s="987"/>
      <c r="BZ79" s="987"/>
      <c r="CA79" s="987"/>
      <c r="CB79" s="987"/>
      <c r="CC79" s="987"/>
      <c r="CD79" s="987"/>
      <c r="CE79" s="987"/>
      <c r="CF79" s="987"/>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4"/>
      <c r="DW79" s="975"/>
      <c r="DX79" s="975"/>
      <c r="DY79" s="975"/>
      <c r="DZ79" s="976"/>
      <c r="EA79" s="234"/>
    </row>
    <row r="80" spans="1:131" s="235" customFormat="1" ht="26.25" customHeight="1" x14ac:dyDescent="0.15">
      <c r="A80" s="24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53"/>
      <c r="BF80" s="253"/>
      <c r="BG80" s="253"/>
      <c r="BH80" s="253"/>
      <c r="BI80" s="253"/>
      <c r="BJ80" s="253"/>
      <c r="BK80" s="253"/>
      <c r="BL80" s="253"/>
      <c r="BM80" s="253"/>
      <c r="BN80" s="253"/>
      <c r="BO80" s="253"/>
      <c r="BP80" s="253"/>
      <c r="BQ80" s="250">
        <v>74</v>
      </c>
      <c r="BR80" s="255"/>
      <c r="BS80" s="986"/>
      <c r="BT80" s="987"/>
      <c r="BU80" s="987"/>
      <c r="BV80" s="987"/>
      <c r="BW80" s="987"/>
      <c r="BX80" s="987"/>
      <c r="BY80" s="987"/>
      <c r="BZ80" s="987"/>
      <c r="CA80" s="987"/>
      <c r="CB80" s="987"/>
      <c r="CC80" s="987"/>
      <c r="CD80" s="987"/>
      <c r="CE80" s="987"/>
      <c r="CF80" s="987"/>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4"/>
      <c r="DW80" s="975"/>
      <c r="DX80" s="975"/>
      <c r="DY80" s="975"/>
      <c r="DZ80" s="976"/>
      <c r="EA80" s="234"/>
    </row>
    <row r="81" spans="1:131" s="235" customFormat="1" ht="26.25" customHeight="1" x14ac:dyDescent="0.15">
      <c r="A81" s="24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53"/>
      <c r="BF81" s="253"/>
      <c r="BG81" s="253"/>
      <c r="BH81" s="253"/>
      <c r="BI81" s="253"/>
      <c r="BJ81" s="253"/>
      <c r="BK81" s="253"/>
      <c r="BL81" s="253"/>
      <c r="BM81" s="253"/>
      <c r="BN81" s="253"/>
      <c r="BO81" s="253"/>
      <c r="BP81" s="253"/>
      <c r="BQ81" s="250">
        <v>75</v>
      </c>
      <c r="BR81" s="255"/>
      <c r="BS81" s="986"/>
      <c r="BT81" s="987"/>
      <c r="BU81" s="987"/>
      <c r="BV81" s="987"/>
      <c r="BW81" s="987"/>
      <c r="BX81" s="987"/>
      <c r="BY81" s="987"/>
      <c r="BZ81" s="987"/>
      <c r="CA81" s="987"/>
      <c r="CB81" s="987"/>
      <c r="CC81" s="987"/>
      <c r="CD81" s="987"/>
      <c r="CE81" s="987"/>
      <c r="CF81" s="987"/>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4"/>
      <c r="DW81" s="975"/>
      <c r="DX81" s="975"/>
      <c r="DY81" s="975"/>
      <c r="DZ81" s="976"/>
      <c r="EA81" s="234"/>
    </row>
    <row r="82" spans="1:131" s="235" customFormat="1" ht="26.25" customHeight="1" x14ac:dyDescent="0.15">
      <c r="A82" s="24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53"/>
      <c r="BF82" s="253"/>
      <c r="BG82" s="253"/>
      <c r="BH82" s="253"/>
      <c r="BI82" s="253"/>
      <c r="BJ82" s="253"/>
      <c r="BK82" s="253"/>
      <c r="BL82" s="253"/>
      <c r="BM82" s="253"/>
      <c r="BN82" s="253"/>
      <c r="BO82" s="253"/>
      <c r="BP82" s="253"/>
      <c r="BQ82" s="250">
        <v>76</v>
      </c>
      <c r="BR82" s="255"/>
      <c r="BS82" s="986"/>
      <c r="BT82" s="987"/>
      <c r="BU82" s="987"/>
      <c r="BV82" s="987"/>
      <c r="BW82" s="987"/>
      <c r="BX82" s="987"/>
      <c r="BY82" s="987"/>
      <c r="BZ82" s="987"/>
      <c r="CA82" s="987"/>
      <c r="CB82" s="987"/>
      <c r="CC82" s="987"/>
      <c r="CD82" s="987"/>
      <c r="CE82" s="987"/>
      <c r="CF82" s="987"/>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4"/>
      <c r="DW82" s="975"/>
      <c r="DX82" s="975"/>
      <c r="DY82" s="975"/>
      <c r="DZ82" s="976"/>
      <c r="EA82" s="234"/>
    </row>
    <row r="83" spans="1:131" s="235" customFormat="1" ht="26.25" customHeight="1" x14ac:dyDescent="0.15">
      <c r="A83" s="24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53"/>
      <c r="BF83" s="253"/>
      <c r="BG83" s="253"/>
      <c r="BH83" s="253"/>
      <c r="BI83" s="253"/>
      <c r="BJ83" s="253"/>
      <c r="BK83" s="253"/>
      <c r="BL83" s="253"/>
      <c r="BM83" s="253"/>
      <c r="BN83" s="253"/>
      <c r="BO83" s="253"/>
      <c r="BP83" s="253"/>
      <c r="BQ83" s="250">
        <v>77</v>
      </c>
      <c r="BR83" s="255"/>
      <c r="BS83" s="986"/>
      <c r="BT83" s="987"/>
      <c r="BU83" s="987"/>
      <c r="BV83" s="987"/>
      <c r="BW83" s="987"/>
      <c r="BX83" s="987"/>
      <c r="BY83" s="987"/>
      <c r="BZ83" s="987"/>
      <c r="CA83" s="987"/>
      <c r="CB83" s="987"/>
      <c r="CC83" s="987"/>
      <c r="CD83" s="987"/>
      <c r="CE83" s="987"/>
      <c r="CF83" s="987"/>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4"/>
      <c r="DW83" s="975"/>
      <c r="DX83" s="975"/>
      <c r="DY83" s="975"/>
      <c r="DZ83" s="976"/>
      <c r="EA83" s="234"/>
    </row>
    <row r="84" spans="1:131" s="235" customFormat="1" ht="26.25" customHeight="1" x14ac:dyDescent="0.15">
      <c r="A84" s="24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53"/>
      <c r="BF84" s="253"/>
      <c r="BG84" s="253"/>
      <c r="BH84" s="253"/>
      <c r="BI84" s="253"/>
      <c r="BJ84" s="253"/>
      <c r="BK84" s="253"/>
      <c r="BL84" s="253"/>
      <c r="BM84" s="253"/>
      <c r="BN84" s="253"/>
      <c r="BO84" s="253"/>
      <c r="BP84" s="253"/>
      <c r="BQ84" s="250">
        <v>78</v>
      </c>
      <c r="BR84" s="255"/>
      <c r="BS84" s="986"/>
      <c r="BT84" s="987"/>
      <c r="BU84" s="987"/>
      <c r="BV84" s="987"/>
      <c r="BW84" s="987"/>
      <c r="BX84" s="987"/>
      <c r="BY84" s="987"/>
      <c r="BZ84" s="987"/>
      <c r="CA84" s="987"/>
      <c r="CB84" s="987"/>
      <c r="CC84" s="987"/>
      <c r="CD84" s="987"/>
      <c r="CE84" s="987"/>
      <c r="CF84" s="987"/>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4"/>
      <c r="DW84" s="975"/>
      <c r="DX84" s="975"/>
      <c r="DY84" s="975"/>
      <c r="DZ84" s="976"/>
      <c r="EA84" s="234"/>
    </row>
    <row r="85" spans="1:131" s="235" customFormat="1" ht="26.25" customHeight="1" x14ac:dyDescent="0.15">
      <c r="A85" s="24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53"/>
      <c r="BF85" s="253"/>
      <c r="BG85" s="253"/>
      <c r="BH85" s="253"/>
      <c r="BI85" s="253"/>
      <c r="BJ85" s="253"/>
      <c r="BK85" s="253"/>
      <c r="BL85" s="253"/>
      <c r="BM85" s="253"/>
      <c r="BN85" s="253"/>
      <c r="BO85" s="253"/>
      <c r="BP85" s="253"/>
      <c r="BQ85" s="250">
        <v>79</v>
      </c>
      <c r="BR85" s="255"/>
      <c r="BS85" s="986"/>
      <c r="BT85" s="987"/>
      <c r="BU85" s="987"/>
      <c r="BV85" s="987"/>
      <c r="BW85" s="987"/>
      <c r="BX85" s="987"/>
      <c r="BY85" s="987"/>
      <c r="BZ85" s="987"/>
      <c r="CA85" s="987"/>
      <c r="CB85" s="987"/>
      <c r="CC85" s="987"/>
      <c r="CD85" s="987"/>
      <c r="CE85" s="987"/>
      <c r="CF85" s="987"/>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4"/>
      <c r="DW85" s="975"/>
      <c r="DX85" s="975"/>
      <c r="DY85" s="975"/>
      <c r="DZ85" s="976"/>
      <c r="EA85" s="234"/>
    </row>
    <row r="86" spans="1:131" s="235" customFormat="1" ht="26.25" customHeight="1" x14ac:dyDescent="0.15">
      <c r="A86" s="24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53"/>
      <c r="BF86" s="253"/>
      <c r="BG86" s="253"/>
      <c r="BH86" s="253"/>
      <c r="BI86" s="253"/>
      <c r="BJ86" s="253"/>
      <c r="BK86" s="253"/>
      <c r="BL86" s="253"/>
      <c r="BM86" s="253"/>
      <c r="BN86" s="253"/>
      <c r="BO86" s="253"/>
      <c r="BP86" s="253"/>
      <c r="BQ86" s="250">
        <v>80</v>
      </c>
      <c r="BR86" s="255"/>
      <c r="BS86" s="986"/>
      <c r="BT86" s="987"/>
      <c r="BU86" s="987"/>
      <c r="BV86" s="987"/>
      <c r="BW86" s="987"/>
      <c r="BX86" s="987"/>
      <c r="BY86" s="987"/>
      <c r="BZ86" s="987"/>
      <c r="CA86" s="987"/>
      <c r="CB86" s="987"/>
      <c r="CC86" s="987"/>
      <c r="CD86" s="987"/>
      <c r="CE86" s="987"/>
      <c r="CF86" s="987"/>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4"/>
      <c r="DW86" s="975"/>
      <c r="DX86" s="975"/>
      <c r="DY86" s="975"/>
      <c r="DZ86" s="976"/>
      <c r="EA86" s="234"/>
    </row>
    <row r="87" spans="1:131" s="235" customFormat="1" ht="26.25" customHeight="1" x14ac:dyDescent="0.15">
      <c r="A87" s="257">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53"/>
      <c r="BF87" s="253"/>
      <c r="BG87" s="253"/>
      <c r="BH87" s="253"/>
      <c r="BI87" s="253"/>
      <c r="BJ87" s="253"/>
      <c r="BK87" s="253"/>
      <c r="BL87" s="253"/>
      <c r="BM87" s="253"/>
      <c r="BN87" s="253"/>
      <c r="BO87" s="253"/>
      <c r="BP87" s="253"/>
      <c r="BQ87" s="250">
        <v>81</v>
      </c>
      <c r="BR87" s="255"/>
      <c r="BS87" s="986"/>
      <c r="BT87" s="987"/>
      <c r="BU87" s="987"/>
      <c r="BV87" s="987"/>
      <c r="BW87" s="987"/>
      <c r="BX87" s="987"/>
      <c r="BY87" s="987"/>
      <c r="BZ87" s="987"/>
      <c r="CA87" s="987"/>
      <c r="CB87" s="987"/>
      <c r="CC87" s="987"/>
      <c r="CD87" s="987"/>
      <c r="CE87" s="987"/>
      <c r="CF87" s="987"/>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4"/>
      <c r="DW87" s="975"/>
      <c r="DX87" s="975"/>
      <c r="DY87" s="975"/>
      <c r="DZ87" s="976"/>
      <c r="EA87" s="234"/>
    </row>
    <row r="88" spans="1:131" s="235" customFormat="1" ht="26.25" customHeight="1" thickBot="1" x14ac:dyDescent="0.2">
      <c r="A88" s="252" t="s">
        <v>370</v>
      </c>
      <c r="B88" s="977" t="s">
        <v>402</v>
      </c>
      <c r="C88" s="978"/>
      <c r="D88" s="978"/>
      <c r="E88" s="978"/>
      <c r="F88" s="978"/>
      <c r="G88" s="978"/>
      <c r="H88" s="978"/>
      <c r="I88" s="978"/>
      <c r="J88" s="978"/>
      <c r="K88" s="978"/>
      <c r="L88" s="978"/>
      <c r="M88" s="978"/>
      <c r="N88" s="978"/>
      <c r="O88" s="978"/>
      <c r="P88" s="979"/>
      <c r="Q88" s="995"/>
      <c r="R88" s="996"/>
      <c r="S88" s="996"/>
      <c r="T88" s="996"/>
      <c r="U88" s="996"/>
      <c r="V88" s="996"/>
      <c r="W88" s="996"/>
      <c r="X88" s="996"/>
      <c r="Y88" s="996"/>
      <c r="Z88" s="996"/>
      <c r="AA88" s="996"/>
      <c r="AB88" s="996"/>
      <c r="AC88" s="996"/>
      <c r="AD88" s="996"/>
      <c r="AE88" s="996"/>
      <c r="AF88" s="992">
        <v>1246</v>
      </c>
      <c r="AG88" s="992"/>
      <c r="AH88" s="992"/>
      <c r="AI88" s="992"/>
      <c r="AJ88" s="992"/>
      <c r="AK88" s="996"/>
      <c r="AL88" s="996"/>
      <c r="AM88" s="996"/>
      <c r="AN88" s="996"/>
      <c r="AO88" s="996"/>
      <c r="AP88" s="992">
        <v>17944</v>
      </c>
      <c r="AQ88" s="992"/>
      <c r="AR88" s="992"/>
      <c r="AS88" s="992"/>
      <c r="AT88" s="992"/>
      <c r="AU88" s="992">
        <v>1921</v>
      </c>
      <c r="AV88" s="992"/>
      <c r="AW88" s="992"/>
      <c r="AX88" s="992"/>
      <c r="AY88" s="992"/>
      <c r="AZ88" s="993"/>
      <c r="BA88" s="993"/>
      <c r="BB88" s="993"/>
      <c r="BC88" s="993"/>
      <c r="BD88" s="994"/>
      <c r="BE88" s="253"/>
      <c r="BF88" s="253"/>
      <c r="BG88" s="253"/>
      <c r="BH88" s="253"/>
      <c r="BI88" s="253"/>
      <c r="BJ88" s="253"/>
      <c r="BK88" s="253"/>
      <c r="BL88" s="253"/>
      <c r="BM88" s="253"/>
      <c r="BN88" s="253"/>
      <c r="BO88" s="253"/>
      <c r="BP88" s="253"/>
      <c r="BQ88" s="250">
        <v>82</v>
      </c>
      <c r="BR88" s="255"/>
      <c r="BS88" s="986"/>
      <c r="BT88" s="987"/>
      <c r="BU88" s="987"/>
      <c r="BV88" s="987"/>
      <c r="BW88" s="987"/>
      <c r="BX88" s="987"/>
      <c r="BY88" s="987"/>
      <c r="BZ88" s="987"/>
      <c r="CA88" s="987"/>
      <c r="CB88" s="987"/>
      <c r="CC88" s="987"/>
      <c r="CD88" s="987"/>
      <c r="CE88" s="987"/>
      <c r="CF88" s="987"/>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4"/>
      <c r="DW88" s="975"/>
      <c r="DX88" s="975"/>
      <c r="DY88" s="975"/>
      <c r="DZ88" s="976"/>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86"/>
      <c r="BT89" s="987"/>
      <c r="BU89" s="987"/>
      <c r="BV89" s="987"/>
      <c r="BW89" s="987"/>
      <c r="BX89" s="987"/>
      <c r="BY89" s="987"/>
      <c r="BZ89" s="987"/>
      <c r="CA89" s="987"/>
      <c r="CB89" s="987"/>
      <c r="CC89" s="987"/>
      <c r="CD89" s="987"/>
      <c r="CE89" s="987"/>
      <c r="CF89" s="987"/>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4"/>
      <c r="DW89" s="975"/>
      <c r="DX89" s="975"/>
      <c r="DY89" s="975"/>
      <c r="DZ89" s="976"/>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86"/>
      <c r="BT90" s="987"/>
      <c r="BU90" s="987"/>
      <c r="BV90" s="987"/>
      <c r="BW90" s="987"/>
      <c r="BX90" s="987"/>
      <c r="BY90" s="987"/>
      <c r="BZ90" s="987"/>
      <c r="CA90" s="987"/>
      <c r="CB90" s="987"/>
      <c r="CC90" s="987"/>
      <c r="CD90" s="987"/>
      <c r="CE90" s="987"/>
      <c r="CF90" s="987"/>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4"/>
      <c r="DW90" s="975"/>
      <c r="DX90" s="975"/>
      <c r="DY90" s="975"/>
      <c r="DZ90" s="976"/>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86"/>
      <c r="BT91" s="987"/>
      <c r="BU91" s="987"/>
      <c r="BV91" s="987"/>
      <c r="BW91" s="987"/>
      <c r="BX91" s="987"/>
      <c r="BY91" s="987"/>
      <c r="BZ91" s="987"/>
      <c r="CA91" s="987"/>
      <c r="CB91" s="987"/>
      <c r="CC91" s="987"/>
      <c r="CD91" s="987"/>
      <c r="CE91" s="987"/>
      <c r="CF91" s="987"/>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4"/>
      <c r="DW91" s="975"/>
      <c r="DX91" s="975"/>
      <c r="DY91" s="975"/>
      <c r="DZ91" s="976"/>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86"/>
      <c r="BT92" s="987"/>
      <c r="BU92" s="987"/>
      <c r="BV92" s="987"/>
      <c r="BW92" s="987"/>
      <c r="BX92" s="987"/>
      <c r="BY92" s="987"/>
      <c r="BZ92" s="987"/>
      <c r="CA92" s="987"/>
      <c r="CB92" s="987"/>
      <c r="CC92" s="987"/>
      <c r="CD92" s="987"/>
      <c r="CE92" s="987"/>
      <c r="CF92" s="987"/>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4"/>
      <c r="DW92" s="975"/>
      <c r="DX92" s="975"/>
      <c r="DY92" s="975"/>
      <c r="DZ92" s="976"/>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86"/>
      <c r="BT93" s="987"/>
      <c r="BU93" s="987"/>
      <c r="BV93" s="987"/>
      <c r="BW93" s="987"/>
      <c r="BX93" s="987"/>
      <c r="BY93" s="987"/>
      <c r="BZ93" s="987"/>
      <c r="CA93" s="987"/>
      <c r="CB93" s="987"/>
      <c r="CC93" s="987"/>
      <c r="CD93" s="987"/>
      <c r="CE93" s="987"/>
      <c r="CF93" s="987"/>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4"/>
      <c r="DW93" s="975"/>
      <c r="DX93" s="975"/>
      <c r="DY93" s="975"/>
      <c r="DZ93" s="976"/>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86"/>
      <c r="BT94" s="987"/>
      <c r="BU94" s="987"/>
      <c r="BV94" s="987"/>
      <c r="BW94" s="987"/>
      <c r="BX94" s="987"/>
      <c r="BY94" s="987"/>
      <c r="BZ94" s="987"/>
      <c r="CA94" s="987"/>
      <c r="CB94" s="987"/>
      <c r="CC94" s="987"/>
      <c r="CD94" s="987"/>
      <c r="CE94" s="987"/>
      <c r="CF94" s="987"/>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4"/>
      <c r="DW94" s="975"/>
      <c r="DX94" s="975"/>
      <c r="DY94" s="975"/>
      <c r="DZ94" s="976"/>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86"/>
      <c r="BT95" s="987"/>
      <c r="BU95" s="987"/>
      <c r="BV95" s="987"/>
      <c r="BW95" s="987"/>
      <c r="BX95" s="987"/>
      <c r="BY95" s="987"/>
      <c r="BZ95" s="987"/>
      <c r="CA95" s="987"/>
      <c r="CB95" s="987"/>
      <c r="CC95" s="987"/>
      <c r="CD95" s="987"/>
      <c r="CE95" s="987"/>
      <c r="CF95" s="987"/>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4"/>
      <c r="DW95" s="975"/>
      <c r="DX95" s="975"/>
      <c r="DY95" s="975"/>
      <c r="DZ95" s="976"/>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86"/>
      <c r="BT96" s="987"/>
      <c r="BU96" s="987"/>
      <c r="BV96" s="987"/>
      <c r="BW96" s="987"/>
      <c r="BX96" s="987"/>
      <c r="BY96" s="987"/>
      <c r="BZ96" s="987"/>
      <c r="CA96" s="987"/>
      <c r="CB96" s="987"/>
      <c r="CC96" s="987"/>
      <c r="CD96" s="987"/>
      <c r="CE96" s="987"/>
      <c r="CF96" s="987"/>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4"/>
      <c r="DW96" s="975"/>
      <c r="DX96" s="975"/>
      <c r="DY96" s="975"/>
      <c r="DZ96" s="976"/>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86"/>
      <c r="BT97" s="987"/>
      <c r="BU97" s="987"/>
      <c r="BV97" s="987"/>
      <c r="BW97" s="987"/>
      <c r="BX97" s="987"/>
      <c r="BY97" s="987"/>
      <c r="BZ97" s="987"/>
      <c r="CA97" s="987"/>
      <c r="CB97" s="987"/>
      <c r="CC97" s="987"/>
      <c r="CD97" s="987"/>
      <c r="CE97" s="987"/>
      <c r="CF97" s="987"/>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4"/>
      <c r="DW97" s="975"/>
      <c r="DX97" s="975"/>
      <c r="DY97" s="975"/>
      <c r="DZ97" s="976"/>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86"/>
      <c r="BT98" s="987"/>
      <c r="BU98" s="987"/>
      <c r="BV98" s="987"/>
      <c r="BW98" s="987"/>
      <c r="BX98" s="987"/>
      <c r="BY98" s="987"/>
      <c r="BZ98" s="987"/>
      <c r="CA98" s="987"/>
      <c r="CB98" s="987"/>
      <c r="CC98" s="987"/>
      <c r="CD98" s="987"/>
      <c r="CE98" s="987"/>
      <c r="CF98" s="987"/>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4"/>
      <c r="DW98" s="975"/>
      <c r="DX98" s="975"/>
      <c r="DY98" s="975"/>
      <c r="DZ98" s="976"/>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86"/>
      <c r="BT99" s="987"/>
      <c r="BU99" s="987"/>
      <c r="BV99" s="987"/>
      <c r="BW99" s="987"/>
      <c r="BX99" s="987"/>
      <c r="BY99" s="987"/>
      <c r="BZ99" s="987"/>
      <c r="CA99" s="987"/>
      <c r="CB99" s="987"/>
      <c r="CC99" s="987"/>
      <c r="CD99" s="987"/>
      <c r="CE99" s="987"/>
      <c r="CF99" s="987"/>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4"/>
      <c r="DW99" s="975"/>
      <c r="DX99" s="975"/>
      <c r="DY99" s="975"/>
      <c r="DZ99" s="976"/>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86"/>
      <c r="BT100" s="987"/>
      <c r="BU100" s="987"/>
      <c r="BV100" s="987"/>
      <c r="BW100" s="987"/>
      <c r="BX100" s="987"/>
      <c r="BY100" s="987"/>
      <c r="BZ100" s="987"/>
      <c r="CA100" s="987"/>
      <c r="CB100" s="987"/>
      <c r="CC100" s="987"/>
      <c r="CD100" s="987"/>
      <c r="CE100" s="987"/>
      <c r="CF100" s="987"/>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4"/>
      <c r="DW100" s="975"/>
      <c r="DX100" s="975"/>
      <c r="DY100" s="975"/>
      <c r="DZ100" s="976"/>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86"/>
      <c r="BT101" s="987"/>
      <c r="BU101" s="987"/>
      <c r="BV101" s="987"/>
      <c r="BW101" s="987"/>
      <c r="BX101" s="987"/>
      <c r="BY101" s="987"/>
      <c r="BZ101" s="987"/>
      <c r="CA101" s="987"/>
      <c r="CB101" s="987"/>
      <c r="CC101" s="987"/>
      <c r="CD101" s="987"/>
      <c r="CE101" s="987"/>
      <c r="CF101" s="987"/>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4"/>
      <c r="DW101" s="975"/>
      <c r="DX101" s="975"/>
      <c r="DY101" s="975"/>
      <c r="DZ101" s="976"/>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370</v>
      </c>
      <c r="BR102" s="977" t="s">
        <v>403</v>
      </c>
      <c r="BS102" s="978"/>
      <c r="BT102" s="978"/>
      <c r="BU102" s="978"/>
      <c r="BV102" s="978"/>
      <c r="BW102" s="978"/>
      <c r="BX102" s="978"/>
      <c r="BY102" s="978"/>
      <c r="BZ102" s="978"/>
      <c r="CA102" s="978"/>
      <c r="CB102" s="978"/>
      <c r="CC102" s="978"/>
      <c r="CD102" s="978"/>
      <c r="CE102" s="978"/>
      <c r="CF102" s="978"/>
      <c r="CG102" s="979"/>
      <c r="CH102" s="980"/>
      <c r="CI102" s="981"/>
      <c r="CJ102" s="981"/>
      <c r="CK102" s="981"/>
      <c r="CL102" s="982"/>
      <c r="CM102" s="980"/>
      <c r="CN102" s="981"/>
      <c r="CO102" s="981"/>
      <c r="CP102" s="981"/>
      <c r="CQ102" s="982"/>
      <c r="CR102" s="983">
        <v>22244</v>
      </c>
      <c r="CS102" s="984"/>
      <c r="CT102" s="984"/>
      <c r="CU102" s="984"/>
      <c r="CV102" s="985"/>
      <c r="CW102" s="983">
        <v>4278</v>
      </c>
      <c r="CX102" s="984"/>
      <c r="CY102" s="984"/>
      <c r="CZ102" s="984"/>
      <c r="DA102" s="985"/>
      <c r="DB102" s="983">
        <v>38216</v>
      </c>
      <c r="DC102" s="984"/>
      <c r="DD102" s="984"/>
      <c r="DE102" s="984"/>
      <c r="DF102" s="985"/>
      <c r="DG102" s="983">
        <v>3877</v>
      </c>
      <c r="DH102" s="984"/>
      <c r="DI102" s="984"/>
      <c r="DJ102" s="984"/>
      <c r="DK102" s="985"/>
      <c r="DL102" s="983">
        <v>20280</v>
      </c>
      <c r="DM102" s="984"/>
      <c r="DN102" s="984"/>
      <c r="DO102" s="984"/>
      <c r="DP102" s="985"/>
      <c r="DQ102" s="983">
        <v>15125</v>
      </c>
      <c r="DR102" s="984"/>
      <c r="DS102" s="984"/>
      <c r="DT102" s="984"/>
      <c r="DU102" s="985"/>
      <c r="DV102" s="966"/>
      <c r="DW102" s="967"/>
      <c r="DX102" s="967"/>
      <c r="DY102" s="967"/>
      <c r="DZ102" s="968"/>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69" t="s">
        <v>404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70" t="s">
        <v>405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71" t="s">
        <v>408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409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4" customFormat="1" ht="26.25" customHeight="1" x14ac:dyDescent="0.15">
      <c r="A109" s="926" t="s">
        <v>410</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9" t="s">
        <v>411</v>
      </c>
      <c r="AB109" s="927"/>
      <c r="AC109" s="927"/>
      <c r="AD109" s="927"/>
      <c r="AE109" s="928"/>
      <c r="AF109" s="929" t="s">
        <v>296</v>
      </c>
      <c r="AG109" s="927"/>
      <c r="AH109" s="927"/>
      <c r="AI109" s="927"/>
      <c r="AJ109" s="928"/>
      <c r="AK109" s="929" t="s">
        <v>295</v>
      </c>
      <c r="AL109" s="927"/>
      <c r="AM109" s="927"/>
      <c r="AN109" s="927"/>
      <c r="AO109" s="928"/>
      <c r="AP109" s="929" t="s">
        <v>412</v>
      </c>
      <c r="AQ109" s="927"/>
      <c r="AR109" s="927"/>
      <c r="AS109" s="927"/>
      <c r="AT109" s="958"/>
      <c r="AU109" s="926" t="s">
        <v>410</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9" t="s">
        <v>411</v>
      </c>
      <c r="BR109" s="927"/>
      <c r="BS109" s="927"/>
      <c r="BT109" s="927"/>
      <c r="BU109" s="928"/>
      <c r="BV109" s="929" t="s">
        <v>296</v>
      </c>
      <c r="BW109" s="927"/>
      <c r="BX109" s="927"/>
      <c r="BY109" s="927"/>
      <c r="BZ109" s="928"/>
      <c r="CA109" s="929" t="s">
        <v>295</v>
      </c>
      <c r="CB109" s="927"/>
      <c r="CC109" s="927"/>
      <c r="CD109" s="927"/>
      <c r="CE109" s="928"/>
      <c r="CF109" s="965" t="s">
        <v>412</v>
      </c>
      <c r="CG109" s="965"/>
      <c r="CH109" s="965"/>
      <c r="CI109" s="965"/>
      <c r="CJ109" s="965"/>
      <c r="CK109" s="929" t="s">
        <v>413</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9" t="s">
        <v>411</v>
      </c>
      <c r="DH109" s="927"/>
      <c r="DI109" s="927"/>
      <c r="DJ109" s="927"/>
      <c r="DK109" s="928"/>
      <c r="DL109" s="929" t="s">
        <v>296</v>
      </c>
      <c r="DM109" s="927"/>
      <c r="DN109" s="927"/>
      <c r="DO109" s="927"/>
      <c r="DP109" s="928"/>
      <c r="DQ109" s="929" t="s">
        <v>295</v>
      </c>
      <c r="DR109" s="927"/>
      <c r="DS109" s="927"/>
      <c r="DT109" s="927"/>
      <c r="DU109" s="928"/>
      <c r="DV109" s="929" t="s">
        <v>412</v>
      </c>
      <c r="DW109" s="927"/>
      <c r="DX109" s="927"/>
      <c r="DY109" s="927"/>
      <c r="DZ109" s="958"/>
    </row>
    <row r="110" spans="1:131" s="234" customFormat="1" ht="26.25" customHeight="1" x14ac:dyDescent="0.15">
      <c r="A110" s="827" t="s">
        <v>414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9">
        <v>66681649</v>
      </c>
      <c r="AB110" s="920"/>
      <c r="AC110" s="920"/>
      <c r="AD110" s="920"/>
      <c r="AE110" s="921"/>
      <c r="AF110" s="922">
        <v>73791132</v>
      </c>
      <c r="AG110" s="920"/>
      <c r="AH110" s="920"/>
      <c r="AI110" s="920"/>
      <c r="AJ110" s="921"/>
      <c r="AK110" s="922">
        <v>67185500</v>
      </c>
      <c r="AL110" s="920"/>
      <c r="AM110" s="920"/>
      <c r="AN110" s="920"/>
      <c r="AO110" s="921"/>
      <c r="AP110" s="923">
        <v>31.7</v>
      </c>
      <c r="AQ110" s="924"/>
      <c r="AR110" s="924"/>
      <c r="AS110" s="924"/>
      <c r="AT110" s="925"/>
      <c r="AU110" s="959" t="s">
        <v>70</v>
      </c>
      <c r="AV110" s="960"/>
      <c r="AW110" s="960"/>
      <c r="AX110" s="960"/>
      <c r="AY110" s="960"/>
      <c r="AZ110" s="882" t="s">
        <v>415</v>
      </c>
      <c r="BA110" s="828"/>
      <c r="BB110" s="828"/>
      <c r="BC110" s="828"/>
      <c r="BD110" s="828"/>
      <c r="BE110" s="828"/>
      <c r="BF110" s="828"/>
      <c r="BG110" s="828"/>
      <c r="BH110" s="828"/>
      <c r="BI110" s="828"/>
      <c r="BJ110" s="828"/>
      <c r="BK110" s="828"/>
      <c r="BL110" s="828"/>
      <c r="BM110" s="828"/>
      <c r="BN110" s="828"/>
      <c r="BO110" s="828"/>
      <c r="BP110" s="829"/>
      <c r="BQ110" s="883">
        <v>997256741</v>
      </c>
      <c r="BR110" s="865"/>
      <c r="BS110" s="865"/>
      <c r="BT110" s="865"/>
      <c r="BU110" s="865"/>
      <c r="BV110" s="865">
        <v>979806546</v>
      </c>
      <c r="BW110" s="865"/>
      <c r="BX110" s="865"/>
      <c r="BY110" s="865"/>
      <c r="BZ110" s="865"/>
      <c r="CA110" s="865">
        <v>969896093</v>
      </c>
      <c r="CB110" s="865"/>
      <c r="CC110" s="865"/>
      <c r="CD110" s="865"/>
      <c r="CE110" s="865"/>
      <c r="CF110" s="892">
        <v>457.6</v>
      </c>
      <c r="CG110" s="893"/>
      <c r="CH110" s="893"/>
      <c r="CI110" s="893"/>
      <c r="CJ110" s="893"/>
      <c r="CK110" s="955" t="s">
        <v>416</v>
      </c>
      <c r="CL110" s="839"/>
      <c r="CM110" s="916" t="s">
        <v>417</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883">
        <v>390991</v>
      </c>
      <c r="DH110" s="865"/>
      <c r="DI110" s="865"/>
      <c r="DJ110" s="865"/>
      <c r="DK110" s="865"/>
      <c r="DL110" s="865">
        <v>329703</v>
      </c>
      <c r="DM110" s="865"/>
      <c r="DN110" s="865"/>
      <c r="DO110" s="865"/>
      <c r="DP110" s="865"/>
      <c r="DQ110" s="865">
        <v>265740</v>
      </c>
      <c r="DR110" s="865"/>
      <c r="DS110" s="865"/>
      <c r="DT110" s="865"/>
      <c r="DU110" s="865"/>
      <c r="DV110" s="866">
        <v>0.1</v>
      </c>
      <c r="DW110" s="866"/>
      <c r="DX110" s="866"/>
      <c r="DY110" s="866"/>
      <c r="DZ110" s="867"/>
    </row>
    <row r="111" spans="1:131" s="234" customFormat="1" ht="26.25" customHeight="1" x14ac:dyDescent="0.15">
      <c r="A111" s="794" t="s">
        <v>418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47"/>
      <c r="AA111" s="948" t="s">
        <v>360</v>
      </c>
      <c r="AB111" s="949"/>
      <c r="AC111" s="949"/>
      <c r="AD111" s="949"/>
      <c r="AE111" s="950"/>
      <c r="AF111" s="951" t="s">
        <v>360</v>
      </c>
      <c r="AG111" s="949"/>
      <c r="AH111" s="949"/>
      <c r="AI111" s="949"/>
      <c r="AJ111" s="950"/>
      <c r="AK111" s="951" t="s">
        <v>419</v>
      </c>
      <c r="AL111" s="949"/>
      <c r="AM111" s="949"/>
      <c r="AN111" s="949"/>
      <c r="AO111" s="950"/>
      <c r="AP111" s="952" t="s">
        <v>420</v>
      </c>
      <c r="AQ111" s="953"/>
      <c r="AR111" s="953"/>
      <c r="AS111" s="953"/>
      <c r="AT111" s="954"/>
      <c r="AU111" s="961"/>
      <c r="AV111" s="962"/>
      <c r="AW111" s="962"/>
      <c r="AX111" s="962"/>
      <c r="AY111" s="962"/>
      <c r="AZ111" s="835" t="s">
        <v>421</v>
      </c>
      <c r="BA111" s="770"/>
      <c r="BB111" s="770"/>
      <c r="BC111" s="770"/>
      <c r="BD111" s="770"/>
      <c r="BE111" s="770"/>
      <c r="BF111" s="770"/>
      <c r="BG111" s="770"/>
      <c r="BH111" s="770"/>
      <c r="BI111" s="770"/>
      <c r="BJ111" s="770"/>
      <c r="BK111" s="770"/>
      <c r="BL111" s="770"/>
      <c r="BM111" s="770"/>
      <c r="BN111" s="770"/>
      <c r="BO111" s="770"/>
      <c r="BP111" s="771"/>
      <c r="BQ111" s="836">
        <v>7461934</v>
      </c>
      <c r="BR111" s="837"/>
      <c r="BS111" s="837"/>
      <c r="BT111" s="837"/>
      <c r="BU111" s="837"/>
      <c r="BV111" s="837">
        <v>6750405</v>
      </c>
      <c r="BW111" s="837"/>
      <c r="BX111" s="837"/>
      <c r="BY111" s="837"/>
      <c r="BZ111" s="837"/>
      <c r="CA111" s="837">
        <v>5386253</v>
      </c>
      <c r="CB111" s="837"/>
      <c r="CC111" s="837"/>
      <c r="CD111" s="837"/>
      <c r="CE111" s="837"/>
      <c r="CF111" s="901">
        <v>2.5</v>
      </c>
      <c r="CG111" s="902"/>
      <c r="CH111" s="902"/>
      <c r="CI111" s="902"/>
      <c r="CJ111" s="902"/>
      <c r="CK111" s="956"/>
      <c r="CL111" s="841"/>
      <c r="CM111" s="844" t="s">
        <v>422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420</v>
      </c>
      <c r="DH111" s="837"/>
      <c r="DI111" s="837"/>
      <c r="DJ111" s="837"/>
      <c r="DK111" s="837"/>
      <c r="DL111" s="837" t="s">
        <v>423</v>
      </c>
      <c r="DM111" s="837"/>
      <c r="DN111" s="837"/>
      <c r="DO111" s="837"/>
      <c r="DP111" s="837"/>
      <c r="DQ111" s="837" t="s">
        <v>127</v>
      </c>
      <c r="DR111" s="837"/>
      <c r="DS111" s="837"/>
      <c r="DT111" s="837"/>
      <c r="DU111" s="837"/>
      <c r="DV111" s="814" t="s">
        <v>423</v>
      </c>
      <c r="DW111" s="814"/>
      <c r="DX111" s="814"/>
      <c r="DY111" s="814"/>
      <c r="DZ111" s="815"/>
    </row>
    <row r="112" spans="1:131" s="234" customFormat="1" ht="26.25" customHeight="1" x14ac:dyDescent="0.15">
      <c r="A112" s="941" t="s">
        <v>424</v>
      </c>
      <c r="B112" s="942"/>
      <c r="C112" s="770" t="s">
        <v>425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7131487</v>
      </c>
      <c r="AB112" s="800"/>
      <c r="AC112" s="800"/>
      <c r="AD112" s="800"/>
      <c r="AE112" s="801"/>
      <c r="AF112" s="802">
        <v>7920355</v>
      </c>
      <c r="AG112" s="800"/>
      <c r="AH112" s="800"/>
      <c r="AI112" s="800"/>
      <c r="AJ112" s="801"/>
      <c r="AK112" s="802">
        <v>8698512</v>
      </c>
      <c r="AL112" s="800"/>
      <c r="AM112" s="800"/>
      <c r="AN112" s="800"/>
      <c r="AO112" s="801"/>
      <c r="AP112" s="847">
        <v>4.0999999999999996</v>
      </c>
      <c r="AQ112" s="848"/>
      <c r="AR112" s="848"/>
      <c r="AS112" s="848"/>
      <c r="AT112" s="849"/>
      <c r="AU112" s="961"/>
      <c r="AV112" s="962"/>
      <c r="AW112" s="962"/>
      <c r="AX112" s="962"/>
      <c r="AY112" s="962"/>
      <c r="AZ112" s="835" t="s">
        <v>426</v>
      </c>
      <c r="BA112" s="770"/>
      <c r="BB112" s="770"/>
      <c r="BC112" s="770"/>
      <c r="BD112" s="770"/>
      <c r="BE112" s="770"/>
      <c r="BF112" s="770"/>
      <c r="BG112" s="770"/>
      <c r="BH112" s="770"/>
      <c r="BI112" s="770"/>
      <c r="BJ112" s="770"/>
      <c r="BK112" s="770"/>
      <c r="BL112" s="770"/>
      <c r="BM112" s="770"/>
      <c r="BN112" s="770"/>
      <c r="BO112" s="770"/>
      <c r="BP112" s="771"/>
      <c r="BQ112" s="836">
        <v>21981948</v>
      </c>
      <c r="BR112" s="837"/>
      <c r="BS112" s="837"/>
      <c r="BT112" s="837"/>
      <c r="BU112" s="837"/>
      <c r="BV112" s="837">
        <v>21900283</v>
      </c>
      <c r="BW112" s="837"/>
      <c r="BX112" s="837"/>
      <c r="BY112" s="837"/>
      <c r="BZ112" s="837"/>
      <c r="CA112" s="837">
        <v>22271835</v>
      </c>
      <c r="CB112" s="837"/>
      <c r="CC112" s="837"/>
      <c r="CD112" s="837"/>
      <c r="CE112" s="837"/>
      <c r="CF112" s="901">
        <v>10.5</v>
      </c>
      <c r="CG112" s="902"/>
      <c r="CH112" s="902"/>
      <c r="CI112" s="902"/>
      <c r="CJ112" s="902"/>
      <c r="CK112" s="956"/>
      <c r="CL112" s="841"/>
      <c r="CM112" s="844" t="s">
        <v>427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127</v>
      </c>
      <c r="DH112" s="837"/>
      <c r="DI112" s="837"/>
      <c r="DJ112" s="837"/>
      <c r="DK112" s="837"/>
      <c r="DL112" s="837" t="s">
        <v>127</v>
      </c>
      <c r="DM112" s="837"/>
      <c r="DN112" s="837"/>
      <c r="DO112" s="837"/>
      <c r="DP112" s="837"/>
      <c r="DQ112" s="837" t="s">
        <v>360</v>
      </c>
      <c r="DR112" s="837"/>
      <c r="DS112" s="837"/>
      <c r="DT112" s="837"/>
      <c r="DU112" s="837"/>
      <c r="DV112" s="814" t="s">
        <v>360</v>
      </c>
      <c r="DW112" s="814"/>
      <c r="DX112" s="814"/>
      <c r="DY112" s="814"/>
      <c r="DZ112" s="815"/>
    </row>
    <row r="113" spans="1:130" s="234" customFormat="1" ht="26.25" customHeight="1" x14ac:dyDescent="0.15">
      <c r="A113" s="943"/>
      <c r="B113" s="944"/>
      <c r="C113" s="770" t="s">
        <v>428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99">
        <v>2558800</v>
      </c>
      <c r="AB113" s="800"/>
      <c r="AC113" s="800"/>
      <c r="AD113" s="800"/>
      <c r="AE113" s="801"/>
      <c r="AF113" s="802">
        <v>2544584</v>
      </c>
      <c r="AG113" s="800"/>
      <c r="AH113" s="800"/>
      <c r="AI113" s="800"/>
      <c r="AJ113" s="801"/>
      <c r="AK113" s="802">
        <v>2297302</v>
      </c>
      <c r="AL113" s="800"/>
      <c r="AM113" s="800"/>
      <c r="AN113" s="800"/>
      <c r="AO113" s="801"/>
      <c r="AP113" s="847">
        <v>1.1000000000000001</v>
      </c>
      <c r="AQ113" s="848"/>
      <c r="AR113" s="848"/>
      <c r="AS113" s="848"/>
      <c r="AT113" s="849"/>
      <c r="AU113" s="961"/>
      <c r="AV113" s="962"/>
      <c r="AW113" s="962"/>
      <c r="AX113" s="962"/>
      <c r="AY113" s="962"/>
      <c r="AZ113" s="835" t="s">
        <v>429</v>
      </c>
      <c r="BA113" s="770"/>
      <c r="BB113" s="770"/>
      <c r="BC113" s="770"/>
      <c r="BD113" s="770"/>
      <c r="BE113" s="770"/>
      <c r="BF113" s="770"/>
      <c r="BG113" s="770"/>
      <c r="BH113" s="770"/>
      <c r="BI113" s="770"/>
      <c r="BJ113" s="770"/>
      <c r="BK113" s="770"/>
      <c r="BL113" s="770"/>
      <c r="BM113" s="770"/>
      <c r="BN113" s="770"/>
      <c r="BO113" s="770"/>
      <c r="BP113" s="771"/>
      <c r="BQ113" s="836">
        <v>2465815</v>
      </c>
      <c r="BR113" s="837"/>
      <c r="BS113" s="837"/>
      <c r="BT113" s="837"/>
      <c r="BU113" s="837"/>
      <c r="BV113" s="837">
        <v>2238738</v>
      </c>
      <c r="BW113" s="837"/>
      <c r="BX113" s="837"/>
      <c r="BY113" s="837"/>
      <c r="BZ113" s="837"/>
      <c r="CA113" s="837">
        <v>1920532</v>
      </c>
      <c r="CB113" s="837"/>
      <c r="CC113" s="837"/>
      <c r="CD113" s="837"/>
      <c r="CE113" s="837"/>
      <c r="CF113" s="901">
        <v>0.9</v>
      </c>
      <c r="CG113" s="902"/>
      <c r="CH113" s="902"/>
      <c r="CI113" s="902"/>
      <c r="CJ113" s="902"/>
      <c r="CK113" s="956"/>
      <c r="CL113" s="841"/>
      <c r="CM113" s="844" t="s">
        <v>430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836">
        <v>1751160</v>
      </c>
      <c r="DH113" s="837"/>
      <c r="DI113" s="837"/>
      <c r="DJ113" s="837"/>
      <c r="DK113" s="837"/>
      <c r="DL113" s="837">
        <v>1556160</v>
      </c>
      <c r="DM113" s="837"/>
      <c r="DN113" s="837"/>
      <c r="DO113" s="837"/>
      <c r="DP113" s="837"/>
      <c r="DQ113" s="837">
        <v>1363713</v>
      </c>
      <c r="DR113" s="837"/>
      <c r="DS113" s="837"/>
      <c r="DT113" s="837"/>
      <c r="DU113" s="837"/>
      <c r="DV113" s="814">
        <v>0.6</v>
      </c>
      <c r="DW113" s="814"/>
      <c r="DX113" s="814"/>
      <c r="DY113" s="814"/>
      <c r="DZ113" s="815"/>
    </row>
    <row r="114" spans="1:130" s="234" customFormat="1" ht="26.25" customHeight="1" x14ac:dyDescent="0.15">
      <c r="A114" s="943"/>
      <c r="B114" s="944"/>
      <c r="C114" s="770" t="s">
        <v>431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457162</v>
      </c>
      <c r="AB114" s="800"/>
      <c r="AC114" s="800"/>
      <c r="AD114" s="800"/>
      <c r="AE114" s="801"/>
      <c r="AF114" s="802">
        <v>401943</v>
      </c>
      <c r="AG114" s="800"/>
      <c r="AH114" s="800"/>
      <c r="AI114" s="800"/>
      <c r="AJ114" s="801"/>
      <c r="AK114" s="802">
        <v>370320</v>
      </c>
      <c r="AL114" s="800"/>
      <c r="AM114" s="800"/>
      <c r="AN114" s="800"/>
      <c r="AO114" s="801"/>
      <c r="AP114" s="847">
        <v>0.2</v>
      </c>
      <c r="AQ114" s="848"/>
      <c r="AR114" s="848"/>
      <c r="AS114" s="848"/>
      <c r="AT114" s="849"/>
      <c r="AU114" s="961"/>
      <c r="AV114" s="962"/>
      <c r="AW114" s="962"/>
      <c r="AX114" s="962"/>
      <c r="AY114" s="962"/>
      <c r="AZ114" s="835" t="s">
        <v>432</v>
      </c>
      <c r="BA114" s="770"/>
      <c r="BB114" s="770"/>
      <c r="BC114" s="770"/>
      <c r="BD114" s="770"/>
      <c r="BE114" s="770"/>
      <c r="BF114" s="770"/>
      <c r="BG114" s="770"/>
      <c r="BH114" s="770"/>
      <c r="BI114" s="770"/>
      <c r="BJ114" s="770"/>
      <c r="BK114" s="770"/>
      <c r="BL114" s="770"/>
      <c r="BM114" s="770"/>
      <c r="BN114" s="770"/>
      <c r="BO114" s="770"/>
      <c r="BP114" s="771"/>
      <c r="BQ114" s="836">
        <v>115076526</v>
      </c>
      <c r="BR114" s="837"/>
      <c r="BS114" s="837"/>
      <c r="BT114" s="837"/>
      <c r="BU114" s="837"/>
      <c r="BV114" s="837">
        <v>113160074</v>
      </c>
      <c r="BW114" s="837"/>
      <c r="BX114" s="837"/>
      <c r="BY114" s="837"/>
      <c r="BZ114" s="837"/>
      <c r="CA114" s="837">
        <v>109164660</v>
      </c>
      <c r="CB114" s="837"/>
      <c r="CC114" s="837"/>
      <c r="CD114" s="837"/>
      <c r="CE114" s="837"/>
      <c r="CF114" s="901">
        <v>51.5</v>
      </c>
      <c r="CG114" s="902"/>
      <c r="CH114" s="902"/>
      <c r="CI114" s="902"/>
      <c r="CJ114" s="902"/>
      <c r="CK114" s="956"/>
      <c r="CL114" s="841"/>
      <c r="CM114" s="844" t="s">
        <v>433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836">
        <v>20872</v>
      </c>
      <c r="DH114" s="837"/>
      <c r="DI114" s="837"/>
      <c r="DJ114" s="837"/>
      <c r="DK114" s="837"/>
      <c r="DL114" s="837">
        <v>10436</v>
      </c>
      <c r="DM114" s="837"/>
      <c r="DN114" s="837"/>
      <c r="DO114" s="837"/>
      <c r="DP114" s="837"/>
      <c r="DQ114" s="837" t="s">
        <v>360</v>
      </c>
      <c r="DR114" s="837"/>
      <c r="DS114" s="837"/>
      <c r="DT114" s="837"/>
      <c r="DU114" s="837"/>
      <c r="DV114" s="814" t="s">
        <v>420</v>
      </c>
      <c r="DW114" s="814"/>
      <c r="DX114" s="814"/>
      <c r="DY114" s="814"/>
      <c r="DZ114" s="815"/>
    </row>
    <row r="115" spans="1:130" s="234" customFormat="1" ht="26.25" customHeight="1" x14ac:dyDescent="0.15">
      <c r="A115" s="943"/>
      <c r="B115" s="944"/>
      <c r="C115" s="770" t="s">
        <v>434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99">
        <v>929021</v>
      </c>
      <c r="AB115" s="800"/>
      <c r="AC115" s="800"/>
      <c r="AD115" s="800"/>
      <c r="AE115" s="801"/>
      <c r="AF115" s="802">
        <v>833660</v>
      </c>
      <c r="AG115" s="800"/>
      <c r="AH115" s="800"/>
      <c r="AI115" s="800"/>
      <c r="AJ115" s="801"/>
      <c r="AK115" s="802">
        <v>825767</v>
      </c>
      <c r="AL115" s="800"/>
      <c r="AM115" s="800"/>
      <c r="AN115" s="800"/>
      <c r="AO115" s="801"/>
      <c r="AP115" s="847">
        <v>0.4</v>
      </c>
      <c r="AQ115" s="848"/>
      <c r="AR115" s="848"/>
      <c r="AS115" s="848"/>
      <c r="AT115" s="849"/>
      <c r="AU115" s="961"/>
      <c r="AV115" s="962"/>
      <c r="AW115" s="962"/>
      <c r="AX115" s="962"/>
      <c r="AY115" s="962"/>
      <c r="AZ115" s="835" t="s">
        <v>435</v>
      </c>
      <c r="BA115" s="770"/>
      <c r="BB115" s="770"/>
      <c r="BC115" s="770"/>
      <c r="BD115" s="770"/>
      <c r="BE115" s="770"/>
      <c r="BF115" s="770"/>
      <c r="BG115" s="770"/>
      <c r="BH115" s="770"/>
      <c r="BI115" s="770"/>
      <c r="BJ115" s="770"/>
      <c r="BK115" s="770"/>
      <c r="BL115" s="770"/>
      <c r="BM115" s="770"/>
      <c r="BN115" s="770"/>
      <c r="BO115" s="770"/>
      <c r="BP115" s="771"/>
      <c r="BQ115" s="836">
        <v>24770418</v>
      </c>
      <c r="BR115" s="837"/>
      <c r="BS115" s="837"/>
      <c r="BT115" s="837"/>
      <c r="BU115" s="837"/>
      <c r="BV115" s="837">
        <v>21573619</v>
      </c>
      <c r="BW115" s="837"/>
      <c r="BX115" s="837"/>
      <c r="BY115" s="837"/>
      <c r="BZ115" s="837"/>
      <c r="CA115" s="837">
        <v>17601931</v>
      </c>
      <c r="CB115" s="837"/>
      <c r="CC115" s="837"/>
      <c r="CD115" s="837"/>
      <c r="CE115" s="837"/>
      <c r="CF115" s="901">
        <v>8.3000000000000007</v>
      </c>
      <c r="CG115" s="902"/>
      <c r="CH115" s="902"/>
      <c r="CI115" s="902"/>
      <c r="CJ115" s="902"/>
      <c r="CK115" s="956"/>
      <c r="CL115" s="841"/>
      <c r="CM115" s="835" t="s">
        <v>436</v>
      </c>
      <c r="CN115" s="940"/>
      <c r="CO115" s="940"/>
      <c r="CP115" s="940"/>
      <c r="CQ115" s="940"/>
      <c r="CR115" s="940"/>
      <c r="CS115" s="940"/>
      <c r="CT115" s="940"/>
      <c r="CU115" s="940"/>
      <c r="CV115" s="940"/>
      <c r="CW115" s="940"/>
      <c r="CX115" s="940"/>
      <c r="CY115" s="940"/>
      <c r="CZ115" s="940"/>
      <c r="DA115" s="940"/>
      <c r="DB115" s="940"/>
      <c r="DC115" s="940"/>
      <c r="DD115" s="940"/>
      <c r="DE115" s="940"/>
      <c r="DF115" s="771"/>
      <c r="DG115" s="836" t="s">
        <v>127</v>
      </c>
      <c r="DH115" s="837"/>
      <c r="DI115" s="837"/>
      <c r="DJ115" s="837"/>
      <c r="DK115" s="837"/>
      <c r="DL115" s="837">
        <v>347247</v>
      </c>
      <c r="DM115" s="837"/>
      <c r="DN115" s="837"/>
      <c r="DO115" s="837"/>
      <c r="DP115" s="837"/>
      <c r="DQ115" s="837">
        <v>404079</v>
      </c>
      <c r="DR115" s="837"/>
      <c r="DS115" s="837"/>
      <c r="DT115" s="837"/>
      <c r="DU115" s="837"/>
      <c r="DV115" s="814">
        <v>0.2</v>
      </c>
      <c r="DW115" s="814"/>
      <c r="DX115" s="814"/>
      <c r="DY115" s="814"/>
      <c r="DZ115" s="815"/>
    </row>
    <row r="116" spans="1:130" s="234" customFormat="1" ht="26.25" customHeight="1" x14ac:dyDescent="0.15">
      <c r="A116" s="945"/>
      <c r="B116" s="946"/>
      <c r="C116" s="906" t="s">
        <v>437</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799">
        <v>293</v>
      </c>
      <c r="AB116" s="800"/>
      <c r="AC116" s="800"/>
      <c r="AD116" s="800"/>
      <c r="AE116" s="801"/>
      <c r="AF116" s="802">
        <v>95</v>
      </c>
      <c r="AG116" s="800"/>
      <c r="AH116" s="800"/>
      <c r="AI116" s="800"/>
      <c r="AJ116" s="801"/>
      <c r="AK116" s="802">
        <v>21</v>
      </c>
      <c r="AL116" s="800"/>
      <c r="AM116" s="800"/>
      <c r="AN116" s="800"/>
      <c r="AO116" s="801"/>
      <c r="AP116" s="847">
        <v>0</v>
      </c>
      <c r="AQ116" s="848"/>
      <c r="AR116" s="848"/>
      <c r="AS116" s="848"/>
      <c r="AT116" s="849"/>
      <c r="AU116" s="961"/>
      <c r="AV116" s="962"/>
      <c r="AW116" s="962"/>
      <c r="AX116" s="962"/>
      <c r="AY116" s="962"/>
      <c r="AZ116" s="889" t="s">
        <v>438</v>
      </c>
      <c r="BA116" s="890"/>
      <c r="BB116" s="890"/>
      <c r="BC116" s="890"/>
      <c r="BD116" s="890"/>
      <c r="BE116" s="890"/>
      <c r="BF116" s="890"/>
      <c r="BG116" s="890"/>
      <c r="BH116" s="890"/>
      <c r="BI116" s="890"/>
      <c r="BJ116" s="890"/>
      <c r="BK116" s="890"/>
      <c r="BL116" s="890"/>
      <c r="BM116" s="890"/>
      <c r="BN116" s="890"/>
      <c r="BO116" s="890"/>
      <c r="BP116" s="891"/>
      <c r="BQ116" s="836" t="s">
        <v>127</v>
      </c>
      <c r="BR116" s="837"/>
      <c r="BS116" s="837"/>
      <c r="BT116" s="837"/>
      <c r="BU116" s="837"/>
      <c r="BV116" s="837" t="s">
        <v>127</v>
      </c>
      <c r="BW116" s="837"/>
      <c r="BX116" s="837"/>
      <c r="BY116" s="837"/>
      <c r="BZ116" s="837"/>
      <c r="CA116" s="837" t="s">
        <v>423</v>
      </c>
      <c r="CB116" s="837"/>
      <c r="CC116" s="837"/>
      <c r="CD116" s="837"/>
      <c r="CE116" s="837"/>
      <c r="CF116" s="901" t="s">
        <v>423</v>
      </c>
      <c r="CG116" s="902"/>
      <c r="CH116" s="902"/>
      <c r="CI116" s="902"/>
      <c r="CJ116" s="902"/>
      <c r="CK116" s="956"/>
      <c r="CL116" s="841"/>
      <c r="CM116" s="844" t="s">
        <v>439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836">
        <v>3464370</v>
      </c>
      <c r="DH116" s="837"/>
      <c r="DI116" s="837"/>
      <c r="DJ116" s="837"/>
      <c r="DK116" s="837"/>
      <c r="DL116" s="837">
        <v>3019934</v>
      </c>
      <c r="DM116" s="837"/>
      <c r="DN116" s="837"/>
      <c r="DO116" s="837"/>
      <c r="DP116" s="837"/>
      <c r="DQ116" s="837">
        <v>2127494</v>
      </c>
      <c r="DR116" s="837"/>
      <c r="DS116" s="837"/>
      <c r="DT116" s="837"/>
      <c r="DU116" s="837"/>
      <c r="DV116" s="814">
        <v>1</v>
      </c>
      <c r="DW116" s="814"/>
      <c r="DX116" s="814"/>
      <c r="DY116" s="814"/>
      <c r="DZ116" s="815"/>
    </row>
    <row r="117" spans="1:130" s="234" customFormat="1" ht="26.25" customHeight="1" x14ac:dyDescent="0.15">
      <c r="A117" s="926" t="s">
        <v>154</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903" t="s">
        <v>440</v>
      </c>
      <c r="Z117" s="928"/>
      <c r="AA117" s="933">
        <v>77758412</v>
      </c>
      <c r="AB117" s="934"/>
      <c r="AC117" s="934"/>
      <c r="AD117" s="934"/>
      <c r="AE117" s="935"/>
      <c r="AF117" s="936">
        <v>85491769</v>
      </c>
      <c r="AG117" s="934"/>
      <c r="AH117" s="934"/>
      <c r="AI117" s="934"/>
      <c r="AJ117" s="935"/>
      <c r="AK117" s="936">
        <v>79377422</v>
      </c>
      <c r="AL117" s="934"/>
      <c r="AM117" s="934"/>
      <c r="AN117" s="934"/>
      <c r="AO117" s="935"/>
      <c r="AP117" s="937"/>
      <c r="AQ117" s="938"/>
      <c r="AR117" s="938"/>
      <c r="AS117" s="938"/>
      <c r="AT117" s="939"/>
      <c r="AU117" s="961"/>
      <c r="AV117" s="962"/>
      <c r="AW117" s="962"/>
      <c r="AX117" s="962"/>
      <c r="AY117" s="962"/>
      <c r="AZ117" s="835" t="s">
        <v>441</v>
      </c>
      <c r="BA117" s="770"/>
      <c r="BB117" s="770"/>
      <c r="BC117" s="770"/>
      <c r="BD117" s="770"/>
      <c r="BE117" s="770"/>
      <c r="BF117" s="770"/>
      <c r="BG117" s="770"/>
      <c r="BH117" s="770"/>
      <c r="BI117" s="770"/>
      <c r="BJ117" s="770"/>
      <c r="BK117" s="770"/>
      <c r="BL117" s="770"/>
      <c r="BM117" s="770"/>
      <c r="BN117" s="770"/>
      <c r="BO117" s="770"/>
      <c r="BP117" s="771"/>
      <c r="BQ117" s="836" t="s">
        <v>360</v>
      </c>
      <c r="BR117" s="837"/>
      <c r="BS117" s="837"/>
      <c r="BT117" s="837"/>
      <c r="BU117" s="837"/>
      <c r="BV117" s="837" t="s">
        <v>419</v>
      </c>
      <c r="BW117" s="837"/>
      <c r="BX117" s="837"/>
      <c r="BY117" s="837"/>
      <c r="BZ117" s="837"/>
      <c r="CA117" s="837" t="s">
        <v>420</v>
      </c>
      <c r="CB117" s="837"/>
      <c r="CC117" s="837"/>
      <c r="CD117" s="837"/>
      <c r="CE117" s="837"/>
      <c r="CF117" s="901" t="s">
        <v>360</v>
      </c>
      <c r="CG117" s="902"/>
      <c r="CH117" s="902"/>
      <c r="CI117" s="902"/>
      <c r="CJ117" s="902"/>
      <c r="CK117" s="956"/>
      <c r="CL117" s="841"/>
      <c r="CM117" s="844" t="s">
        <v>442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836" t="s">
        <v>360</v>
      </c>
      <c r="DH117" s="837"/>
      <c r="DI117" s="837"/>
      <c r="DJ117" s="837"/>
      <c r="DK117" s="837"/>
      <c r="DL117" s="837" t="s">
        <v>419</v>
      </c>
      <c r="DM117" s="837"/>
      <c r="DN117" s="837"/>
      <c r="DO117" s="837"/>
      <c r="DP117" s="837"/>
      <c r="DQ117" s="837" t="s">
        <v>360</v>
      </c>
      <c r="DR117" s="837"/>
      <c r="DS117" s="837"/>
      <c r="DT117" s="837"/>
      <c r="DU117" s="837"/>
      <c r="DV117" s="814" t="s">
        <v>419</v>
      </c>
      <c r="DW117" s="814"/>
      <c r="DX117" s="814"/>
      <c r="DY117" s="814"/>
      <c r="DZ117" s="815"/>
    </row>
    <row r="118" spans="1:130" s="234" customFormat="1" ht="26.25" customHeight="1" x14ac:dyDescent="0.15">
      <c r="A118" s="926" t="s">
        <v>413</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9" t="s">
        <v>411</v>
      </c>
      <c r="AB118" s="927"/>
      <c r="AC118" s="927"/>
      <c r="AD118" s="927"/>
      <c r="AE118" s="928"/>
      <c r="AF118" s="929" t="s">
        <v>296</v>
      </c>
      <c r="AG118" s="927"/>
      <c r="AH118" s="927"/>
      <c r="AI118" s="927"/>
      <c r="AJ118" s="928"/>
      <c r="AK118" s="929" t="s">
        <v>295</v>
      </c>
      <c r="AL118" s="927"/>
      <c r="AM118" s="927"/>
      <c r="AN118" s="927"/>
      <c r="AO118" s="928"/>
      <c r="AP118" s="930" t="s">
        <v>412</v>
      </c>
      <c r="AQ118" s="931"/>
      <c r="AR118" s="931"/>
      <c r="AS118" s="931"/>
      <c r="AT118" s="932"/>
      <c r="AU118" s="961"/>
      <c r="AV118" s="962"/>
      <c r="AW118" s="962"/>
      <c r="AX118" s="962"/>
      <c r="AY118" s="962"/>
      <c r="AZ118" s="905" t="s">
        <v>443</v>
      </c>
      <c r="BA118" s="906"/>
      <c r="BB118" s="906"/>
      <c r="BC118" s="906"/>
      <c r="BD118" s="906"/>
      <c r="BE118" s="906"/>
      <c r="BF118" s="906"/>
      <c r="BG118" s="906"/>
      <c r="BH118" s="906"/>
      <c r="BI118" s="906"/>
      <c r="BJ118" s="906"/>
      <c r="BK118" s="906"/>
      <c r="BL118" s="906"/>
      <c r="BM118" s="906"/>
      <c r="BN118" s="906"/>
      <c r="BO118" s="906"/>
      <c r="BP118" s="907"/>
      <c r="BQ118" s="888" t="s">
        <v>360</v>
      </c>
      <c r="BR118" s="868"/>
      <c r="BS118" s="868"/>
      <c r="BT118" s="868"/>
      <c r="BU118" s="868"/>
      <c r="BV118" s="868" t="s">
        <v>360</v>
      </c>
      <c r="BW118" s="868"/>
      <c r="BX118" s="868"/>
      <c r="BY118" s="868"/>
      <c r="BZ118" s="868"/>
      <c r="CA118" s="868" t="s">
        <v>360</v>
      </c>
      <c r="CB118" s="868"/>
      <c r="CC118" s="868"/>
      <c r="CD118" s="868"/>
      <c r="CE118" s="868"/>
      <c r="CF118" s="901" t="s">
        <v>360</v>
      </c>
      <c r="CG118" s="902"/>
      <c r="CH118" s="902"/>
      <c r="CI118" s="902"/>
      <c r="CJ118" s="902"/>
      <c r="CK118" s="956"/>
      <c r="CL118" s="841"/>
      <c r="CM118" s="844" t="s">
        <v>444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836" t="s">
        <v>420</v>
      </c>
      <c r="DH118" s="837"/>
      <c r="DI118" s="837"/>
      <c r="DJ118" s="837"/>
      <c r="DK118" s="837"/>
      <c r="DL118" s="837" t="s">
        <v>360</v>
      </c>
      <c r="DM118" s="837"/>
      <c r="DN118" s="837"/>
      <c r="DO118" s="837"/>
      <c r="DP118" s="837"/>
      <c r="DQ118" s="837" t="s">
        <v>360</v>
      </c>
      <c r="DR118" s="837"/>
      <c r="DS118" s="837"/>
      <c r="DT118" s="837"/>
      <c r="DU118" s="837"/>
      <c r="DV118" s="814" t="s">
        <v>360</v>
      </c>
      <c r="DW118" s="814"/>
      <c r="DX118" s="814"/>
      <c r="DY118" s="814"/>
      <c r="DZ118" s="815"/>
    </row>
    <row r="119" spans="1:130" s="234" customFormat="1" ht="26.25" customHeight="1" x14ac:dyDescent="0.15">
      <c r="A119" s="838" t="s">
        <v>416</v>
      </c>
      <c r="B119" s="839"/>
      <c r="C119" s="916" t="s">
        <v>417</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919">
        <v>77106</v>
      </c>
      <c r="AB119" s="920"/>
      <c r="AC119" s="920"/>
      <c r="AD119" s="920"/>
      <c r="AE119" s="921"/>
      <c r="AF119" s="922">
        <v>77106</v>
      </c>
      <c r="AG119" s="920"/>
      <c r="AH119" s="920"/>
      <c r="AI119" s="920"/>
      <c r="AJ119" s="921"/>
      <c r="AK119" s="922">
        <v>77106</v>
      </c>
      <c r="AL119" s="920"/>
      <c r="AM119" s="920"/>
      <c r="AN119" s="920"/>
      <c r="AO119" s="921"/>
      <c r="AP119" s="923">
        <v>0</v>
      </c>
      <c r="AQ119" s="924"/>
      <c r="AR119" s="924"/>
      <c r="AS119" s="924"/>
      <c r="AT119" s="925"/>
      <c r="AU119" s="963"/>
      <c r="AV119" s="964"/>
      <c r="AW119" s="964"/>
      <c r="AX119" s="964"/>
      <c r="AY119" s="964"/>
      <c r="AZ119" s="265" t="s">
        <v>154</v>
      </c>
      <c r="BA119" s="265"/>
      <c r="BB119" s="265"/>
      <c r="BC119" s="265"/>
      <c r="BD119" s="265"/>
      <c r="BE119" s="265"/>
      <c r="BF119" s="265"/>
      <c r="BG119" s="265"/>
      <c r="BH119" s="265"/>
      <c r="BI119" s="265"/>
      <c r="BJ119" s="265"/>
      <c r="BK119" s="265"/>
      <c r="BL119" s="265"/>
      <c r="BM119" s="265"/>
      <c r="BN119" s="265"/>
      <c r="BO119" s="903" t="s">
        <v>445</v>
      </c>
      <c r="BP119" s="904"/>
      <c r="BQ119" s="888">
        <v>1169013382</v>
      </c>
      <c r="BR119" s="868"/>
      <c r="BS119" s="868"/>
      <c r="BT119" s="868"/>
      <c r="BU119" s="868"/>
      <c r="BV119" s="868">
        <v>1145429665</v>
      </c>
      <c r="BW119" s="868"/>
      <c r="BX119" s="868"/>
      <c r="BY119" s="868"/>
      <c r="BZ119" s="868"/>
      <c r="CA119" s="868">
        <v>1126241304</v>
      </c>
      <c r="CB119" s="868"/>
      <c r="CC119" s="868"/>
      <c r="CD119" s="868"/>
      <c r="CE119" s="868"/>
      <c r="CF119" s="766"/>
      <c r="CG119" s="767"/>
      <c r="CH119" s="767"/>
      <c r="CI119" s="767"/>
      <c r="CJ119" s="857"/>
      <c r="CK119" s="957"/>
      <c r="CL119" s="843"/>
      <c r="CM119" s="861" t="s">
        <v>446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836">
        <v>1834541</v>
      </c>
      <c r="DH119" s="837"/>
      <c r="DI119" s="837"/>
      <c r="DJ119" s="837"/>
      <c r="DK119" s="837"/>
      <c r="DL119" s="837">
        <v>1486925</v>
      </c>
      <c r="DM119" s="837"/>
      <c r="DN119" s="837"/>
      <c r="DO119" s="837"/>
      <c r="DP119" s="837"/>
      <c r="DQ119" s="837">
        <v>1225227</v>
      </c>
      <c r="DR119" s="837"/>
      <c r="DS119" s="837"/>
      <c r="DT119" s="837"/>
      <c r="DU119" s="837"/>
      <c r="DV119" s="814">
        <v>0.6</v>
      </c>
      <c r="DW119" s="814"/>
      <c r="DX119" s="814"/>
      <c r="DY119" s="814"/>
      <c r="DZ119" s="815"/>
    </row>
    <row r="120" spans="1:130" s="234" customFormat="1" ht="26.25" customHeight="1" x14ac:dyDescent="0.15">
      <c r="A120" s="840"/>
      <c r="B120" s="841"/>
      <c r="C120" s="844" t="s">
        <v>422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420</v>
      </c>
      <c r="AB120" s="800"/>
      <c r="AC120" s="800"/>
      <c r="AD120" s="800"/>
      <c r="AE120" s="801"/>
      <c r="AF120" s="802" t="s">
        <v>360</v>
      </c>
      <c r="AG120" s="800"/>
      <c r="AH120" s="800"/>
      <c r="AI120" s="800"/>
      <c r="AJ120" s="801"/>
      <c r="AK120" s="802" t="s">
        <v>360</v>
      </c>
      <c r="AL120" s="800"/>
      <c r="AM120" s="800"/>
      <c r="AN120" s="800"/>
      <c r="AO120" s="801"/>
      <c r="AP120" s="847" t="s">
        <v>360</v>
      </c>
      <c r="AQ120" s="848"/>
      <c r="AR120" s="848"/>
      <c r="AS120" s="848"/>
      <c r="AT120" s="849"/>
      <c r="AU120" s="908" t="s">
        <v>447</v>
      </c>
      <c r="AV120" s="909"/>
      <c r="AW120" s="909"/>
      <c r="AX120" s="909"/>
      <c r="AY120" s="910"/>
      <c r="AZ120" s="882" t="s">
        <v>448</v>
      </c>
      <c r="BA120" s="828"/>
      <c r="BB120" s="828"/>
      <c r="BC120" s="828"/>
      <c r="BD120" s="828"/>
      <c r="BE120" s="828"/>
      <c r="BF120" s="828"/>
      <c r="BG120" s="828"/>
      <c r="BH120" s="828"/>
      <c r="BI120" s="828"/>
      <c r="BJ120" s="828"/>
      <c r="BK120" s="828"/>
      <c r="BL120" s="828"/>
      <c r="BM120" s="828"/>
      <c r="BN120" s="828"/>
      <c r="BO120" s="828"/>
      <c r="BP120" s="829"/>
      <c r="BQ120" s="883">
        <v>73839302</v>
      </c>
      <c r="BR120" s="865"/>
      <c r="BS120" s="865"/>
      <c r="BT120" s="865"/>
      <c r="BU120" s="865"/>
      <c r="BV120" s="865">
        <v>72767146</v>
      </c>
      <c r="BW120" s="865"/>
      <c r="BX120" s="865"/>
      <c r="BY120" s="865"/>
      <c r="BZ120" s="865"/>
      <c r="CA120" s="865">
        <v>75409174</v>
      </c>
      <c r="CB120" s="865"/>
      <c r="CC120" s="865"/>
      <c r="CD120" s="865"/>
      <c r="CE120" s="865"/>
      <c r="CF120" s="892">
        <v>35.6</v>
      </c>
      <c r="CG120" s="893"/>
      <c r="CH120" s="893"/>
      <c r="CI120" s="893"/>
      <c r="CJ120" s="893"/>
      <c r="CK120" s="894" t="s">
        <v>449</v>
      </c>
      <c r="CL120" s="874"/>
      <c r="CM120" s="874"/>
      <c r="CN120" s="874"/>
      <c r="CO120" s="875"/>
      <c r="CP120" s="898" t="s">
        <v>450</v>
      </c>
      <c r="CQ120" s="899"/>
      <c r="CR120" s="899"/>
      <c r="CS120" s="899"/>
      <c r="CT120" s="899"/>
      <c r="CU120" s="899"/>
      <c r="CV120" s="899"/>
      <c r="CW120" s="899"/>
      <c r="CX120" s="899"/>
      <c r="CY120" s="899"/>
      <c r="CZ120" s="899"/>
      <c r="DA120" s="899"/>
      <c r="DB120" s="899"/>
      <c r="DC120" s="899"/>
      <c r="DD120" s="899"/>
      <c r="DE120" s="899"/>
      <c r="DF120" s="900"/>
      <c r="DG120" s="883">
        <v>14573701</v>
      </c>
      <c r="DH120" s="865"/>
      <c r="DI120" s="865"/>
      <c r="DJ120" s="865"/>
      <c r="DK120" s="865"/>
      <c r="DL120" s="865">
        <v>14548131</v>
      </c>
      <c r="DM120" s="865"/>
      <c r="DN120" s="865"/>
      <c r="DO120" s="865"/>
      <c r="DP120" s="865"/>
      <c r="DQ120" s="865">
        <v>14731802</v>
      </c>
      <c r="DR120" s="865"/>
      <c r="DS120" s="865"/>
      <c r="DT120" s="865"/>
      <c r="DU120" s="865"/>
      <c r="DV120" s="866">
        <v>7</v>
      </c>
      <c r="DW120" s="866"/>
      <c r="DX120" s="866"/>
      <c r="DY120" s="866"/>
      <c r="DZ120" s="867"/>
    </row>
    <row r="121" spans="1:130" s="234" customFormat="1" ht="26.25" customHeight="1" x14ac:dyDescent="0.15">
      <c r="A121" s="840"/>
      <c r="B121" s="841"/>
      <c r="C121" s="889" t="s">
        <v>451</v>
      </c>
      <c r="D121" s="890"/>
      <c r="E121" s="890"/>
      <c r="F121" s="890"/>
      <c r="G121" s="890"/>
      <c r="H121" s="890"/>
      <c r="I121" s="890"/>
      <c r="J121" s="890"/>
      <c r="K121" s="890"/>
      <c r="L121" s="890"/>
      <c r="M121" s="890"/>
      <c r="N121" s="890"/>
      <c r="O121" s="890"/>
      <c r="P121" s="890"/>
      <c r="Q121" s="890"/>
      <c r="R121" s="890"/>
      <c r="S121" s="890"/>
      <c r="T121" s="890"/>
      <c r="U121" s="890"/>
      <c r="V121" s="890"/>
      <c r="W121" s="890"/>
      <c r="X121" s="890"/>
      <c r="Y121" s="890"/>
      <c r="Z121" s="891"/>
      <c r="AA121" s="799">
        <v>253148</v>
      </c>
      <c r="AB121" s="800"/>
      <c r="AC121" s="800"/>
      <c r="AD121" s="800"/>
      <c r="AE121" s="801"/>
      <c r="AF121" s="802">
        <v>218911</v>
      </c>
      <c r="AG121" s="800"/>
      <c r="AH121" s="800"/>
      <c r="AI121" s="800"/>
      <c r="AJ121" s="801"/>
      <c r="AK121" s="802">
        <v>213177</v>
      </c>
      <c r="AL121" s="800"/>
      <c r="AM121" s="800"/>
      <c r="AN121" s="800"/>
      <c r="AO121" s="801"/>
      <c r="AP121" s="847">
        <v>0.1</v>
      </c>
      <c r="AQ121" s="848"/>
      <c r="AR121" s="848"/>
      <c r="AS121" s="848"/>
      <c r="AT121" s="849"/>
      <c r="AU121" s="911"/>
      <c r="AV121" s="912"/>
      <c r="AW121" s="912"/>
      <c r="AX121" s="912"/>
      <c r="AY121" s="913"/>
      <c r="AZ121" s="835" t="s">
        <v>452</v>
      </c>
      <c r="BA121" s="770"/>
      <c r="BB121" s="770"/>
      <c r="BC121" s="770"/>
      <c r="BD121" s="770"/>
      <c r="BE121" s="770"/>
      <c r="BF121" s="770"/>
      <c r="BG121" s="770"/>
      <c r="BH121" s="770"/>
      <c r="BI121" s="770"/>
      <c r="BJ121" s="770"/>
      <c r="BK121" s="770"/>
      <c r="BL121" s="770"/>
      <c r="BM121" s="770"/>
      <c r="BN121" s="770"/>
      <c r="BO121" s="770"/>
      <c r="BP121" s="771"/>
      <c r="BQ121" s="836">
        <v>11209744</v>
      </c>
      <c r="BR121" s="837"/>
      <c r="BS121" s="837"/>
      <c r="BT121" s="837"/>
      <c r="BU121" s="837"/>
      <c r="BV121" s="837">
        <v>9127674</v>
      </c>
      <c r="BW121" s="837"/>
      <c r="BX121" s="837"/>
      <c r="BY121" s="837"/>
      <c r="BZ121" s="837"/>
      <c r="CA121" s="837">
        <v>9299708</v>
      </c>
      <c r="CB121" s="837"/>
      <c r="CC121" s="837"/>
      <c r="CD121" s="837"/>
      <c r="CE121" s="837"/>
      <c r="CF121" s="901">
        <v>4.4000000000000004</v>
      </c>
      <c r="CG121" s="902"/>
      <c r="CH121" s="902"/>
      <c r="CI121" s="902"/>
      <c r="CJ121" s="902"/>
      <c r="CK121" s="895"/>
      <c r="CL121" s="877"/>
      <c r="CM121" s="877"/>
      <c r="CN121" s="877"/>
      <c r="CO121" s="878"/>
      <c r="CP121" s="858" t="s">
        <v>453</v>
      </c>
      <c r="CQ121" s="859"/>
      <c r="CR121" s="859"/>
      <c r="CS121" s="859"/>
      <c r="CT121" s="859"/>
      <c r="CU121" s="859"/>
      <c r="CV121" s="859"/>
      <c r="CW121" s="859"/>
      <c r="CX121" s="859"/>
      <c r="CY121" s="859"/>
      <c r="CZ121" s="859"/>
      <c r="DA121" s="859"/>
      <c r="DB121" s="859"/>
      <c r="DC121" s="859"/>
      <c r="DD121" s="859"/>
      <c r="DE121" s="859"/>
      <c r="DF121" s="860"/>
      <c r="DG121" s="836">
        <v>5438033</v>
      </c>
      <c r="DH121" s="837"/>
      <c r="DI121" s="837"/>
      <c r="DJ121" s="837"/>
      <c r="DK121" s="837"/>
      <c r="DL121" s="837">
        <v>5310447</v>
      </c>
      <c r="DM121" s="837"/>
      <c r="DN121" s="837"/>
      <c r="DO121" s="837"/>
      <c r="DP121" s="837"/>
      <c r="DQ121" s="837">
        <v>5412647</v>
      </c>
      <c r="DR121" s="837"/>
      <c r="DS121" s="837"/>
      <c r="DT121" s="837"/>
      <c r="DU121" s="837"/>
      <c r="DV121" s="814">
        <v>2.6</v>
      </c>
      <c r="DW121" s="814"/>
      <c r="DX121" s="814"/>
      <c r="DY121" s="814"/>
      <c r="DZ121" s="815"/>
    </row>
    <row r="122" spans="1:130" s="234" customFormat="1" ht="26.25" customHeight="1" x14ac:dyDescent="0.15">
      <c r="A122" s="840"/>
      <c r="B122" s="841"/>
      <c r="C122" s="844" t="s">
        <v>433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6910</v>
      </c>
      <c r="AB122" s="800"/>
      <c r="AC122" s="800"/>
      <c r="AD122" s="800"/>
      <c r="AE122" s="801"/>
      <c r="AF122" s="802" t="s">
        <v>360</v>
      </c>
      <c r="AG122" s="800"/>
      <c r="AH122" s="800"/>
      <c r="AI122" s="800"/>
      <c r="AJ122" s="801"/>
      <c r="AK122" s="802" t="s">
        <v>360</v>
      </c>
      <c r="AL122" s="800"/>
      <c r="AM122" s="800"/>
      <c r="AN122" s="800"/>
      <c r="AO122" s="801"/>
      <c r="AP122" s="847" t="s">
        <v>420</v>
      </c>
      <c r="AQ122" s="848"/>
      <c r="AR122" s="848"/>
      <c r="AS122" s="848"/>
      <c r="AT122" s="849"/>
      <c r="AU122" s="911"/>
      <c r="AV122" s="912"/>
      <c r="AW122" s="912"/>
      <c r="AX122" s="912"/>
      <c r="AY122" s="913"/>
      <c r="AZ122" s="905" t="s">
        <v>454</v>
      </c>
      <c r="BA122" s="906"/>
      <c r="BB122" s="906"/>
      <c r="BC122" s="906"/>
      <c r="BD122" s="906"/>
      <c r="BE122" s="906"/>
      <c r="BF122" s="906"/>
      <c r="BG122" s="906"/>
      <c r="BH122" s="906"/>
      <c r="BI122" s="906"/>
      <c r="BJ122" s="906"/>
      <c r="BK122" s="906"/>
      <c r="BL122" s="906"/>
      <c r="BM122" s="906"/>
      <c r="BN122" s="906"/>
      <c r="BO122" s="906"/>
      <c r="BP122" s="907"/>
      <c r="BQ122" s="888">
        <v>704800732</v>
      </c>
      <c r="BR122" s="868"/>
      <c r="BS122" s="868"/>
      <c r="BT122" s="868"/>
      <c r="BU122" s="868"/>
      <c r="BV122" s="868">
        <v>682670072</v>
      </c>
      <c r="BW122" s="868"/>
      <c r="BX122" s="868"/>
      <c r="BY122" s="868"/>
      <c r="BZ122" s="868"/>
      <c r="CA122" s="868">
        <v>661684255</v>
      </c>
      <c r="CB122" s="868"/>
      <c r="CC122" s="868"/>
      <c r="CD122" s="868"/>
      <c r="CE122" s="868"/>
      <c r="CF122" s="869">
        <v>312.2</v>
      </c>
      <c r="CG122" s="870"/>
      <c r="CH122" s="870"/>
      <c r="CI122" s="870"/>
      <c r="CJ122" s="870"/>
      <c r="CK122" s="895"/>
      <c r="CL122" s="877"/>
      <c r="CM122" s="877"/>
      <c r="CN122" s="877"/>
      <c r="CO122" s="878"/>
      <c r="CP122" s="858" t="s">
        <v>455</v>
      </c>
      <c r="CQ122" s="859"/>
      <c r="CR122" s="859"/>
      <c r="CS122" s="859"/>
      <c r="CT122" s="859"/>
      <c r="CU122" s="859"/>
      <c r="CV122" s="859"/>
      <c r="CW122" s="859"/>
      <c r="CX122" s="859"/>
      <c r="CY122" s="859"/>
      <c r="CZ122" s="859"/>
      <c r="DA122" s="859"/>
      <c r="DB122" s="859"/>
      <c r="DC122" s="859"/>
      <c r="DD122" s="859"/>
      <c r="DE122" s="859"/>
      <c r="DF122" s="860"/>
      <c r="DG122" s="836">
        <v>1016416</v>
      </c>
      <c r="DH122" s="837"/>
      <c r="DI122" s="837"/>
      <c r="DJ122" s="837"/>
      <c r="DK122" s="837"/>
      <c r="DL122" s="837">
        <v>943521</v>
      </c>
      <c r="DM122" s="837"/>
      <c r="DN122" s="837"/>
      <c r="DO122" s="837"/>
      <c r="DP122" s="837"/>
      <c r="DQ122" s="837">
        <v>949035</v>
      </c>
      <c r="DR122" s="837"/>
      <c r="DS122" s="837"/>
      <c r="DT122" s="837"/>
      <c r="DU122" s="837"/>
      <c r="DV122" s="814">
        <v>0.4</v>
      </c>
      <c r="DW122" s="814"/>
      <c r="DX122" s="814"/>
      <c r="DY122" s="814"/>
      <c r="DZ122" s="815"/>
    </row>
    <row r="123" spans="1:130" s="234" customFormat="1" ht="26.25" customHeight="1" x14ac:dyDescent="0.15">
      <c r="A123" s="840"/>
      <c r="B123" s="841"/>
      <c r="C123" s="844" t="s">
        <v>439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409817</v>
      </c>
      <c r="AB123" s="800"/>
      <c r="AC123" s="800"/>
      <c r="AD123" s="800"/>
      <c r="AE123" s="801"/>
      <c r="AF123" s="802">
        <v>343473</v>
      </c>
      <c r="AG123" s="800"/>
      <c r="AH123" s="800"/>
      <c r="AI123" s="800"/>
      <c r="AJ123" s="801"/>
      <c r="AK123" s="802">
        <v>339255</v>
      </c>
      <c r="AL123" s="800"/>
      <c r="AM123" s="800"/>
      <c r="AN123" s="800"/>
      <c r="AO123" s="801"/>
      <c r="AP123" s="847">
        <v>0.2</v>
      </c>
      <c r="AQ123" s="848"/>
      <c r="AR123" s="848"/>
      <c r="AS123" s="848"/>
      <c r="AT123" s="849"/>
      <c r="AU123" s="914"/>
      <c r="AV123" s="915"/>
      <c r="AW123" s="915"/>
      <c r="AX123" s="915"/>
      <c r="AY123" s="915"/>
      <c r="AZ123" s="265" t="s">
        <v>154</v>
      </c>
      <c r="BA123" s="265"/>
      <c r="BB123" s="265"/>
      <c r="BC123" s="265"/>
      <c r="BD123" s="265"/>
      <c r="BE123" s="265"/>
      <c r="BF123" s="265"/>
      <c r="BG123" s="265"/>
      <c r="BH123" s="265"/>
      <c r="BI123" s="265"/>
      <c r="BJ123" s="265"/>
      <c r="BK123" s="265"/>
      <c r="BL123" s="265"/>
      <c r="BM123" s="265"/>
      <c r="BN123" s="265"/>
      <c r="BO123" s="903" t="s">
        <v>456</v>
      </c>
      <c r="BP123" s="904"/>
      <c r="BQ123" s="855">
        <v>789849778</v>
      </c>
      <c r="BR123" s="856"/>
      <c r="BS123" s="856"/>
      <c r="BT123" s="856"/>
      <c r="BU123" s="856"/>
      <c r="BV123" s="856">
        <v>764564892</v>
      </c>
      <c r="BW123" s="856"/>
      <c r="BX123" s="856"/>
      <c r="BY123" s="856"/>
      <c r="BZ123" s="856"/>
      <c r="CA123" s="856">
        <v>746393137</v>
      </c>
      <c r="CB123" s="856"/>
      <c r="CC123" s="856"/>
      <c r="CD123" s="856"/>
      <c r="CE123" s="856"/>
      <c r="CF123" s="766"/>
      <c r="CG123" s="767"/>
      <c r="CH123" s="767"/>
      <c r="CI123" s="767"/>
      <c r="CJ123" s="857"/>
      <c r="CK123" s="895"/>
      <c r="CL123" s="877"/>
      <c r="CM123" s="877"/>
      <c r="CN123" s="877"/>
      <c r="CO123" s="878"/>
      <c r="CP123" s="858" t="s">
        <v>457</v>
      </c>
      <c r="CQ123" s="859"/>
      <c r="CR123" s="859"/>
      <c r="CS123" s="859"/>
      <c r="CT123" s="859"/>
      <c r="CU123" s="859"/>
      <c r="CV123" s="859"/>
      <c r="CW123" s="859"/>
      <c r="CX123" s="859"/>
      <c r="CY123" s="859"/>
      <c r="CZ123" s="859"/>
      <c r="DA123" s="859"/>
      <c r="DB123" s="859"/>
      <c r="DC123" s="859"/>
      <c r="DD123" s="859"/>
      <c r="DE123" s="859"/>
      <c r="DF123" s="860"/>
      <c r="DG123" s="836">
        <v>787095</v>
      </c>
      <c r="DH123" s="837"/>
      <c r="DI123" s="837"/>
      <c r="DJ123" s="837"/>
      <c r="DK123" s="837"/>
      <c r="DL123" s="837">
        <v>854736</v>
      </c>
      <c r="DM123" s="837"/>
      <c r="DN123" s="837"/>
      <c r="DO123" s="837"/>
      <c r="DP123" s="837"/>
      <c r="DQ123" s="837">
        <v>946791</v>
      </c>
      <c r="DR123" s="837"/>
      <c r="DS123" s="837"/>
      <c r="DT123" s="837"/>
      <c r="DU123" s="837"/>
      <c r="DV123" s="814">
        <v>0.4</v>
      </c>
      <c r="DW123" s="814"/>
      <c r="DX123" s="814"/>
      <c r="DY123" s="814"/>
      <c r="DZ123" s="815"/>
    </row>
    <row r="124" spans="1:130" s="234" customFormat="1" ht="26.25" customHeight="1" thickBot="1" x14ac:dyDescent="0.2">
      <c r="A124" s="840"/>
      <c r="B124" s="841"/>
      <c r="C124" s="844" t="s">
        <v>442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127</v>
      </c>
      <c r="AB124" s="800"/>
      <c r="AC124" s="800"/>
      <c r="AD124" s="800"/>
      <c r="AE124" s="801"/>
      <c r="AF124" s="802" t="s">
        <v>127</v>
      </c>
      <c r="AG124" s="800"/>
      <c r="AH124" s="800"/>
      <c r="AI124" s="800"/>
      <c r="AJ124" s="801"/>
      <c r="AK124" s="802" t="s">
        <v>360</v>
      </c>
      <c r="AL124" s="800"/>
      <c r="AM124" s="800"/>
      <c r="AN124" s="800"/>
      <c r="AO124" s="801"/>
      <c r="AP124" s="847" t="s">
        <v>360</v>
      </c>
      <c r="AQ124" s="848"/>
      <c r="AR124" s="848"/>
      <c r="AS124" s="848"/>
      <c r="AT124" s="849"/>
      <c r="AU124" s="850" t="s">
        <v>458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174.4</v>
      </c>
      <c r="BR124" s="854"/>
      <c r="BS124" s="854"/>
      <c r="BT124" s="854"/>
      <c r="BU124" s="854"/>
      <c r="BV124" s="854">
        <v>178.8</v>
      </c>
      <c r="BW124" s="854"/>
      <c r="BX124" s="854"/>
      <c r="BY124" s="854"/>
      <c r="BZ124" s="854"/>
      <c r="CA124" s="854">
        <v>179.2</v>
      </c>
      <c r="CB124" s="854"/>
      <c r="CC124" s="854"/>
      <c r="CD124" s="854"/>
      <c r="CE124" s="854"/>
      <c r="CF124" s="744"/>
      <c r="CG124" s="745"/>
      <c r="CH124" s="745"/>
      <c r="CI124" s="745"/>
      <c r="CJ124" s="884"/>
      <c r="CK124" s="896"/>
      <c r="CL124" s="896"/>
      <c r="CM124" s="896"/>
      <c r="CN124" s="896"/>
      <c r="CO124" s="897"/>
      <c r="CP124" s="885" t="s">
        <v>459</v>
      </c>
      <c r="CQ124" s="886"/>
      <c r="CR124" s="886"/>
      <c r="CS124" s="886"/>
      <c r="CT124" s="886"/>
      <c r="CU124" s="886"/>
      <c r="CV124" s="886"/>
      <c r="CW124" s="886"/>
      <c r="CX124" s="886"/>
      <c r="CY124" s="886"/>
      <c r="CZ124" s="886"/>
      <c r="DA124" s="886"/>
      <c r="DB124" s="886"/>
      <c r="DC124" s="886"/>
      <c r="DD124" s="886"/>
      <c r="DE124" s="886"/>
      <c r="DF124" s="887"/>
      <c r="DG124" s="888">
        <v>166703</v>
      </c>
      <c r="DH124" s="868"/>
      <c r="DI124" s="868"/>
      <c r="DJ124" s="868"/>
      <c r="DK124" s="868"/>
      <c r="DL124" s="868">
        <v>243448</v>
      </c>
      <c r="DM124" s="868"/>
      <c r="DN124" s="868"/>
      <c r="DO124" s="868"/>
      <c r="DP124" s="868"/>
      <c r="DQ124" s="868">
        <v>231560</v>
      </c>
      <c r="DR124" s="868"/>
      <c r="DS124" s="868"/>
      <c r="DT124" s="868"/>
      <c r="DU124" s="868"/>
      <c r="DV124" s="871">
        <v>0.1</v>
      </c>
      <c r="DW124" s="871"/>
      <c r="DX124" s="871"/>
      <c r="DY124" s="871"/>
      <c r="DZ124" s="872"/>
    </row>
    <row r="125" spans="1:130" s="234" customFormat="1" ht="26.25" customHeight="1" x14ac:dyDescent="0.15">
      <c r="A125" s="840"/>
      <c r="B125" s="841"/>
      <c r="C125" s="844" t="s">
        <v>444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127</v>
      </c>
      <c r="AB125" s="800"/>
      <c r="AC125" s="800"/>
      <c r="AD125" s="800"/>
      <c r="AE125" s="801"/>
      <c r="AF125" s="802" t="s">
        <v>360</v>
      </c>
      <c r="AG125" s="800"/>
      <c r="AH125" s="800"/>
      <c r="AI125" s="800"/>
      <c r="AJ125" s="801"/>
      <c r="AK125" s="802" t="s">
        <v>127</v>
      </c>
      <c r="AL125" s="800"/>
      <c r="AM125" s="800"/>
      <c r="AN125" s="800"/>
      <c r="AO125" s="801"/>
      <c r="AP125" s="847" t="s">
        <v>360</v>
      </c>
      <c r="AQ125" s="848"/>
      <c r="AR125" s="848"/>
      <c r="AS125" s="848"/>
      <c r="AT125" s="849"/>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73" t="s">
        <v>460</v>
      </c>
      <c r="CL125" s="874"/>
      <c r="CM125" s="874"/>
      <c r="CN125" s="874"/>
      <c r="CO125" s="875"/>
      <c r="CP125" s="882" t="s">
        <v>461</v>
      </c>
      <c r="CQ125" s="828"/>
      <c r="CR125" s="828"/>
      <c r="CS125" s="828"/>
      <c r="CT125" s="828"/>
      <c r="CU125" s="828"/>
      <c r="CV125" s="828"/>
      <c r="CW125" s="828"/>
      <c r="CX125" s="828"/>
      <c r="CY125" s="828"/>
      <c r="CZ125" s="828"/>
      <c r="DA125" s="828"/>
      <c r="DB125" s="828"/>
      <c r="DC125" s="828"/>
      <c r="DD125" s="828"/>
      <c r="DE125" s="828"/>
      <c r="DF125" s="829"/>
      <c r="DG125" s="883" t="s">
        <v>360</v>
      </c>
      <c r="DH125" s="865"/>
      <c r="DI125" s="865"/>
      <c r="DJ125" s="865"/>
      <c r="DK125" s="865"/>
      <c r="DL125" s="865" t="s">
        <v>127</v>
      </c>
      <c r="DM125" s="865"/>
      <c r="DN125" s="865"/>
      <c r="DO125" s="865"/>
      <c r="DP125" s="865"/>
      <c r="DQ125" s="865" t="s">
        <v>127</v>
      </c>
      <c r="DR125" s="865"/>
      <c r="DS125" s="865"/>
      <c r="DT125" s="865"/>
      <c r="DU125" s="865"/>
      <c r="DV125" s="866" t="s">
        <v>127</v>
      </c>
      <c r="DW125" s="866"/>
      <c r="DX125" s="866"/>
      <c r="DY125" s="866"/>
      <c r="DZ125" s="867"/>
    </row>
    <row r="126" spans="1:130" s="234" customFormat="1" ht="26.25" customHeight="1" thickBot="1" x14ac:dyDescent="0.2">
      <c r="A126" s="840"/>
      <c r="B126" s="841"/>
      <c r="C126" s="844" t="s">
        <v>446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127</v>
      </c>
      <c r="AB126" s="800"/>
      <c r="AC126" s="800"/>
      <c r="AD126" s="800"/>
      <c r="AE126" s="801"/>
      <c r="AF126" s="802">
        <v>1520</v>
      </c>
      <c r="AG126" s="800"/>
      <c r="AH126" s="800"/>
      <c r="AI126" s="800"/>
      <c r="AJ126" s="801"/>
      <c r="AK126" s="802">
        <v>1031</v>
      </c>
      <c r="AL126" s="800"/>
      <c r="AM126" s="800"/>
      <c r="AN126" s="800"/>
      <c r="AO126" s="801"/>
      <c r="AP126" s="847">
        <v>0</v>
      </c>
      <c r="AQ126" s="848"/>
      <c r="AR126" s="848"/>
      <c r="AS126" s="848"/>
      <c r="AT126" s="849"/>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76"/>
      <c r="CL126" s="877"/>
      <c r="CM126" s="877"/>
      <c r="CN126" s="877"/>
      <c r="CO126" s="878"/>
      <c r="CP126" s="835" t="s">
        <v>462</v>
      </c>
      <c r="CQ126" s="770"/>
      <c r="CR126" s="770"/>
      <c r="CS126" s="770"/>
      <c r="CT126" s="770"/>
      <c r="CU126" s="770"/>
      <c r="CV126" s="770"/>
      <c r="CW126" s="770"/>
      <c r="CX126" s="770"/>
      <c r="CY126" s="770"/>
      <c r="CZ126" s="770"/>
      <c r="DA126" s="770"/>
      <c r="DB126" s="770"/>
      <c r="DC126" s="770"/>
      <c r="DD126" s="770"/>
      <c r="DE126" s="770"/>
      <c r="DF126" s="771"/>
      <c r="DG126" s="836">
        <v>1744273</v>
      </c>
      <c r="DH126" s="837"/>
      <c r="DI126" s="837"/>
      <c r="DJ126" s="837"/>
      <c r="DK126" s="837"/>
      <c r="DL126" s="837">
        <v>1634714</v>
      </c>
      <c r="DM126" s="837"/>
      <c r="DN126" s="837"/>
      <c r="DO126" s="837"/>
      <c r="DP126" s="837"/>
      <c r="DQ126" s="837">
        <v>1382543</v>
      </c>
      <c r="DR126" s="837"/>
      <c r="DS126" s="837"/>
      <c r="DT126" s="837"/>
      <c r="DU126" s="837"/>
      <c r="DV126" s="814">
        <v>0.7</v>
      </c>
      <c r="DW126" s="814"/>
      <c r="DX126" s="814"/>
      <c r="DY126" s="814"/>
      <c r="DZ126" s="815"/>
    </row>
    <row r="127" spans="1:130" s="234" customFormat="1" ht="26.25" customHeight="1" x14ac:dyDescent="0.15">
      <c r="A127" s="842"/>
      <c r="B127" s="843"/>
      <c r="C127" s="861" t="s">
        <v>463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182040</v>
      </c>
      <c r="AB127" s="800"/>
      <c r="AC127" s="800"/>
      <c r="AD127" s="800"/>
      <c r="AE127" s="801"/>
      <c r="AF127" s="802">
        <v>192650</v>
      </c>
      <c r="AG127" s="800"/>
      <c r="AH127" s="800"/>
      <c r="AI127" s="800"/>
      <c r="AJ127" s="801"/>
      <c r="AK127" s="802">
        <v>195198</v>
      </c>
      <c r="AL127" s="800"/>
      <c r="AM127" s="800"/>
      <c r="AN127" s="800"/>
      <c r="AO127" s="801"/>
      <c r="AP127" s="847">
        <v>0.1</v>
      </c>
      <c r="AQ127" s="848"/>
      <c r="AR127" s="848"/>
      <c r="AS127" s="848"/>
      <c r="AT127" s="849"/>
      <c r="AU127" s="270"/>
      <c r="AV127" s="270"/>
      <c r="AW127" s="270"/>
      <c r="AX127" s="864" t="s">
        <v>464</v>
      </c>
      <c r="AY127" s="832"/>
      <c r="AZ127" s="832"/>
      <c r="BA127" s="832"/>
      <c r="BB127" s="832"/>
      <c r="BC127" s="832"/>
      <c r="BD127" s="832"/>
      <c r="BE127" s="833"/>
      <c r="BF127" s="831" t="s">
        <v>465</v>
      </c>
      <c r="BG127" s="832"/>
      <c r="BH127" s="832"/>
      <c r="BI127" s="832"/>
      <c r="BJ127" s="832"/>
      <c r="BK127" s="832"/>
      <c r="BL127" s="833"/>
      <c r="BM127" s="831" t="s">
        <v>466</v>
      </c>
      <c r="BN127" s="832"/>
      <c r="BO127" s="832"/>
      <c r="BP127" s="832"/>
      <c r="BQ127" s="832"/>
      <c r="BR127" s="832"/>
      <c r="BS127" s="833"/>
      <c r="BT127" s="831" t="s">
        <v>467</v>
      </c>
      <c r="BU127" s="832"/>
      <c r="BV127" s="832"/>
      <c r="BW127" s="832"/>
      <c r="BX127" s="832"/>
      <c r="BY127" s="832"/>
      <c r="BZ127" s="834"/>
      <c r="CA127" s="270"/>
      <c r="CB127" s="270"/>
      <c r="CC127" s="270"/>
      <c r="CD127" s="271"/>
      <c r="CE127" s="271"/>
      <c r="CF127" s="271"/>
      <c r="CG127" s="268"/>
      <c r="CH127" s="268"/>
      <c r="CI127" s="268"/>
      <c r="CJ127" s="269"/>
      <c r="CK127" s="876"/>
      <c r="CL127" s="877"/>
      <c r="CM127" s="877"/>
      <c r="CN127" s="877"/>
      <c r="CO127" s="878"/>
      <c r="CP127" s="835" t="s">
        <v>468</v>
      </c>
      <c r="CQ127" s="770"/>
      <c r="CR127" s="770"/>
      <c r="CS127" s="770"/>
      <c r="CT127" s="770"/>
      <c r="CU127" s="770"/>
      <c r="CV127" s="770"/>
      <c r="CW127" s="770"/>
      <c r="CX127" s="770"/>
      <c r="CY127" s="770"/>
      <c r="CZ127" s="770"/>
      <c r="DA127" s="770"/>
      <c r="DB127" s="770"/>
      <c r="DC127" s="770"/>
      <c r="DD127" s="770"/>
      <c r="DE127" s="770"/>
      <c r="DF127" s="771"/>
      <c r="DG127" s="836" t="s">
        <v>127</v>
      </c>
      <c r="DH127" s="837"/>
      <c r="DI127" s="837"/>
      <c r="DJ127" s="837"/>
      <c r="DK127" s="837"/>
      <c r="DL127" s="837" t="s">
        <v>127</v>
      </c>
      <c r="DM127" s="837"/>
      <c r="DN127" s="837"/>
      <c r="DO127" s="837"/>
      <c r="DP127" s="837"/>
      <c r="DQ127" s="837" t="s">
        <v>127</v>
      </c>
      <c r="DR127" s="837"/>
      <c r="DS127" s="837"/>
      <c r="DT127" s="837"/>
      <c r="DU127" s="837"/>
      <c r="DV127" s="814" t="s">
        <v>360</v>
      </c>
      <c r="DW127" s="814"/>
      <c r="DX127" s="814"/>
      <c r="DY127" s="814"/>
      <c r="DZ127" s="815"/>
    </row>
    <row r="128" spans="1:130" s="234" customFormat="1" ht="26.25" customHeight="1" thickBot="1" x14ac:dyDescent="0.2">
      <c r="A128" s="816" t="s">
        <v>469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470</v>
      </c>
      <c r="X128" s="818"/>
      <c r="Y128" s="818"/>
      <c r="Z128" s="819"/>
      <c r="AA128" s="820">
        <v>1269367</v>
      </c>
      <c r="AB128" s="821"/>
      <c r="AC128" s="821"/>
      <c r="AD128" s="821"/>
      <c r="AE128" s="822"/>
      <c r="AF128" s="823">
        <v>3092065</v>
      </c>
      <c r="AG128" s="821"/>
      <c r="AH128" s="821"/>
      <c r="AI128" s="821"/>
      <c r="AJ128" s="822"/>
      <c r="AK128" s="823">
        <v>1072436</v>
      </c>
      <c r="AL128" s="821"/>
      <c r="AM128" s="821"/>
      <c r="AN128" s="821"/>
      <c r="AO128" s="822"/>
      <c r="AP128" s="824"/>
      <c r="AQ128" s="825"/>
      <c r="AR128" s="825"/>
      <c r="AS128" s="825"/>
      <c r="AT128" s="826"/>
      <c r="AU128" s="270"/>
      <c r="AV128" s="270"/>
      <c r="AW128" s="270"/>
      <c r="AX128" s="827" t="s">
        <v>471</v>
      </c>
      <c r="AY128" s="828"/>
      <c r="AZ128" s="828"/>
      <c r="BA128" s="828"/>
      <c r="BB128" s="828"/>
      <c r="BC128" s="828"/>
      <c r="BD128" s="828"/>
      <c r="BE128" s="829"/>
      <c r="BF128" s="806" t="s">
        <v>360</v>
      </c>
      <c r="BG128" s="807"/>
      <c r="BH128" s="807"/>
      <c r="BI128" s="807"/>
      <c r="BJ128" s="807"/>
      <c r="BK128" s="807"/>
      <c r="BL128" s="830"/>
      <c r="BM128" s="806">
        <v>3.75</v>
      </c>
      <c r="BN128" s="807"/>
      <c r="BO128" s="807"/>
      <c r="BP128" s="807"/>
      <c r="BQ128" s="807"/>
      <c r="BR128" s="807"/>
      <c r="BS128" s="830"/>
      <c r="BT128" s="806">
        <v>5</v>
      </c>
      <c r="BU128" s="807"/>
      <c r="BV128" s="807"/>
      <c r="BW128" s="807"/>
      <c r="BX128" s="807"/>
      <c r="BY128" s="807"/>
      <c r="BZ128" s="808"/>
      <c r="CA128" s="271"/>
      <c r="CB128" s="271"/>
      <c r="CC128" s="271"/>
      <c r="CD128" s="271"/>
      <c r="CE128" s="271"/>
      <c r="CF128" s="271"/>
      <c r="CG128" s="268"/>
      <c r="CH128" s="268"/>
      <c r="CI128" s="268"/>
      <c r="CJ128" s="269"/>
      <c r="CK128" s="879"/>
      <c r="CL128" s="880"/>
      <c r="CM128" s="880"/>
      <c r="CN128" s="880"/>
      <c r="CO128" s="881"/>
      <c r="CP128" s="809" t="s">
        <v>472</v>
      </c>
      <c r="CQ128" s="748"/>
      <c r="CR128" s="748"/>
      <c r="CS128" s="748"/>
      <c r="CT128" s="748"/>
      <c r="CU128" s="748"/>
      <c r="CV128" s="748"/>
      <c r="CW128" s="748"/>
      <c r="CX128" s="748"/>
      <c r="CY128" s="748"/>
      <c r="CZ128" s="748"/>
      <c r="DA128" s="748"/>
      <c r="DB128" s="748"/>
      <c r="DC128" s="748"/>
      <c r="DD128" s="748"/>
      <c r="DE128" s="748"/>
      <c r="DF128" s="749"/>
      <c r="DG128" s="810">
        <v>23026145</v>
      </c>
      <c r="DH128" s="811"/>
      <c r="DI128" s="811"/>
      <c r="DJ128" s="811"/>
      <c r="DK128" s="811"/>
      <c r="DL128" s="811">
        <v>19938905</v>
      </c>
      <c r="DM128" s="811"/>
      <c r="DN128" s="811"/>
      <c r="DO128" s="811"/>
      <c r="DP128" s="811"/>
      <c r="DQ128" s="811">
        <v>16219388</v>
      </c>
      <c r="DR128" s="811"/>
      <c r="DS128" s="811"/>
      <c r="DT128" s="811"/>
      <c r="DU128" s="811"/>
      <c r="DV128" s="812">
        <v>7.7</v>
      </c>
      <c r="DW128" s="812"/>
      <c r="DX128" s="812"/>
      <c r="DY128" s="812"/>
      <c r="DZ128" s="813"/>
    </row>
    <row r="129" spans="1:131" s="234"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473</v>
      </c>
      <c r="X129" s="797"/>
      <c r="Y129" s="797"/>
      <c r="Z129" s="798"/>
      <c r="AA129" s="799">
        <v>283770859</v>
      </c>
      <c r="AB129" s="800"/>
      <c r="AC129" s="800"/>
      <c r="AD129" s="800"/>
      <c r="AE129" s="801"/>
      <c r="AF129" s="802">
        <v>279069875</v>
      </c>
      <c r="AG129" s="800"/>
      <c r="AH129" s="800"/>
      <c r="AI129" s="800"/>
      <c r="AJ129" s="801"/>
      <c r="AK129" s="802">
        <v>276920913</v>
      </c>
      <c r="AL129" s="800"/>
      <c r="AM129" s="800"/>
      <c r="AN129" s="800"/>
      <c r="AO129" s="801"/>
      <c r="AP129" s="803"/>
      <c r="AQ129" s="804"/>
      <c r="AR129" s="804"/>
      <c r="AS129" s="804"/>
      <c r="AT129" s="805"/>
      <c r="AU129" s="272"/>
      <c r="AV129" s="272"/>
      <c r="AW129" s="272"/>
      <c r="AX129" s="769" t="s">
        <v>474</v>
      </c>
      <c r="AY129" s="770"/>
      <c r="AZ129" s="770"/>
      <c r="BA129" s="770"/>
      <c r="BB129" s="770"/>
      <c r="BC129" s="770"/>
      <c r="BD129" s="770"/>
      <c r="BE129" s="771"/>
      <c r="BF129" s="789" t="s">
        <v>127</v>
      </c>
      <c r="BG129" s="790"/>
      <c r="BH129" s="790"/>
      <c r="BI129" s="790"/>
      <c r="BJ129" s="790"/>
      <c r="BK129" s="790"/>
      <c r="BL129" s="791"/>
      <c r="BM129" s="789">
        <v>8.75</v>
      </c>
      <c r="BN129" s="790"/>
      <c r="BO129" s="790"/>
      <c r="BP129" s="790"/>
      <c r="BQ129" s="790"/>
      <c r="BR129" s="790"/>
      <c r="BS129" s="791"/>
      <c r="BT129" s="789">
        <v>15</v>
      </c>
      <c r="BU129" s="792"/>
      <c r="BV129" s="792"/>
      <c r="BW129" s="792"/>
      <c r="BX129" s="792"/>
      <c r="BY129" s="792"/>
      <c r="BZ129" s="79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94" t="s">
        <v>475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476</v>
      </c>
      <c r="X130" s="797"/>
      <c r="Y130" s="797"/>
      <c r="Z130" s="798"/>
      <c r="AA130" s="799">
        <v>66443149</v>
      </c>
      <c r="AB130" s="800"/>
      <c r="AC130" s="800"/>
      <c r="AD130" s="800"/>
      <c r="AE130" s="801"/>
      <c r="AF130" s="802">
        <v>66067145</v>
      </c>
      <c r="AG130" s="800"/>
      <c r="AH130" s="800"/>
      <c r="AI130" s="800"/>
      <c r="AJ130" s="801"/>
      <c r="AK130" s="802">
        <v>64980471</v>
      </c>
      <c r="AL130" s="800"/>
      <c r="AM130" s="800"/>
      <c r="AN130" s="800"/>
      <c r="AO130" s="801"/>
      <c r="AP130" s="803"/>
      <c r="AQ130" s="804"/>
      <c r="AR130" s="804"/>
      <c r="AS130" s="804"/>
      <c r="AT130" s="805"/>
      <c r="AU130" s="272"/>
      <c r="AV130" s="272"/>
      <c r="AW130" s="272"/>
      <c r="AX130" s="769" t="s">
        <v>477</v>
      </c>
      <c r="AY130" s="770"/>
      <c r="AZ130" s="770"/>
      <c r="BA130" s="770"/>
      <c r="BB130" s="770"/>
      <c r="BC130" s="770"/>
      <c r="BD130" s="770"/>
      <c r="BE130" s="771"/>
      <c r="BF130" s="772">
        <v>6.1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478</v>
      </c>
      <c r="X131" s="780"/>
      <c r="Y131" s="780"/>
      <c r="Z131" s="781"/>
      <c r="AA131" s="782">
        <v>217327710</v>
      </c>
      <c r="AB131" s="783"/>
      <c r="AC131" s="783"/>
      <c r="AD131" s="783"/>
      <c r="AE131" s="784"/>
      <c r="AF131" s="785">
        <v>213002730</v>
      </c>
      <c r="AG131" s="783"/>
      <c r="AH131" s="783"/>
      <c r="AI131" s="783"/>
      <c r="AJ131" s="784"/>
      <c r="AK131" s="785">
        <v>211940442</v>
      </c>
      <c r="AL131" s="783"/>
      <c r="AM131" s="783"/>
      <c r="AN131" s="783"/>
      <c r="AO131" s="784"/>
      <c r="AP131" s="786"/>
      <c r="AQ131" s="787"/>
      <c r="AR131" s="787"/>
      <c r="AS131" s="787"/>
      <c r="AT131" s="788"/>
      <c r="AU131" s="272"/>
      <c r="AV131" s="272"/>
      <c r="AW131" s="272"/>
      <c r="AX131" s="747" t="s">
        <v>479</v>
      </c>
      <c r="AY131" s="748"/>
      <c r="AZ131" s="748"/>
      <c r="BA131" s="748"/>
      <c r="BB131" s="748"/>
      <c r="BC131" s="748"/>
      <c r="BD131" s="748"/>
      <c r="BE131" s="749"/>
      <c r="BF131" s="750">
        <v>179.2</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56" t="s">
        <v>480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481</v>
      </c>
      <c r="W132" s="760"/>
      <c r="X132" s="760"/>
      <c r="Y132" s="760"/>
      <c r="Z132" s="761"/>
      <c r="AA132" s="762">
        <v>4.622464388</v>
      </c>
      <c r="AB132" s="763"/>
      <c r="AC132" s="763"/>
      <c r="AD132" s="763"/>
      <c r="AE132" s="764"/>
      <c r="AF132" s="765">
        <v>7.6677697980000001</v>
      </c>
      <c r="AG132" s="763"/>
      <c r="AH132" s="763"/>
      <c r="AI132" s="763"/>
      <c r="AJ132" s="764"/>
      <c r="AK132" s="765">
        <v>6.2869147930000002</v>
      </c>
      <c r="AL132" s="763"/>
      <c r="AM132" s="763"/>
      <c r="AN132" s="763"/>
      <c r="AO132" s="764"/>
      <c r="AP132" s="766"/>
      <c r="AQ132" s="767"/>
      <c r="AR132" s="767"/>
      <c r="AS132" s="767"/>
      <c r="AT132" s="768"/>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482</v>
      </c>
      <c r="W133" s="739"/>
      <c r="X133" s="739"/>
      <c r="Y133" s="739"/>
      <c r="Z133" s="740"/>
      <c r="AA133" s="741">
        <v>7.6</v>
      </c>
      <c r="AB133" s="742"/>
      <c r="AC133" s="742"/>
      <c r="AD133" s="742"/>
      <c r="AE133" s="743"/>
      <c r="AF133" s="741">
        <v>6.2</v>
      </c>
      <c r="AG133" s="742"/>
      <c r="AH133" s="742"/>
      <c r="AI133" s="742"/>
      <c r="AJ133" s="743"/>
      <c r="AK133" s="741">
        <v>6.1</v>
      </c>
      <c r="AL133" s="742"/>
      <c r="AM133" s="742"/>
      <c r="AN133" s="742"/>
      <c r="AO133" s="743"/>
      <c r="AP133" s="744"/>
      <c r="AQ133" s="745"/>
      <c r="AR133" s="745"/>
      <c r="AS133" s="745"/>
      <c r="AT133" s="746"/>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1Jhc16o3/zGYIOjNjIJhV9xMKThY8regZdEfbk2E4N0xoRGPmnkHP1+tVuQQjzq/mec/Zm09GuvNr60NV6dR+w==" saltValue="64G7MOpAVs2Nnkr0rUyH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483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7vcR3GZxsXr0GOp2aX7zGMZq9WgNwe9TEK3dP9U3EZRzqXLAjopdU4C2kq5eM+v5fvGB48SENtqTrb1/iYMp6A==" saltValue="O5W8THLue803OOgj2gaB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d4Smca/GEuIZtDOZR+NYwwEY7QZ1aJMNKUNCvT4i0V5OPvcymeuBe/b1TiUCSK5l0mIv0Q5TF5goHKfT+QNhw==" saltValue="P95Z62zich+odW48yA7b7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485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486</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86" t="s">
        <v>487</v>
      </c>
      <c r="AP7" s="293"/>
      <c r="AQ7" s="294" t="s">
        <v>488</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87"/>
      <c r="AP8" s="299" t="s">
        <v>489</v>
      </c>
      <c r="AQ8" s="300" t="s">
        <v>490</v>
      </c>
      <c r="AR8" s="301" t="s">
        <v>491</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80" t="s">
        <v>492</v>
      </c>
      <c r="AL9" s="1181"/>
      <c r="AM9" s="1181"/>
      <c r="AN9" s="1182"/>
      <c r="AO9" s="302">
        <v>118593696</v>
      </c>
      <c r="AP9" s="302">
        <v>172845</v>
      </c>
      <c r="AQ9" s="303">
        <v>163151</v>
      </c>
      <c r="AR9" s="304">
        <v>5.9</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80" t="s">
        <v>493</v>
      </c>
      <c r="AL10" s="1181"/>
      <c r="AM10" s="1181"/>
      <c r="AN10" s="1182"/>
      <c r="AO10" s="302">
        <v>397927</v>
      </c>
      <c r="AP10" s="302">
        <v>580</v>
      </c>
      <c r="AQ10" s="303">
        <v>680</v>
      </c>
      <c r="AR10" s="304">
        <v>-14.7</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80" t="s">
        <v>494</v>
      </c>
      <c r="AL11" s="1181"/>
      <c r="AM11" s="1181"/>
      <c r="AN11" s="1182"/>
      <c r="AO11" s="302">
        <v>1306442</v>
      </c>
      <c r="AP11" s="302">
        <v>1904</v>
      </c>
      <c r="AQ11" s="303">
        <v>1363</v>
      </c>
      <c r="AR11" s="304">
        <v>39.700000000000003</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80" t="s">
        <v>495</v>
      </c>
      <c r="AL12" s="1181"/>
      <c r="AM12" s="1181"/>
      <c r="AN12" s="1182"/>
      <c r="AO12" s="302" t="s">
        <v>496</v>
      </c>
      <c r="AP12" s="302" t="s">
        <v>496</v>
      </c>
      <c r="AQ12" s="303" t="s">
        <v>496</v>
      </c>
      <c r="AR12" s="304" t="s">
        <v>496</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80" t="s">
        <v>497</v>
      </c>
      <c r="AL13" s="1181"/>
      <c r="AM13" s="1181"/>
      <c r="AN13" s="1182"/>
      <c r="AO13" s="302">
        <v>92978</v>
      </c>
      <c r="AP13" s="302">
        <v>136</v>
      </c>
      <c r="AQ13" s="303">
        <v>49</v>
      </c>
      <c r="AR13" s="304">
        <v>177.6</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80" t="s">
        <v>498</v>
      </c>
      <c r="AL14" s="1181"/>
      <c r="AM14" s="1181"/>
      <c r="AN14" s="1182"/>
      <c r="AO14" s="302">
        <v>2707810</v>
      </c>
      <c r="AP14" s="302">
        <v>3947</v>
      </c>
      <c r="AQ14" s="303">
        <v>4538</v>
      </c>
      <c r="AR14" s="304">
        <v>-13</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80" t="s">
        <v>499</v>
      </c>
      <c r="AL15" s="1181"/>
      <c r="AM15" s="1181"/>
      <c r="AN15" s="1182"/>
      <c r="AO15" s="302">
        <v>-11039593</v>
      </c>
      <c r="AP15" s="302">
        <v>-16090</v>
      </c>
      <c r="AQ15" s="303">
        <v>-15286</v>
      </c>
      <c r="AR15" s="304">
        <v>5.3</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2" t="s">
        <v>154</v>
      </c>
      <c r="AL16" s="1173"/>
      <c r="AM16" s="1173"/>
      <c r="AN16" s="1174"/>
      <c r="AO16" s="302">
        <v>112059260</v>
      </c>
      <c r="AP16" s="302">
        <v>163322</v>
      </c>
      <c r="AQ16" s="303">
        <v>154496</v>
      </c>
      <c r="AR16" s="304">
        <v>5.7</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500</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501</v>
      </c>
      <c r="AP20" s="313" t="s">
        <v>502</v>
      </c>
      <c r="AQ20" s="314" t="s">
        <v>503</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83" t="s">
        <v>504</v>
      </c>
      <c r="AL21" s="1184"/>
      <c r="AM21" s="1184"/>
      <c r="AN21" s="1185"/>
      <c r="AO21" s="317">
        <v>1832.61</v>
      </c>
      <c r="AP21" s="318">
        <v>1795.69</v>
      </c>
      <c r="AQ21" s="319">
        <v>36.92</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83" t="s">
        <v>505</v>
      </c>
      <c r="AL22" s="1184"/>
      <c r="AM22" s="1184"/>
      <c r="AN22" s="1185"/>
      <c r="AO22" s="322">
        <v>98.3</v>
      </c>
      <c r="AP22" s="323">
        <v>97.4</v>
      </c>
      <c r="AQ22" s="324">
        <v>0.9</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506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507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508</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86" t="s">
        <v>487</v>
      </c>
      <c r="AP30" s="293"/>
      <c r="AQ30" s="294" t="s">
        <v>488</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87"/>
      <c r="AP31" s="299" t="s">
        <v>489</v>
      </c>
      <c r="AQ31" s="300" t="s">
        <v>490</v>
      </c>
      <c r="AR31" s="301" t="s">
        <v>491</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69" t="s">
        <v>509</v>
      </c>
      <c r="AL32" s="1170"/>
      <c r="AM32" s="1170"/>
      <c r="AN32" s="1171"/>
      <c r="AO32" s="302">
        <v>67185500</v>
      </c>
      <c r="AP32" s="302">
        <v>97920</v>
      </c>
      <c r="AQ32" s="303">
        <v>98023</v>
      </c>
      <c r="AR32" s="304">
        <v>-0.1</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69" t="s">
        <v>510</v>
      </c>
      <c r="AL33" s="1170"/>
      <c r="AM33" s="1170"/>
      <c r="AN33" s="1171"/>
      <c r="AO33" s="302" t="s">
        <v>496</v>
      </c>
      <c r="AP33" s="302" t="s">
        <v>496</v>
      </c>
      <c r="AQ33" s="303">
        <v>576</v>
      </c>
      <c r="AR33" s="304" t="s">
        <v>496</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69" t="s">
        <v>511</v>
      </c>
      <c r="AL34" s="1170"/>
      <c r="AM34" s="1170"/>
      <c r="AN34" s="1171"/>
      <c r="AO34" s="302">
        <v>8698512</v>
      </c>
      <c r="AP34" s="302">
        <v>12678</v>
      </c>
      <c r="AQ34" s="303">
        <v>9028</v>
      </c>
      <c r="AR34" s="304">
        <v>40.4</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69" t="s">
        <v>512</v>
      </c>
      <c r="AL35" s="1170"/>
      <c r="AM35" s="1170"/>
      <c r="AN35" s="1171"/>
      <c r="AO35" s="302">
        <v>2297302</v>
      </c>
      <c r="AP35" s="302">
        <v>3348</v>
      </c>
      <c r="AQ35" s="303">
        <v>2455</v>
      </c>
      <c r="AR35" s="304">
        <v>36.4</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69" t="s">
        <v>513</v>
      </c>
      <c r="AL36" s="1170"/>
      <c r="AM36" s="1170"/>
      <c r="AN36" s="1171"/>
      <c r="AO36" s="302">
        <v>370320</v>
      </c>
      <c r="AP36" s="302">
        <v>540</v>
      </c>
      <c r="AQ36" s="303">
        <v>1236</v>
      </c>
      <c r="AR36" s="304">
        <v>-56.3</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69" t="s">
        <v>514</v>
      </c>
      <c r="AL37" s="1170"/>
      <c r="AM37" s="1170"/>
      <c r="AN37" s="1171"/>
      <c r="AO37" s="302">
        <v>825767</v>
      </c>
      <c r="AP37" s="302">
        <v>1204</v>
      </c>
      <c r="AQ37" s="303">
        <v>1023</v>
      </c>
      <c r="AR37" s="304">
        <v>17.7</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66" t="s">
        <v>515</v>
      </c>
      <c r="AL38" s="1167"/>
      <c r="AM38" s="1167"/>
      <c r="AN38" s="1168"/>
      <c r="AO38" s="332">
        <v>21</v>
      </c>
      <c r="AP38" s="332">
        <v>0</v>
      </c>
      <c r="AQ38" s="333">
        <v>8</v>
      </c>
      <c r="AR38" s="324">
        <v>-100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66" t="s">
        <v>516</v>
      </c>
      <c r="AL39" s="1167"/>
      <c r="AM39" s="1167"/>
      <c r="AN39" s="1168"/>
      <c r="AO39" s="302">
        <v>-1072436</v>
      </c>
      <c r="AP39" s="302">
        <v>-1563</v>
      </c>
      <c r="AQ39" s="303">
        <v>-3083</v>
      </c>
      <c r="AR39" s="304">
        <v>-49.3</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69" t="s">
        <v>517</v>
      </c>
      <c r="AL40" s="1170"/>
      <c r="AM40" s="1170"/>
      <c r="AN40" s="1171"/>
      <c r="AO40" s="302">
        <v>-64980471</v>
      </c>
      <c r="AP40" s="302">
        <v>-94706</v>
      </c>
      <c r="AQ40" s="303">
        <v>-80212</v>
      </c>
      <c r="AR40" s="304">
        <v>18.100000000000001</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2" t="s">
        <v>518</v>
      </c>
      <c r="AL41" s="1173"/>
      <c r="AM41" s="1173"/>
      <c r="AN41" s="1174"/>
      <c r="AO41" s="302">
        <v>13324515</v>
      </c>
      <c r="AP41" s="302">
        <v>19420</v>
      </c>
      <c r="AQ41" s="303">
        <v>29054</v>
      </c>
      <c r="AR41" s="304">
        <v>-33.200000000000003</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519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520</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75" t="s">
        <v>487</v>
      </c>
      <c r="AN49" s="1177" t="s">
        <v>521</v>
      </c>
      <c r="AO49" s="1178"/>
      <c r="AP49" s="1178"/>
      <c r="AQ49" s="1178"/>
      <c r="AR49" s="1179"/>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76"/>
      <c r="AN50" s="344" t="s">
        <v>522</v>
      </c>
      <c r="AO50" s="345" t="s">
        <v>523</v>
      </c>
      <c r="AP50" s="346" t="s">
        <v>524</v>
      </c>
      <c r="AQ50" s="347" t="s">
        <v>525</v>
      </c>
      <c r="AR50" s="348" t="s">
        <v>526</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527</v>
      </c>
      <c r="AL51" s="341"/>
      <c r="AM51" s="349">
        <v>119037730</v>
      </c>
      <c r="AN51" s="350">
        <v>168561</v>
      </c>
      <c r="AO51" s="351">
        <v>-1.8</v>
      </c>
      <c r="AP51" s="352">
        <v>123663</v>
      </c>
      <c r="AQ51" s="353">
        <v>8.4</v>
      </c>
      <c r="AR51" s="354">
        <v>-10.199999999999999</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528</v>
      </c>
      <c r="AM52" s="357">
        <v>36091346</v>
      </c>
      <c r="AN52" s="358">
        <v>51107</v>
      </c>
      <c r="AO52" s="359">
        <v>3.3</v>
      </c>
      <c r="AP52" s="360">
        <v>28854</v>
      </c>
      <c r="AQ52" s="361">
        <v>16</v>
      </c>
      <c r="AR52" s="362">
        <v>-12.7</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529</v>
      </c>
      <c r="AL53" s="341"/>
      <c r="AM53" s="349">
        <v>101009452</v>
      </c>
      <c r="AN53" s="350">
        <v>144012</v>
      </c>
      <c r="AO53" s="351">
        <v>-14.6</v>
      </c>
      <c r="AP53" s="352">
        <v>119378</v>
      </c>
      <c r="AQ53" s="353">
        <v>-3.5</v>
      </c>
      <c r="AR53" s="354">
        <v>-11.1</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528</v>
      </c>
      <c r="AM54" s="357">
        <v>28629293</v>
      </c>
      <c r="AN54" s="358">
        <v>40818</v>
      </c>
      <c r="AO54" s="359">
        <v>-20.100000000000001</v>
      </c>
      <c r="AP54" s="360">
        <v>35801</v>
      </c>
      <c r="AQ54" s="361">
        <v>24.1</v>
      </c>
      <c r="AR54" s="362">
        <v>-44.2</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530</v>
      </c>
      <c r="AL55" s="341"/>
      <c r="AM55" s="349">
        <v>103270001</v>
      </c>
      <c r="AN55" s="350">
        <v>148295</v>
      </c>
      <c r="AO55" s="351">
        <v>3</v>
      </c>
      <c r="AP55" s="352">
        <v>135728</v>
      </c>
      <c r="AQ55" s="353">
        <v>13.7</v>
      </c>
      <c r="AR55" s="354">
        <v>-10.7</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528</v>
      </c>
      <c r="AM56" s="357">
        <v>30317896</v>
      </c>
      <c r="AN56" s="358">
        <v>43536</v>
      </c>
      <c r="AO56" s="359">
        <v>6.7</v>
      </c>
      <c r="AP56" s="360">
        <v>40699</v>
      </c>
      <c r="AQ56" s="361">
        <v>13.7</v>
      </c>
      <c r="AR56" s="362">
        <v>-7</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531</v>
      </c>
      <c r="AL57" s="341"/>
      <c r="AM57" s="349">
        <v>90977894</v>
      </c>
      <c r="AN57" s="350">
        <v>131618</v>
      </c>
      <c r="AO57" s="351">
        <v>-11.2</v>
      </c>
      <c r="AP57" s="352">
        <v>139505</v>
      </c>
      <c r="AQ57" s="353">
        <v>2.8</v>
      </c>
      <c r="AR57" s="354">
        <v>-14</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528</v>
      </c>
      <c r="AM58" s="357">
        <v>26917164</v>
      </c>
      <c r="AN58" s="358">
        <v>38941</v>
      </c>
      <c r="AO58" s="359">
        <v>-10.6</v>
      </c>
      <c r="AP58" s="360">
        <v>39411</v>
      </c>
      <c r="AQ58" s="361">
        <v>-3.2</v>
      </c>
      <c r="AR58" s="362">
        <v>-7.4</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532</v>
      </c>
      <c r="AL59" s="341"/>
      <c r="AM59" s="349">
        <v>93968703</v>
      </c>
      <c r="AN59" s="350">
        <v>136955</v>
      </c>
      <c r="AO59" s="351">
        <v>4.0999999999999996</v>
      </c>
      <c r="AP59" s="352">
        <v>128232</v>
      </c>
      <c r="AQ59" s="353">
        <v>-8.1</v>
      </c>
      <c r="AR59" s="354">
        <v>12.2</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528</v>
      </c>
      <c r="AM60" s="357">
        <v>23922102</v>
      </c>
      <c r="AN60" s="358">
        <v>34865</v>
      </c>
      <c r="AO60" s="359">
        <v>-10.5</v>
      </c>
      <c r="AP60" s="360">
        <v>36122</v>
      </c>
      <c r="AQ60" s="361">
        <v>-8.3000000000000007</v>
      </c>
      <c r="AR60" s="362">
        <v>-2.2000000000000002</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533</v>
      </c>
      <c r="AL61" s="363"/>
      <c r="AM61" s="364">
        <v>101652756</v>
      </c>
      <c r="AN61" s="365">
        <v>145888</v>
      </c>
      <c r="AO61" s="366">
        <v>-4.0999999999999996</v>
      </c>
      <c r="AP61" s="367">
        <v>129301</v>
      </c>
      <c r="AQ61" s="368">
        <v>2.7</v>
      </c>
      <c r="AR61" s="354">
        <v>-6.8</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528</v>
      </c>
      <c r="AM62" s="357">
        <v>29175560</v>
      </c>
      <c r="AN62" s="358">
        <v>41853</v>
      </c>
      <c r="AO62" s="359">
        <v>-6.2</v>
      </c>
      <c r="AP62" s="360">
        <v>36177</v>
      </c>
      <c r="AQ62" s="361">
        <v>8.5</v>
      </c>
      <c r="AR62" s="362">
        <v>-14.7</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LBlq0UpdGygK5r/F2+oQW1suXPoQgdDxuKnh3rMHClQ/zkhv8SUDuPkVPUEBWjtKlIKPKY+8cbFX3DAy7iZ8Qw==" saltValue="jVNT8X9RIxluVWZxIYAo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3VdbTNpWnhifEHzq8fbDMKGZOgkCFsWq2u4/naB2YLyx/AjNllkNxcqacyr1mQFLpQQXE+QnbZCtdzoQZqxJg==" saltValue="7IcPBoRRSFNnQCFUII5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K1uenTiQ2BnTDT/2ckyF28xi0IHTS/JRzovLkmwxYthsjnoNHgM5U7iHh2mZN9R6FFkatv9mZlNRzGkOecgiw==" saltValue="jPwqoEg7ihsrKTOSiPox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536</v>
      </c>
      <c r="G46" s="372" t="s">
        <v>537</v>
      </c>
      <c r="H46" s="372" t="s">
        <v>538</v>
      </c>
      <c r="I46" s="372" t="s">
        <v>539</v>
      </c>
      <c r="J46" s="373" t="s">
        <v>540</v>
      </c>
    </row>
    <row r="47" spans="2:10" ht="57.75" customHeight="1" x14ac:dyDescent="0.15">
      <c r="B47" s="7"/>
      <c r="C47" s="1188" t="s">
        <v>3</v>
      </c>
      <c r="D47" s="1188"/>
      <c r="E47" s="1189"/>
      <c r="F47" s="374">
        <v>1.64</v>
      </c>
      <c r="G47" s="375">
        <v>3.74</v>
      </c>
      <c r="H47" s="375">
        <v>5.6</v>
      </c>
      <c r="I47" s="375">
        <v>5.72</v>
      </c>
      <c r="J47" s="376">
        <v>5.98</v>
      </c>
    </row>
    <row r="48" spans="2:10" ht="57.75" customHeight="1" x14ac:dyDescent="0.15">
      <c r="B48" s="8"/>
      <c r="C48" s="1190" t="s">
        <v>4</v>
      </c>
      <c r="D48" s="1190"/>
      <c r="E48" s="1191"/>
      <c r="F48" s="377">
        <v>1.78</v>
      </c>
      <c r="G48" s="378">
        <v>2.9</v>
      </c>
      <c r="H48" s="378">
        <v>2.8</v>
      </c>
      <c r="I48" s="378">
        <v>3.04</v>
      </c>
      <c r="J48" s="379">
        <v>2.86</v>
      </c>
    </row>
    <row r="49" spans="2:10" ht="57.75" customHeight="1" thickBot="1" x14ac:dyDescent="0.2">
      <c r="B49" s="9"/>
      <c r="C49" s="1192" t="s">
        <v>5</v>
      </c>
      <c r="D49" s="1192"/>
      <c r="E49" s="1193"/>
      <c r="F49" s="380">
        <v>1.65</v>
      </c>
      <c r="G49" s="381">
        <v>6.71</v>
      </c>
      <c r="H49" s="381">
        <v>2.38</v>
      </c>
      <c r="I49" s="381">
        <v>2.33</v>
      </c>
      <c r="J49" s="382">
        <v>1.72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5ab4M87aGX/Kk/VxJtm8z4dvKnXfT3T7+7sfrwtOKDBfh/z+losB8PpHAU5njtdP+x35POY4Vjn7MVsF3Jrzw==" saltValue="B5KncK0aabw32fTfl+KK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2020-03-13T02:31:26Z</cp:lastPrinted>
  <dcterms:created xsi:type="dcterms:W3CDTF">2020-02-10T01:32:27Z</dcterms:created>
  <dcterms:modified xsi:type="dcterms:W3CDTF">2020-12-04T13:33:50Z</dcterms:modified>
  <cp:category/>
</cp:coreProperties>
</file>