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360791\Desktop\"/>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V102" i="12" l="1"/>
  <c r="DQ102" i="12"/>
  <c r="DL102" i="12"/>
  <c r="DG102" i="12"/>
  <c r="DB102" i="12"/>
  <c r="CW102" i="12"/>
  <c r="CR102" i="12"/>
  <c r="AU88" i="12"/>
  <c r="AP88" i="12"/>
  <c r="AF88" i="12"/>
  <c r="AU63" i="12"/>
  <c r="AP63" i="12"/>
  <c r="AP34" i="12"/>
  <c r="AA35" i="12"/>
  <c r="AA34" i="12"/>
  <c r="AA33" i="12"/>
  <c r="AA32" i="12"/>
  <c r="AA31" i="12"/>
  <c r="AA30" i="12"/>
  <c r="AA29" i="12"/>
  <c r="AA28" i="12"/>
  <c r="AP23" i="12"/>
  <c r="AA23" i="12"/>
  <c r="V23" i="12"/>
  <c r="Q23" i="12"/>
  <c r="AA16" i="12"/>
  <c r="AA15" i="12"/>
  <c r="AA14" i="12"/>
  <c r="AA13" i="12"/>
  <c r="AA12" i="12"/>
  <c r="AA11" i="12"/>
  <c r="AA10" i="12"/>
  <c r="AA9" i="12"/>
  <c r="AA8" i="12"/>
  <c r="AA7" i="12"/>
  <c r="BG33" i="10" l="1"/>
  <c r="BG32" i="10"/>
  <c r="BG31" i="10"/>
  <c r="AO35" i="10"/>
  <c r="AO34" i="10"/>
  <c r="AO33" i="10"/>
  <c r="AO32" i="10"/>
  <c r="AO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E34" i="10"/>
  <c r="AM34" i="10"/>
  <c r="U34" i="10"/>
  <c r="C34" i="10"/>
  <c r="BE33" i="10"/>
  <c r="AM33" i="10"/>
  <c r="U33" i="10"/>
  <c r="C33" i="10"/>
  <c r="BE32" i="10"/>
  <c r="AM32" i="10"/>
  <c r="U32" i="10"/>
  <c r="C32" i="10"/>
  <c r="CO31" i="10"/>
  <c r="CO32" i="10" s="1"/>
  <c r="CO33" i="10" s="1"/>
  <c r="CO34" i="10" s="1"/>
  <c r="CO35" i="10" s="1"/>
  <c r="CO36" i="10" s="1"/>
  <c r="CO37" i="10" s="1"/>
  <c r="CO38" i="10" s="1"/>
  <c r="CO39" i="10" s="1"/>
  <c r="CO40" i="10" s="1"/>
  <c r="BW31" i="10"/>
  <c r="BW32" i="10" s="1"/>
  <c r="BW33" i="10" s="1"/>
  <c r="BW34" i="10" s="1"/>
  <c r="BW35" i="10" s="1"/>
  <c r="BW36" i="10" s="1"/>
  <c r="BW37" i="10" s="1"/>
  <c r="BW38" i="10" s="1"/>
  <c r="BW39" i="10" s="1"/>
  <c r="BE31" i="10"/>
  <c r="AM31" i="10"/>
  <c r="U31" i="10"/>
  <c r="C31"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<sst xmlns="http://schemas.openxmlformats.org/spreadsheetml/2006/main" count="994" uniqueCount="621">
  <si>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</si>
  <si>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</si>
  <si>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</si>
  <si>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</si>
  <si>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</si>
  <si>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</si>
  <si>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</si>
  <si>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</si>
  <si>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</si>
  <si>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</si>
  <si>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</si>
  <si>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</si>
  <si>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</si>
  <si>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</si>
  <si>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</si>
  <si>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</si>
  <si>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</si>
  <si>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</si>
  <si>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</si>
  <si>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</si>
  <si>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</si>
  <si>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</si>
  <si>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</si>
  <si>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</si>
  <si>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</si>
  <si>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</si>
  <si>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</si>
  <si>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</si>
  <si>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</si>
  <si>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</si>
  <si>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</si>
  <si>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</si>
  <si>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</si>
  <si>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</si>
  <si>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</si>
  <si>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</si>
  <si>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</si>
  <si>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</si>
  <si>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</si>
  <si>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</si>
  <si>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</si>
  <si>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</si>
  <si>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</si>
  <si>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</si>
  <si>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</si>
  <si>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</si>
  <si>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</si>
  <si>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</si>
  <si>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</si>
  <si>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</si>
  <si>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</si>
  <si>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</si>
  <si>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</si>
  <si>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</si>
  <si>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</si>
  <si>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</si>
  <si>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</si>
  <si>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</si>
  <si>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</si>
  <si>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</si>
  <si>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</si>
  <si>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</si>
  <si>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</si>
  <si>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</si>
  <si>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</si>
  <si>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</si>
  <si>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</si>
  <si>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</si>
  <si>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</si>
  <si>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</si>
  <si>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</si>
  <si>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</si>
  <si>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総括表（都道府県）</t>
    <rPh sb="0" eb="2">
      <t>ソウカツ</t>
    </rPh>
    <rPh sb="2" eb="3">
      <t>ヒョウ</t>
    </rPh>
    <rPh sb="4" eb="8">
      <t>トドウフケン</t>
    </rPh>
    <phoneticPr fontId="5"/>
  </si>
  <si>
    <t>都道府県名</t>
    <phoneticPr fontId="5"/>
  </si>
  <si>
    <t>島根県</t>
    <phoneticPr fontId="5"/>
  </si>
  <si>
    <t>職員の状況 (※7)</t>
    <rPh sb="0" eb="2">
      <t>ショクイン</t>
    </rPh>
    <rPh sb="3" eb="5">
      <t>ジョウキョウ</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</si>
  <si>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</si>
  <si>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</si>
  <si>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</si>
  <si>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</si>
  <si>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</si>
  <si>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</si>
  <si>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</si>
  <si>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0"/>
  </si>
  <si>
    <t>実質収支比率</t>
    <rPh sb="0" eb="2">
      <t>ジッシツ</t>
    </rPh>
    <rPh sb="2" eb="4">
      <t>シュウシ</t>
    </rPh>
    <rPh sb="4" eb="6">
      <t>ヒリツ</t>
    </rPh>
    <phoneticPr fontId="5"/>
  </si>
  <si>
    <t>歳出総額</t>
    <phoneticPr fontId="20"/>
  </si>
  <si>
    <t>経常収支比率</t>
    <rPh sb="0" eb="2">
      <t>ケイジョウ</t>
    </rPh>
    <rPh sb="2" eb="4">
      <t>シュウシ</t>
    </rPh>
    <rPh sb="4" eb="6">
      <t>ヒリツ</t>
    </rPh>
    <phoneticPr fontId="5"/>
  </si>
  <si>
    <t>グループ</t>
  </si>
  <si>
    <t>Ｅ</t>
    <phoneticPr fontId="5"/>
  </si>
  <si>
    <t>知事</t>
    <rPh sb="0" eb="2">
      <t>チジ</t>
    </rPh>
    <phoneticPr fontId="5"/>
  </si>
  <si>
    <t>歳入歳出差引</t>
    <phoneticPr fontId="20"/>
  </si>
  <si>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</si>
  <si>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</si>
  <si>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</si>
  <si>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</si>
  <si>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</si>
  <si>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</si>
  <si>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</si>
  <si>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</si>
  <si>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</si>
  <si>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</si>
  <si>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</si>
  <si>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</si>
  <si>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</si>
  <si>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</si>
  <si>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</si>
  <si>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</si>
  <si>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</si>
  <si>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</si>
  <si>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議会議員</t>
    <rPh sb="0" eb="2">
      <t>ギカイ</t>
    </rPh>
    <rPh sb="2" eb="4">
      <t>ギイン</t>
    </rPh>
    <phoneticPr fontId="5"/>
  </si>
  <si>
    <t>繰上償還金</t>
    <phoneticPr fontId="20"/>
  </si>
  <si>
    <t>　実質赤字比率</t>
    <rPh sb="1" eb="3">
      <t>ジッシツ</t>
    </rPh>
    <rPh sb="3" eb="5">
      <t>アカジ</t>
    </rPh>
    <rPh sb="5" eb="7">
      <t>ヒリツ</t>
    </rPh>
    <phoneticPr fontId="5"/>
  </si>
  <si>
    <t>-</t>
    <phoneticPr fontId="5"/>
  </si>
  <si>
    <t>住民基本台帳人口
(※6)</t>
    <phoneticPr fontId="5"/>
  </si>
  <si>
    <t>30.01.01(人)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</si>
  <si>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</si>
  <si>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</si>
  <si>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</si>
  <si>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</si>
  <si>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</si>
  <si>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</si>
  <si>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</si>
  <si>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</si>
  <si>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</si>
  <si>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実質単年度収支</t>
    <phoneticPr fontId="20"/>
  </si>
  <si>
    <t>　実質公債費比率</t>
    <rPh sb="1" eb="3">
      <t>ジッシツ</t>
    </rPh>
    <rPh sb="3" eb="6">
      <t>コウサイヒ</t>
    </rPh>
    <rPh sb="6" eb="8">
      <t>ヒリツ</t>
    </rPh>
    <phoneticPr fontId="5"/>
  </si>
  <si>
    <t>29.01.01(人)</t>
    <phoneticPr fontId="5"/>
  </si>
  <si>
    <t>一般職員</t>
    <rPh sb="0" eb="2">
      <t>イッパン</t>
    </rPh>
    <rPh sb="2" eb="4">
      <t>ショクイン</t>
    </rPh>
    <phoneticPr fontId="5"/>
  </si>
  <si>
    <t>基準財政収入額</t>
    <phoneticPr fontId="20"/>
  </si>
  <si>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</si>
  <si>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</si>
  <si>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</si>
  <si>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</si>
  <si>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</si>
  <si>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</si>
  <si>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　うち技能労務職員</t>
    <rPh sb="3" eb="5">
      <t>ギノウ</t>
    </rPh>
    <rPh sb="5" eb="7">
      <t>ロウム</t>
    </rPh>
    <rPh sb="7" eb="8">
      <t>ショク</t>
    </rPh>
    <rPh sb="8" eb="9">
      <t>イン</t>
    </rPh>
    <phoneticPr fontId="5"/>
  </si>
  <si>
    <t>-</t>
    <phoneticPr fontId="5"/>
  </si>
  <si>
    <t>標準税収入額等</t>
    <phoneticPr fontId="20"/>
  </si>
  <si>
    <t>うち日本人(％)</t>
    <phoneticPr fontId="5"/>
  </si>
  <si>
    <t>-0.9</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</si>
  <si>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</si>
  <si>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</si>
  <si>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</si>
  <si>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</si>
  <si>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0"/>
  </si>
  <si>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</si>
  <si>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</si>
  <si>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</si>
  <si>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</si>
  <si>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</si>
  <si>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</si>
  <si>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</si>
  <si>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</si>
  <si>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</si>
  <si>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</si>
  <si>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</si>
  <si>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</si>
  <si>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0"/>
  </si>
  <si>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</si>
  <si>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</si>
  <si>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</si>
  <si>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</si>
  <si>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</si>
  <si>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</si>
  <si>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</si>
  <si>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</si>
  <si>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</si>
  <si>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</si>
  <si>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</si>
  <si>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</si>
  <si>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</si>
  <si>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</si>
  <si>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</si>
  <si>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</si>
  <si>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</si>
  <si>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</si>
  <si>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</si>
  <si>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</si>
  <si>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</si>
  <si>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※6：人口については、調査年度の1月1日現在の住民基本台帳に登載されている人口に基づいている。</t>
  </si>
  <si>
    <t>※7：職員の状況については、地方公務員給与実態調査に基づくものであるが、当該資料作成時点（平成31年1月末時点）において平成30年調査結果が未公表であるため、前年度の数値を引用している。</t>
    <rPh sb="3" eb="5">
      <t>ショクイン</t>
    </rPh>
    <rPh sb="6" eb="8">
      <t>ジョウキョウ</t>
    </rPh>
    <phoneticPr fontId="15"/>
  </si>
  <si>
    <t>平成29年度</t>
    <phoneticPr fontId="20"/>
  </si>
  <si>
    <t>島根県</t>
    <phoneticPr fontId="20"/>
  </si>
  <si>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</si>
  <si>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</si>
  <si>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</si>
  <si>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</si>
  <si>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</si>
  <si>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</si>
  <si>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</si>
  <si>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</si>
  <si>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</si>
  <si>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</si>
  <si>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</si>
  <si>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</si>
  <si>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</si>
  <si>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</si>
  <si>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</si>
  <si>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</si>
  <si>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</si>
  <si>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</si>
  <si>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</si>
  <si>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2"/>
  </si>
  <si>
    <t>　　道府県民税</t>
    <rPh sb="2" eb="5">
      <t>ドウフケン</t>
    </rPh>
    <phoneticPr fontId="5"/>
  </si>
  <si>
    <t>総務費</t>
  </si>
  <si>
    <t>　地方道路譲与税</t>
    <rPh sb="1" eb="3">
      <t>チホウ</t>
    </rPh>
    <rPh sb="3" eb="5">
      <t>ドウロ</t>
    </rPh>
    <rPh sb="5" eb="7">
      <t>ジョウヨ</t>
    </rPh>
    <rPh sb="7" eb="8">
      <t>ゼイ</t>
    </rPh>
    <phoneticPr fontId="12"/>
  </si>
  <si>
    <t>-</t>
    <phoneticPr fontId="5"/>
  </si>
  <si>
    <t>-</t>
    <phoneticPr fontId="5"/>
  </si>
  <si>
    <t>　　　個人均等割</t>
    <phoneticPr fontId="5"/>
  </si>
  <si>
    <t>民生費</t>
  </si>
  <si>
    <t>　特別とん譲与税</t>
    <rPh sb="1" eb="3">
      <t>トクベツ</t>
    </rPh>
    <rPh sb="5" eb="7">
      <t>ジョウヨ</t>
    </rPh>
    <rPh sb="7" eb="8">
      <t>ゼイ</t>
    </rPh>
    <phoneticPr fontId="12"/>
  </si>
  <si>
    <t>　　　所得割</t>
    <phoneticPr fontId="5"/>
  </si>
  <si>
    <t>衛生費</t>
  </si>
  <si>
    <t>　石油ガス譲与税</t>
    <rPh sb="1" eb="3">
      <t>セキユ</t>
    </rPh>
    <rPh sb="5" eb="7">
      <t>ジョウヨ</t>
    </rPh>
    <rPh sb="7" eb="8">
      <t>ゼイ</t>
    </rPh>
    <phoneticPr fontId="12"/>
  </si>
  <si>
    <t>　　　法人均等割</t>
    <phoneticPr fontId="5"/>
  </si>
  <si>
    <t>労働費</t>
  </si>
  <si>
    <t>　航空機燃料譲与税</t>
    <rPh sb="1" eb="4">
      <t>コウクウキ</t>
    </rPh>
    <rPh sb="4" eb="6">
      <t>ネンリョウ</t>
    </rPh>
    <rPh sb="6" eb="8">
      <t>ジョウヨ</t>
    </rPh>
    <rPh sb="8" eb="9">
      <t>ゼイ</t>
    </rPh>
    <phoneticPr fontId="12"/>
  </si>
  <si>
    <t>　　　法人税割</t>
    <phoneticPr fontId="5"/>
  </si>
  <si>
    <t>農林水産業費</t>
  </si>
  <si>
    <t>　地方法人特別譲与税</t>
    <rPh sb="1" eb="3">
      <t>チホウ</t>
    </rPh>
    <rPh sb="3" eb="5">
      <t>ホウジン</t>
    </rPh>
    <rPh sb="5" eb="7">
      <t>トクベツ</t>
    </rPh>
    <rPh sb="7" eb="9">
      <t>ジョウヨ</t>
    </rPh>
    <rPh sb="9" eb="10">
      <t>ゼイ</t>
    </rPh>
    <phoneticPr fontId="12"/>
  </si>
  <si>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</si>
  <si>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</si>
  <si>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</si>
  <si>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</si>
  <si>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</si>
  <si>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</si>
  <si>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</si>
  <si>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</si>
  <si>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</si>
  <si>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</si>
  <si>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</si>
  <si>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</si>
  <si>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</si>
  <si>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</si>
  <si>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</si>
  <si>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</si>
  <si>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</si>
  <si>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0"/>
  </si>
  <si>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</si>
  <si>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</si>
  <si>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</si>
  <si>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</si>
  <si>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0"/>
  </si>
  <si>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</si>
  <si>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</si>
  <si>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</si>
  <si>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</si>
  <si>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</si>
  <si>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</si>
  <si>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</si>
  <si>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</si>
  <si>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</si>
  <si>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</si>
  <si>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</si>
  <si>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</si>
  <si>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</si>
  <si>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</si>
  <si>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0"/>
  </si>
  <si>
    <t>国有提供交付金</t>
    <phoneticPr fontId="5"/>
  </si>
  <si>
    <t>　　鉱区税</t>
    <rPh sb="2" eb="4">
      <t>コウク</t>
    </rPh>
    <rPh sb="4" eb="5">
      <t>ゼイ</t>
    </rPh>
    <phoneticPr fontId="5"/>
  </si>
  <si>
    <t>道府県民税所得割臨時交付金</t>
    <phoneticPr fontId="20"/>
  </si>
  <si>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</si>
  <si>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</si>
  <si>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</si>
  <si>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</si>
  <si>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</si>
  <si>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</si>
  <si>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</si>
  <si>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</si>
  <si>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</si>
  <si>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</si>
  <si>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</si>
  <si>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</si>
  <si>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</si>
  <si>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</si>
  <si>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</si>
  <si>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</si>
  <si>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</si>
  <si>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</si>
  <si>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2"/>
  </si>
  <si>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</si>
  <si>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</si>
  <si>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</si>
  <si>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</si>
  <si>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</si>
  <si>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</si>
  <si>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</si>
  <si>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</si>
  <si>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</si>
  <si>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</si>
  <si>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義務的経費計</t>
    <rPh sb="0" eb="3">
      <t>ギムテキ</t>
    </rPh>
    <rPh sb="3" eb="5">
      <t>ケイヒ</t>
    </rPh>
    <rPh sb="5" eb="6">
      <t>ケイ</t>
    </rPh>
    <phoneticPr fontId="5"/>
  </si>
  <si>
    <t>　人件費</t>
    <phoneticPr fontId="5"/>
  </si>
  <si>
    <t>区分</t>
    <phoneticPr fontId="5"/>
  </si>
  <si>
    <t>平成29年度</t>
    <rPh sb="0" eb="2">
      <t>ヘイセイ</t>
    </rPh>
    <rPh sb="4" eb="6">
      <t>ネンド</t>
    </rPh>
    <phoneticPr fontId="5"/>
  </si>
  <si>
    <t>平成28年度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</si>
  <si>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</si>
  <si>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</si>
  <si>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</si>
  <si>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</si>
  <si>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</si>
  <si>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</si>
  <si>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</si>
  <si>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</si>
  <si>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</si>
  <si>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　うち元金</t>
    <phoneticPr fontId="20"/>
  </si>
  <si>
    <t>　うち利子</t>
    <phoneticPr fontId="20"/>
  </si>
  <si>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</si>
  <si>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</si>
  <si>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</si>
  <si>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</si>
  <si>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</si>
  <si>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</si>
  <si>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</si>
  <si>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</si>
  <si>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</si>
  <si>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</si>
  <si>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</si>
  <si>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</si>
  <si>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</si>
  <si>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</si>
  <si>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</si>
  <si>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</si>
  <si>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</si>
  <si>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</si>
  <si>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</si>
  <si>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</si>
  <si>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</si>
  <si>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</si>
  <si>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平成29年度</t>
  </si>
  <si>
    <t>島根県</t>
  </si>
  <si>
    <t>一般会計等の財政状況（単位：百万円）</t>
    <rPh sb="0" eb="2">
      <t>イッパン</t>
    </rPh>
    <rPh sb="2" eb="4">
      <t>カイケイ</t>
    </rPh>
    <rPh sb="4" eb="5">
      <t>トウ</t>
    </rPh>
    <rPh sb="6" eb="8">
      <t>ザイセイ</t>
    </rPh>
    <rPh sb="8" eb="10">
      <t>ジョウキョウ</t>
    </rPh>
    <phoneticPr fontId="2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</si>
  <si>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4"/>
  </si>
  <si>
    <t>会計名</t>
    <rPh sb="0" eb="2">
      <t>カイケイ</t>
    </rPh>
    <rPh sb="2" eb="3">
      <t>メイ</t>
    </rPh>
    <phoneticPr fontId="24"/>
  </si>
  <si>
    <t>歳入</t>
    <rPh sb="0" eb="2">
      <t>サイニュウ</t>
    </rPh>
    <phoneticPr fontId="24"/>
  </si>
  <si>
    <t>歳出</t>
    <phoneticPr fontId="24"/>
  </si>
  <si>
    <t>形式収支</t>
    <phoneticPr fontId="24"/>
  </si>
  <si>
    <t>実質収支</t>
    <phoneticPr fontId="24"/>
  </si>
  <si>
    <t>他会計等
からの
繰入金</t>
    <rPh sb="9" eb="11">
      <t>クリイレ</t>
    </rPh>
    <rPh sb="11" eb="12">
      <t>キン</t>
    </rPh>
    <phoneticPr fontId="24"/>
  </si>
  <si>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</si>
  <si>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</si>
  <si>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</si>
  <si>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</si>
  <si>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</si>
  <si>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</si>
  <si>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</si>
  <si>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</si>
  <si>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</si>
  <si>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</si>
  <si>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</si>
  <si>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</si>
  <si>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公債管理特別会計</t>
    <phoneticPr fontId="5"/>
  </si>
  <si>
    <t>-</t>
    <phoneticPr fontId="5"/>
  </si>
  <si>
    <t>総務事務集中処理特別会計</t>
    <phoneticPr fontId="5"/>
  </si>
  <si>
    <t>-</t>
    <phoneticPr fontId="5"/>
  </si>
  <si>
    <t>証紙特別会計</t>
    <phoneticPr fontId="5"/>
  </si>
  <si>
    <t>市町村振興資金特別会計</t>
    <phoneticPr fontId="5"/>
  </si>
  <si>
    <t>農林漁業改善資金特別会計</t>
    <phoneticPr fontId="5"/>
  </si>
  <si>
    <t>島根あさひ社会復帰促進センター診療所特別会計</t>
    <phoneticPr fontId="5"/>
  </si>
  <si>
    <t>母子父子寡婦福祉資金特別会計</t>
    <phoneticPr fontId="5"/>
  </si>
  <si>
    <t>-</t>
    <phoneticPr fontId="5"/>
  </si>
  <si>
    <t>中小企業近代化資金特別会計</t>
    <phoneticPr fontId="5"/>
  </si>
  <si>
    <t>県営住宅特別会計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</si>
  <si>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</si>
  <si>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</si>
  <si>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</si>
  <si>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</si>
  <si>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</si>
  <si>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</si>
  <si>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</si>
  <si>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</si>
  <si>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</si>
  <si>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</si>
  <si>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</si>
  <si>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</si>
  <si>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</si>
  <si>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</si>
  <si>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電気事業会計</t>
    <phoneticPr fontId="5"/>
  </si>
  <si>
    <t>法適用企業</t>
    <phoneticPr fontId="5"/>
  </si>
  <si>
    <t>工業用水道事業会計</t>
    <phoneticPr fontId="5"/>
  </si>
  <si>
    <t>法適用企業</t>
    <phoneticPr fontId="5"/>
  </si>
  <si>
    <t>水道事業会計</t>
    <phoneticPr fontId="5"/>
  </si>
  <si>
    <t>法適用企業</t>
    <phoneticPr fontId="5"/>
  </si>
  <si>
    <t>病院事業会計</t>
    <phoneticPr fontId="5"/>
  </si>
  <si>
    <t>法適用企業</t>
    <phoneticPr fontId="5"/>
  </si>
  <si>
    <t>宅地造成事業会計</t>
    <phoneticPr fontId="5"/>
  </si>
  <si>
    <t>-</t>
    <phoneticPr fontId="5"/>
  </si>
  <si>
    <t>流域下水道特別会計</t>
    <phoneticPr fontId="5"/>
  </si>
  <si>
    <t>法非適用企業</t>
    <phoneticPr fontId="5"/>
  </si>
  <si>
    <t>中海水中貯木場特別会計</t>
    <phoneticPr fontId="5"/>
  </si>
  <si>
    <t>法非適用企業</t>
    <phoneticPr fontId="5"/>
  </si>
  <si>
    <t>臨港地域整備特別会計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</si>
  <si>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</si>
  <si>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</si>
  <si>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</si>
  <si>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</si>
  <si>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4"/>
  </si>
  <si>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</si>
  <si>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</si>
  <si>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</si>
  <si>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</si>
  <si>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</si>
  <si>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</si>
  <si>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</si>
  <si>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</si>
  <si>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</si>
  <si>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</si>
  <si>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</si>
  <si>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</si>
  <si>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</si>
  <si>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</si>
  <si>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4"/>
  </si>
  <si>
    <t>平成27年度</t>
    <rPh sb="0" eb="2">
      <t>ヘイセイ</t>
    </rPh>
    <rPh sb="4" eb="6">
      <t>ネンド</t>
    </rPh>
    <phoneticPr fontId="5"/>
  </si>
  <si>
    <t>分母比</t>
    <rPh sb="0" eb="2">
      <t>ブンボ</t>
    </rPh>
    <rPh sb="2" eb="3">
      <t>ヒ</t>
    </rPh>
    <phoneticPr fontId="5"/>
  </si>
  <si>
    <t>内訳</t>
    <rPh sb="0" eb="2">
      <t>ウチワケ</t>
    </rPh>
    <phoneticPr fontId="24"/>
  </si>
  <si>
    <t>元利償還金</t>
    <rPh sb="0" eb="2">
      <t>ガンリ</t>
    </rPh>
    <rPh sb="2" eb="5">
      <t>ショウカンキン</t>
    </rPh>
    <phoneticPr fontId="24"/>
  </si>
  <si>
    <t xml:space="preserve">一般会計等に係る地方債の現在高 </t>
    <rPh sb="0" eb="2">
      <t>イッパン</t>
    </rPh>
    <rPh sb="2" eb="4">
      <t>カイケイ</t>
    </rPh>
    <rPh sb="4" eb="5">
      <t>トウ</t>
    </rPh>
    <rPh sb="6" eb="7">
      <t>カカ</t>
    </rPh>
    <rPh sb="8" eb="11">
      <t>チホウサイ</t>
    </rPh>
    <rPh sb="12" eb="15">
      <t>ゲンザイダカ</t>
    </rPh>
    <phoneticPr fontId="24"/>
  </si>
  <si>
    <t>債務負担行為</t>
    <rPh sb="0" eb="2">
      <t>サイム</t>
    </rPh>
    <rPh sb="2" eb="4">
      <t>フタン</t>
    </rPh>
    <rPh sb="4" eb="6">
      <t>コウイ</t>
    </rPh>
    <phoneticPr fontId="5"/>
  </si>
  <si>
    <t>PFI事業に係るもの</t>
    <rPh sb="3" eb="5">
      <t>ジギョウ</t>
    </rPh>
    <rPh sb="6" eb="7">
      <t>カカ</t>
    </rPh>
    <phoneticPr fontId="24"/>
  </si>
  <si>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</si>
  <si>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</si>
  <si>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4"/>
  </si>
  <si>
    <t>いわゆる五省協定等に係るもの</t>
    <rPh sb="4" eb="6">
      <t>ゴショウ</t>
    </rPh>
    <rPh sb="6" eb="9">
      <t>キョウテイトウ</t>
    </rPh>
    <rPh sb="10" eb="11">
      <t>カカ</t>
    </rPh>
    <phoneticPr fontId="24"/>
  </si>
  <si>
    <t>-</t>
    <phoneticPr fontId="5"/>
  </si>
  <si>
    <t>-</t>
    <phoneticPr fontId="5"/>
  </si>
  <si>
    <t>準元利償還金</t>
    <rPh sb="0" eb="1">
      <t>ジュン</t>
    </rPh>
    <rPh sb="1" eb="3">
      <t>ガンリ</t>
    </rPh>
    <rPh sb="3" eb="6">
      <t>ショウカンキン</t>
    </rPh>
    <phoneticPr fontId="2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</si>
  <si>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4"/>
  </si>
  <si>
    <t xml:space="preserve">公営企業債等繰入見込額 </t>
    <rPh sb="0" eb="2">
      <t>コウエイ</t>
    </rPh>
    <rPh sb="2" eb="5">
      <t>キギョウサイ</t>
    </rPh>
    <rPh sb="5" eb="6">
      <t>トウ</t>
    </rPh>
    <rPh sb="6" eb="8">
      <t>クリイ</t>
    </rPh>
    <rPh sb="8" eb="11">
      <t>ミコミガク</t>
    </rPh>
    <phoneticPr fontId="24"/>
  </si>
  <si>
    <t>国営土地改良事業に係るもの</t>
    <rPh sb="0" eb="2">
      <t>コクエイ</t>
    </rPh>
    <rPh sb="2" eb="4">
      <t>トチ</t>
    </rPh>
    <rPh sb="4" eb="6">
      <t>カイリョウ</t>
    </rPh>
    <rPh sb="6" eb="8">
      <t>ジギョウ</t>
    </rPh>
    <rPh sb="9" eb="10">
      <t>カカ</t>
    </rPh>
    <phoneticPr fontId="2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</si>
  <si>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4"/>
  </si>
  <si>
    <t xml:space="preserve">組合等負担等見込額 </t>
    <rPh sb="0" eb="2">
      <t>クミアイ</t>
    </rPh>
    <rPh sb="2" eb="3">
      <t>トウ</t>
    </rPh>
    <rPh sb="3" eb="5">
      <t>フタン</t>
    </rPh>
    <rPh sb="5" eb="6">
      <t>トウ</t>
    </rPh>
    <rPh sb="6" eb="9">
      <t>ミコミガク</t>
    </rPh>
    <phoneticPr fontId="24"/>
  </si>
  <si>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</si>
  <si>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4"/>
  </si>
  <si>
    <t xml:space="preserve">退職手当負担見込額 </t>
    <rPh sb="0" eb="2">
      <t>タイショク</t>
    </rPh>
    <rPh sb="2" eb="4">
      <t>テアテ</t>
    </rPh>
    <rPh sb="4" eb="6">
      <t>フタン</t>
    </rPh>
    <rPh sb="6" eb="9">
      <t>ミコミガク</t>
    </rPh>
    <phoneticPr fontId="24"/>
  </si>
  <si>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</si>
  <si>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4"/>
  </si>
  <si>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4"/>
  </si>
  <si>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</si>
  <si>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4"/>
  </si>
  <si>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</si>
  <si>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</si>
  <si>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</si>
  <si>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4"/>
  </si>
  <si>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</si>
  <si>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</si>
  <si>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4"/>
  </si>
  <si>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</si>
  <si>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</si>
  <si>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</si>
  <si>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</si>
  <si>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</si>
  <si>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4"/>
  </si>
  <si>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</si>
  <si>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</si>
  <si>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4"/>
  </si>
  <si>
    <t xml:space="preserve">充当可能特定歳入 </t>
    <rPh sb="0" eb="2">
      <t>ジュウトウ</t>
    </rPh>
    <rPh sb="2" eb="4">
      <t>カノウ</t>
    </rPh>
    <rPh sb="4" eb="6">
      <t>トクテイ</t>
    </rPh>
    <rPh sb="6" eb="8">
      <t>サイニュウ</t>
    </rPh>
    <phoneticPr fontId="24"/>
  </si>
  <si>
    <t>流域下水道特別会計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</si>
  <si>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4"/>
  </si>
  <si>
    <t>臨港地域整備特別会計</t>
    <phoneticPr fontId="5"/>
  </si>
  <si>
    <t>(Ｆ)</t>
    <phoneticPr fontId="5"/>
  </si>
  <si>
    <t>宅地造成事業会計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</si>
  <si>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</si>
  <si>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</si>
  <si>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</si>
  <si>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4"/>
  </si>
  <si>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</si>
  <si>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4"/>
  </si>
  <si>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</si>
  <si>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</si>
  <si>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</si>
  <si>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</si>
  <si>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</si>
  <si>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4"/>
  </si>
  <si>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</si>
  <si>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</si>
  <si>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</si>
  <si>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4"/>
  </si>
  <si>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</si>
  <si>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</si>
  <si>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</si>
  <si>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</si>
  <si>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</si>
  <si>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</si>
  <si>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</si>
  <si>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</si>
  <si>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</si>
  <si>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</si>
  <si>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</si>
  <si>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</si>
  <si>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</si>
  <si>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</si>
  <si>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</si>
  <si>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</si>
  <si>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</si>
  <si>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</si>
  <si>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</si>
  <si>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</si>
  <si>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</si>
  <si>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</si>
  <si>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</si>
  <si>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</si>
  <si>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</si>
  <si>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</si>
  <si>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</si>
  <si>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</si>
  <si>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</si>
  <si>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</si>
  <si>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</si>
  <si>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</si>
  <si>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</si>
  <si>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</si>
  <si>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</si>
  <si>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rPh sb="3" eb="5">
      <t>サンコウ</t>
    </rPh>
    <rPh sb="11" eb="13">
      <t>チホウ</t>
    </rPh>
    <rPh sb="13" eb="16">
      <t>コウムイン</t>
    </rPh>
    <rPh sb="16" eb="18">
      <t>キュウヨ</t>
    </rPh>
    <rPh sb="18" eb="20">
      <t>ジッタイ</t>
    </rPh>
    <rPh sb="20" eb="22">
      <t>チョウサ</t>
    </rPh>
    <rPh sb="23" eb="24">
      <t>モト</t>
    </rPh>
    <rPh sb="33" eb="35">
      <t>トウガイ</t>
    </rPh>
    <rPh sb="35" eb="37">
      <t>シリョウ</t>
    </rPh>
    <rPh sb="37" eb="39">
      <t>サクセイ</t>
    </rPh>
    <rPh sb="39" eb="41">
      <t>ジテン</t>
    </rPh>
    <rPh sb="42" eb="44">
      <t>ヘイセイ</t>
    </rPh>
    <rPh sb="46" eb="47">
      <t>ネン</t>
    </rPh>
    <rPh sb="48" eb="49">
      <t>ガツ</t>
    </rPh>
    <rPh sb="49" eb="50">
      <t>マツ</t>
    </rPh>
    <rPh sb="50" eb="52">
      <t>ジテン</t>
    </rPh>
    <rPh sb="57" eb="59">
      <t>ヘイセイ</t>
    </rPh>
    <rPh sb="61" eb="62">
      <t>ネン</t>
    </rPh>
    <rPh sb="62" eb="64">
      <t>チョウサ</t>
    </rPh>
    <rPh sb="64" eb="66">
      <t>ケッカ</t>
    </rPh>
    <rPh sb="67" eb="70">
      <t>ミコウヒョウ</t>
    </rPh>
    <rPh sb="76" eb="78">
      <t>ゼンネン</t>
    </rPh>
    <rPh sb="78" eb="79">
      <t>ド</t>
    </rPh>
    <rPh sb="80" eb="82">
      <t>スウチ</t>
    </rPh>
    <rPh sb="83" eb="85">
      <t>インヨウ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</si>
  <si>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</si>
  <si>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</si>
  <si>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3"/>
  </si>
  <si>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</si>
  <si>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</si>
  <si>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</si>
  <si>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</si>
  <si>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</si>
  <si>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</si>
  <si>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</si>
  <si>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</si>
  <si>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</si>
  <si>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</si>
  <si>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</si>
  <si>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</si>
  <si>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</si>
  <si>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</si>
  <si>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</si>
  <si>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</si>
  <si>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</si>
  <si>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</si>
  <si>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</si>
  <si>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</si>
  <si>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</si>
  <si>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</si>
  <si>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</si>
  <si>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</si>
  <si>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 xml:space="preserve"> </t>
    <phoneticPr fontId="5"/>
  </si>
  <si>
    <t xml:space="preserve"> </t>
    <phoneticPr fontId="5"/>
  </si>
  <si>
    <t>H25</t>
  </si>
  <si>
    <t>H26</t>
  </si>
  <si>
    <t>H27</t>
  </si>
  <si>
    <t>H28</t>
  </si>
  <si>
    <t>H29</t>
  </si>
  <si>
    <t>一般会計</t>
  </si>
  <si>
    <t>病院事業会計</t>
  </si>
  <si>
    <t>電気事業会計</t>
  </si>
  <si>
    <t>水道事業会計</t>
  </si>
  <si>
    <t>臨港地域整備特別会計</t>
  </si>
  <si>
    <t>流域下水道特別会計</t>
  </si>
  <si>
    <t>工業用水道事業会計</t>
  </si>
  <si>
    <t>証紙特別会計</t>
  </si>
  <si>
    <t>その他会計（赤字）</t>
  </si>
  <si>
    <t>その他会計（黒字）</t>
  </si>
  <si>
    <t>-</t>
    <phoneticPr fontId="2"/>
  </si>
  <si>
    <t>-</t>
    <phoneticPr fontId="2"/>
  </si>
  <si>
    <t>-</t>
    <phoneticPr fontId="2"/>
  </si>
  <si>
    <t>-</t>
    <phoneticPr fontId="2"/>
  </si>
  <si>
    <t>隠岐広域連合</t>
    <phoneticPr fontId="2"/>
  </si>
  <si>
    <t xml:space="preserve">  ①一般会計</t>
    <rPh sb="3" eb="5">
      <t>イッパン</t>
    </rPh>
    <rPh sb="5" eb="7">
      <t>カイケイ</t>
    </rPh>
    <phoneticPr fontId="2"/>
  </si>
  <si>
    <t>　②消防事業特別会計</t>
    <rPh sb="2" eb="4">
      <t>ショウボウ</t>
    </rPh>
    <rPh sb="4" eb="6">
      <t>ジギョウ</t>
    </rPh>
    <rPh sb="6" eb="8">
      <t>トクベツ</t>
    </rPh>
    <rPh sb="8" eb="10">
      <t>カイケイ</t>
    </rPh>
    <phoneticPr fontId="2"/>
  </si>
  <si>
    <t>　③介護保険事業特別会計</t>
    <rPh sb="2" eb="4">
      <t>カイゴ</t>
    </rPh>
    <rPh sb="4" eb="6">
      <t>ホケン</t>
    </rPh>
    <rPh sb="6" eb="8">
      <t>ジギョウ</t>
    </rPh>
    <rPh sb="8" eb="10">
      <t>トクベツ</t>
    </rPh>
    <rPh sb="10" eb="12">
      <t>カイケイ</t>
    </rPh>
    <phoneticPr fontId="2"/>
  </si>
  <si>
    <t>　④隠岐病院事業特別会計</t>
    <rPh sb="2" eb="4">
      <t>オキ</t>
    </rPh>
    <rPh sb="4" eb="6">
      <t>ビョウイン</t>
    </rPh>
    <rPh sb="6" eb="8">
      <t>ジギョウ</t>
    </rPh>
    <rPh sb="8" eb="10">
      <t>トクベツ</t>
    </rPh>
    <rPh sb="10" eb="12">
      <t>カイケイ</t>
    </rPh>
    <phoneticPr fontId="2"/>
  </si>
  <si>
    <t>　⑤隠岐島前病院特別会計</t>
    <rPh sb="2" eb="4">
      <t>オキ</t>
    </rPh>
    <rPh sb="4" eb="6">
      <t>ドウゼン</t>
    </rPh>
    <rPh sb="6" eb="8">
      <t>ビョウイン</t>
    </rPh>
    <rPh sb="8" eb="10">
      <t>トクベツ</t>
    </rPh>
    <rPh sb="10" eb="12">
      <t>カイケイ</t>
    </rPh>
    <phoneticPr fontId="2"/>
  </si>
  <si>
    <t>境港管理組合</t>
    <rPh sb="0" eb="2">
      <t>サカイミナト</t>
    </rPh>
    <rPh sb="2" eb="4">
      <t>カンリ</t>
    </rPh>
    <rPh sb="4" eb="6">
      <t>クミアイ</t>
    </rPh>
    <phoneticPr fontId="2"/>
  </si>
  <si>
    <t xml:space="preserve">  ②港湾整備事業特別会計</t>
    <rPh sb="3" eb="5">
      <t>コウワン</t>
    </rPh>
    <rPh sb="5" eb="7">
      <t>セイビ</t>
    </rPh>
    <rPh sb="7" eb="9">
      <t>ジギョウ</t>
    </rPh>
    <rPh sb="9" eb="11">
      <t>トクベツ</t>
    </rPh>
    <rPh sb="11" eb="12">
      <t>カイ</t>
    </rPh>
    <rPh sb="12" eb="13">
      <t>ケイ</t>
    </rPh>
    <phoneticPr fontId="2"/>
  </si>
  <si>
    <t>島根県野菜価格安定基金協会</t>
    <rPh sb="0" eb="3">
      <t>シマネケン</t>
    </rPh>
    <rPh sb="3" eb="5">
      <t>ヤサイ</t>
    </rPh>
    <rPh sb="5" eb="7">
      <t>カカク</t>
    </rPh>
    <rPh sb="7" eb="9">
      <t>アンテイ</t>
    </rPh>
    <rPh sb="9" eb="11">
      <t>キキン</t>
    </rPh>
    <rPh sb="11" eb="13">
      <t>キョウカイ</t>
    </rPh>
    <phoneticPr fontId="5"/>
  </si>
  <si>
    <t>島根県畜産振興協会</t>
    <rPh sb="0" eb="3">
      <t>シマネケン</t>
    </rPh>
    <rPh sb="3" eb="5">
      <t>チクサン</t>
    </rPh>
    <rPh sb="5" eb="7">
      <t>シンコウ</t>
    </rPh>
    <rPh sb="7" eb="9">
      <t>キョウカイ</t>
    </rPh>
    <phoneticPr fontId="5"/>
  </si>
  <si>
    <t>○</t>
    <phoneticPr fontId="2"/>
  </si>
  <si>
    <t>島根県林業公社（林業公社）</t>
    <rPh sb="0" eb="3">
      <t>シマネケン</t>
    </rPh>
    <rPh sb="3" eb="5">
      <t>リンギョウ</t>
    </rPh>
    <rPh sb="5" eb="7">
      <t>コウシャ</t>
    </rPh>
    <rPh sb="8" eb="10">
      <t>リンギョウ</t>
    </rPh>
    <rPh sb="10" eb="12">
      <t>コウシャ</t>
    </rPh>
    <phoneticPr fontId="5"/>
  </si>
  <si>
    <t>島根県水産振興協会</t>
    <rPh sb="0" eb="3">
      <t>シマネケン</t>
    </rPh>
    <rPh sb="3" eb="5">
      <t>スイサン</t>
    </rPh>
    <rPh sb="5" eb="7">
      <t>シンコウ</t>
    </rPh>
    <rPh sb="7" eb="9">
      <t>キョウカイ</t>
    </rPh>
    <phoneticPr fontId="5"/>
  </si>
  <si>
    <t>島根県育英会</t>
    <rPh sb="0" eb="3">
      <t>シマネケン</t>
    </rPh>
    <rPh sb="3" eb="6">
      <t>イクエイカイ</t>
    </rPh>
    <phoneticPr fontId="5"/>
  </si>
  <si>
    <t>しまね海洋館</t>
    <rPh sb="3" eb="5">
      <t>カイヨウ</t>
    </rPh>
    <rPh sb="5" eb="6">
      <t>カン</t>
    </rPh>
    <phoneticPr fontId="5"/>
  </si>
  <si>
    <t>ふるさと島根定住財団</t>
    <rPh sb="4" eb="6">
      <t>シマネ</t>
    </rPh>
    <rPh sb="6" eb="8">
      <t>テイジュウ</t>
    </rPh>
    <rPh sb="8" eb="10">
      <t>ザイダン</t>
    </rPh>
    <phoneticPr fontId="5"/>
  </si>
  <si>
    <t>しまね自然と環境財団</t>
    <rPh sb="3" eb="5">
      <t>シゼン</t>
    </rPh>
    <rPh sb="6" eb="8">
      <t>カンキョウ</t>
    </rPh>
    <rPh sb="8" eb="10">
      <t>ザイダン</t>
    </rPh>
    <phoneticPr fontId="5"/>
  </si>
  <si>
    <t>○</t>
    <phoneticPr fontId="2"/>
  </si>
  <si>
    <t>島根県環境管理センター</t>
    <rPh sb="0" eb="3">
      <t>シマネケン</t>
    </rPh>
    <rPh sb="3" eb="5">
      <t>カンキョウ</t>
    </rPh>
    <rPh sb="5" eb="7">
      <t>カンリ</t>
    </rPh>
    <phoneticPr fontId="5"/>
  </si>
  <si>
    <t>しまね女性センター</t>
    <rPh sb="3" eb="5">
      <t>ジョセイ</t>
    </rPh>
    <phoneticPr fontId="5"/>
  </si>
  <si>
    <t>しまね文化振興財団</t>
    <rPh sb="3" eb="5">
      <t>ブンカ</t>
    </rPh>
    <rPh sb="5" eb="7">
      <t>シンコウ</t>
    </rPh>
    <rPh sb="7" eb="9">
      <t>ザイダン</t>
    </rPh>
    <phoneticPr fontId="5"/>
  </si>
  <si>
    <t>しまね国際センター</t>
    <rPh sb="3" eb="5">
      <t>コクサイ</t>
    </rPh>
    <phoneticPr fontId="5"/>
  </si>
  <si>
    <t>島根県障害者スポーツ協会</t>
    <rPh sb="0" eb="3">
      <t>シマネケン</t>
    </rPh>
    <rPh sb="3" eb="6">
      <t>ショウガイシャ</t>
    </rPh>
    <rPh sb="10" eb="12">
      <t>キョウカイ</t>
    </rPh>
    <phoneticPr fontId="5"/>
  </si>
  <si>
    <t>島根県生活衛生営業指導センター</t>
    <rPh sb="0" eb="3">
      <t>シマネケン</t>
    </rPh>
    <rPh sb="3" eb="5">
      <t>セイカツ</t>
    </rPh>
    <rPh sb="5" eb="7">
      <t>エイセイ</t>
    </rPh>
    <rPh sb="7" eb="9">
      <t>エイギョウ</t>
    </rPh>
    <rPh sb="9" eb="11">
      <t>シドウ</t>
    </rPh>
    <phoneticPr fontId="5"/>
  </si>
  <si>
    <t>しまね農業振興公社</t>
    <rPh sb="3" eb="5">
      <t>ノウギョウ</t>
    </rPh>
    <rPh sb="5" eb="7">
      <t>シンコウ</t>
    </rPh>
    <rPh sb="7" eb="9">
      <t>コウシャ</t>
    </rPh>
    <phoneticPr fontId="5"/>
  </si>
  <si>
    <t>島根県みどりの担い手育成基金</t>
    <rPh sb="0" eb="3">
      <t>シマネケン</t>
    </rPh>
    <rPh sb="7" eb="8">
      <t>ニナ</t>
    </rPh>
    <rPh sb="9" eb="10">
      <t>テ</t>
    </rPh>
    <rPh sb="10" eb="12">
      <t>イクセイ</t>
    </rPh>
    <rPh sb="12" eb="14">
      <t>キキン</t>
    </rPh>
    <phoneticPr fontId="5"/>
  </si>
  <si>
    <t>くにびきメッセ</t>
  </si>
  <si>
    <t>島根県石央地域地場産業振興センター</t>
  </si>
  <si>
    <t>しまね産業振興財団</t>
  </si>
  <si>
    <t>島根県建設技術センター</t>
    <rPh sb="0" eb="3">
      <t>シマネケン</t>
    </rPh>
    <rPh sb="3" eb="5">
      <t>ケンセツ</t>
    </rPh>
    <rPh sb="5" eb="7">
      <t>ギジュツ</t>
    </rPh>
    <phoneticPr fontId="5"/>
  </si>
  <si>
    <t>島根県暴力追放県民センター</t>
    <rPh sb="0" eb="3">
      <t>シマネケン</t>
    </rPh>
    <rPh sb="3" eb="5">
      <t>ボウリョク</t>
    </rPh>
    <rPh sb="5" eb="7">
      <t>ツイホウ</t>
    </rPh>
    <rPh sb="7" eb="9">
      <t>ケンミン</t>
    </rPh>
    <phoneticPr fontId="5"/>
  </si>
  <si>
    <t>島根県食肉公社</t>
    <rPh sb="0" eb="3">
      <t>シマネケン</t>
    </rPh>
    <rPh sb="3" eb="5">
      <t>ショクニク</t>
    </rPh>
    <rPh sb="5" eb="7">
      <t>コウシャ</t>
    </rPh>
    <phoneticPr fontId="5"/>
  </si>
  <si>
    <t>出雲空港ターミナルビル</t>
    <rPh sb="0" eb="2">
      <t>イズモ</t>
    </rPh>
    <rPh sb="2" eb="4">
      <t>クウコウ</t>
    </rPh>
    <phoneticPr fontId="5"/>
  </si>
  <si>
    <t>石見空港ターミナルビル</t>
  </si>
  <si>
    <t>島根県住宅供給公社</t>
    <rPh sb="0" eb="3">
      <t>シマネケン</t>
    </rPh>
    <rPh sb="3" eb="5">
      <t>ジュウタク</t>
    </rPh>
    <rPh sb="5" eb="7">
      <t>キョウキュウ</t>
    </rPh>
    <rPh sb="7" eb="9">
      <t>コウシャ</t>
    </rPh>
    <phoneticPr fontId="5"/>
  </si>
  <si>
    <t>○</t>
    <phoneticPr fontId="2"/>
  </si>
  <si>
    <t>島根県土地開発公社</t>
  </si>
  <si>
    <t>○</t>
    <phoneticPr fontId="2"/>
  </si>
  <si>
    <t>公立大学法人島根県立大学</t>
    <rPh sb="0" eb="2">
      <t>コウリツ</t>
    </rPh>
    <rPh sb="2" eb="4">
      <t>ダイガク</t>
    </rPh>
    <rPh sb="4" eb="6">
      <t>ホウジン</t>
    </rPh>
    <rPh sb="6" eb="8">
      <t>シマネ</t>
    </rPh>
    <rPh sb="8" eb="10">
      <t>ケンリツ</t>
    </rPh>
    <rPh sb="10" eb="12">
      <t>ダイガク</t>
    </rPh>
    <phoneticPr fontId="5"/>
  </si>
  <si>
    <t>島根県医療介護総合確保促進基金</t>
    <rPh sb="0" eb="3">
      <t>シマネケン</t>
    </rPh>
    <rPh sb="3" eb="5">
      <t>イリョウ</t>
    </rPh>
    <rPh sb="5" eb="7">
      <t>カイゴ</t>
    </rPh>
    <rPh sb="7" eb="9">
      <t>ソウゴウ</t>
    </rPh>
    <rPh sb="9" eb="11">
      <t>カクホ</t>
    </rPh>
    <rPh sb="11" eb="13">
      <t>ソクシン</t>
    </rPh>
    <rPh sb="13" eb="15">
      <t>キキン</t>
    </rPh>
    <phoneticPr fontId="2"/>
  </si>
  <si>
    <t>島根県教育文化振興基金</t>
    <rPh sb="0" eb="3">
      <t>シマネケン</t>
    </rPh>
    <rPh sb="3" eb="5">
      <t>キョウイク</t>
    </rPh>
    <rPh sb="5" eb="7">
      <t>ブンカ</t>
    </rPh>
    <rPh sb="7" eb="9">
      <t>シンコウ</t>
    </rPh>
    <rPh sb="9" eb="11">
      <t>キキン</t>
    </rPh>
    <phoneticPr fontId="2"/>
  </si>
  <si>
    <t>後期高齢者医療財政安定化基金</t>
    <rPh sb="0" eb="2">
      <t>コウキ</t>
    </rPh>
    <rPh sb="2" eb="5">
      <t>コウレイシャ</t>
    </rPh>
    <rPh sb="5" eb="7">
      <t>イリョウ</t>
    </rPh>
    <rPh sb="7" eb="9">
      <t>ザイセイ</t>
    </rPh>
    <rPh sb="9" eb="12">
      <t>アンテイカ</t>
    </rPh>
    <rPh sb="12" eb="14">
      <t>キキン</t>
    </rPh>
    <phoneticPr fontId="2"/>
  </si>
  <si>
    <t>中山間地域等活性化基金</t>
    <rPh sb="0" eb="1">
      <t>チュウ</t>
    </rPh>
    <rPh sb="1" eb="2">
      <t>ヤマ</t>
    </rPh>
    <rPh sb="2" eb="3">
      <t>アイダ</t>
    </rPh>
    <rPh sb="3" eb="5">
      <t>チイキ</t>
    </rPh>
    <rPh sb="5" eb="6">
      <t>トウ</t>
    </rPh>
    <rPh sb="6" eb="9">
      <t>カッセイカ</t>
    </rPh>
    <rPh sb="9" eb="11">
      <t>キキン</t>
    </rPh>
    <phoneticPr fontId="2"/>
  </si>
  <si>
    <t>国民健康保険財政安定化基金</t>
    <rPh sb="0" eb="2">
      <t>コクミン</t>
    </rPh>
    <rPh sb="2" eb="4">
      <t>ケンコウ</t>
    </rPh>
    <rPh sb="4" eb="6">
      <t>ホケン</t>
    </rPh>
    <rPh sb="6" eb="8">
      <t>ザイセイ</t>
    </rPh>
    <rPh sb="8" eb="11">
      <t>アンテイカ</t>
    </rPh>
    <rPh sb="11" eb="13">
      <t>キキン</t>
    </rPh>
    <phoneticPr fontId="2"/>
  </si>
  <si>
    <t>実質公債費比率</t>
    <phoneticPr fontId="5"/>
  </si>
  <si>
    <t>将来負担比率</t>
    <phoneticPr fontId="5"/>
  </si>
  <si>
    <t>グループ内平均値</t>
    <rPh sb="4" eb="5">
      <t>ナイ</t>
    </rPh>
    <rPh sb="5" eb="7">
      <t>ヘイキン</t>
    </rPh>
    <rPh sb="7" eb="8">
      <t>アタイ</t>
    </rPh>
    <phoneticPr fontId="5"/>
  </si>
  <si>
    <t>実質公債費比率</t>
    <phoneticPr fontId="5"/>
  </si>
  <si>
    <t>将来負担比率</t>
    <phoneticPr fontId="5"/>
  </si>
  <si>
    <t>当該団体値</t>
    <rPh sb="0" eb="2">
      <t>トウガイ</t>
    </rPh>
    <rPh sb="2" eb="4">
      <t>ダンタイ</t>
    </rPh>
    <rPh sb="4" eb="5">
      <t>アタイ</t>
    </rPh>
    <phoneticPr fontId="5"/>
  </si>
  <si>
    <t>(　参考　）</t>
    <rPh sb="2" eb="4">
      <t>サンコウ</t>
    </rPh>
    <phoneticPr fontId="5"/>
  </si>
  <si>
    <t>　　将来負担比率については、過去に道路整備などの社会資本の整備を推進してきた結果、社会基盤の整備水準は相当程度向上してきたものの、その財源となる県債残高などが高止まりとなり、類似団体と比べて高い水準となっています。また、対前年比較では、県債現在高の減により将来負担額（分子）が減少した一方で、地方交付税の減により標準財政規模（分母）も減少したため、相対的に増となりました。
　実質公債費比率については、財政健全化のための県債の新規発行の抑制や執行節減により生じた財源を活用した繰上償還（H25～29　251億円程度）を進めてきた結果、近年減少傾向となっており、類似団体平均を下回っています。
　今後も財政規模が類似している他県の状況も踏まえつつ、県債の新規発行の抑制や繰上償還に取り組み、比率の改善に努めます。</t>
    <rPh sb="110" eb="111">
      <t>タイ</t>
    </rPh>
    <rPh sb="111" eb="113">
      <t>ゼンネン</t>
    </rPh>
    <rPh sb="113" eb="115">
      <t>ヒカク</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</si>
  <si>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</si>
  <si>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</si>
  <si>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</si>
  <si>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</si>
  <si>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将来負担比率</t>
    <phoneticPr fontId="5"/>
  </si>
  <si>
    <t>　将来負担比率については、過去に道路整備などの社会資本の整備を推進してきた結果、社会基盤の整備水準は相当程度向上してきたものの、その財源となる県債残高などが高止まりとなり、類似団体と比べて高い水準となっています。
　また、有形固定資産減価償却率についても、同様に、過去整備した道路の工作物等の減価償却が進んでいることから類似団体と比べて高い水準となっています。
　本県では、H27年度に策定した島根県公共施設等総合管理基本方針に基づいて、限られた財源のもと、公共施設等の維持管理や計画的な長寿命化を図っていきます。</t>
    <rPh sb="1" eb="3">
      <t>ショウライ</t>
    </rPh>
    <rPh sb="3" eb="5">
      <t>フタン</t>
    </rPh>
    <rPh sb="5" eb="7">
      <t>ヒリツ</t>
    </rPh>
    <rPh sb="13" eb="15">
      <t>カコ</t>
    </rPh>
    <rPh sb="16" eb="18">
      <t>ドウロ</t>
    </rPh>
    <rPh sb="18" eb="20">
      <t>セイビ</t>
    </rPh>
    <rPh sb="23" eb="25">
      <t>シャカイ</t>
    </rPh>
    <rPh sb="25" eb="27">
      <t>シホン</t>
    </rPh>
    <rPh sb="28" eb="30">
      <t>セイビ</t>
    </rPh>
    <rPh sb="31" eb="33">
      <t>スイシン</t>
    </rPh>
    <rPh sb="37" eb="39">
      <t>ケッカ</t>
    </rPh>
    <rPh sb="40" eb="42">
      <t>シャカイ</t>
    </rPh>
    <rPh sb="42" eb="44">
      <t>キバン</t>
    </rPh>
    <rPh sb="45" eb="47">
      <t>セイビ</t>
    </rPh>
    <rPh sb="47" eb="49">
      <t>スイジュン</t>
    </rPh>
    <rPh sb="50" eb="52">
      <t>ソウトウ</t>
    </rPh>
    <rPh sb="52" eb="54">
      <t>テイド</t>
    </rPh>
    <rPh sb="54" eb="56">
      <t>コウジョウ</t>
    </rPh>
    <rPh sb="66" eb="68">
      <t>ザイゲン</t>
    </rPh>
    <rPh sb="71" eb="73">
      <t>ケンサイ</t>
    </rPh>
    <rPh sb="73" eb="75">
      <t>ザンダカ</t>
    </rPh>
    <rPh sb="78" eb="80">
      <t>タカド</t>
    </rPh>
    <rPh sb="86" eb="88">
      <t>ルイジ</t>
    </rPh>
    <rPh sb="88" eb="90">
      <t>ダンタイ</t>
    </rPh>
    <rPh sb="91" eb="92">
      <t>クラ</t>
    </rPh>
    <rPh sb="94" eb="95">
      <t>タカ</t>
    </rPh>
    <rPh sb="96" eb="98">
      <t>スイジュン</t>
    </rPh>
    <rPh sb="111" eb="113">
      <t>ユウケイ</t>
    </rPh>
    <rPh sb="113" eb="115">
      <t>コテイ</t>
    </rPh>
    <rPh sb="115" eb="117">
      <t>シサン</t>
    </rPh>
    <rPh sb="117" eb="119">
      <t>ゲンカ</t>
    </rPh>
    <rPh sb="119" eb="122">
      <t>ショウキャクリツ</t>
    </rPh>
    <rPh sb="128" eb="130">
      <t>ドウヨウ</t>
    </rPh>
    <rPh sb="132" eb="134">
      <t>カコ</t>
    </rPh>
    <rPh sb="134" eb="136">
      <t>セイビ</t>
    </rPh>
    <rPh sb="138" eb="140">
      <t>ドウロ</t>
    </rPh>
    <rPh sb="141" eb="144">
      <t>コウサクブツ</t>
    </rPh>
    <rPh sb="144" eb="145">
      <t>トウ</t>
    </rPh>
    <rPh sb="146" eb="148">
      <t>ゲンカ</t>
    </rPh>
    <rPh sb="148" eb="150">
      <t>ショウキャク</t>
    </rPh>
    <rPh sb="151" eb="152">
      <t>スス</t>
    </rPh>
    <rPh sb="160" eb="162">
      <t>ルイジ</t>
    </rPh>
    <rPh sb="162" eb="164">
      <t>ダンタイ</t>
    </rPh>
    <rPh sb="165" eb="166">
      <t>クラ</t>
    </rPh>
    <rPh sb="168" eb="169">
      <t>タカ</t>
    </rPh>
    <rPh sb="170" eb="172">
      <t>スイジュン</t>
    </rPh>
    <rPh sb="182" eb="184">
      <t>ホンケン</t>
    </rPh>
    <rPh sb="190" eb="192">
      <t>ネンド</t>
    </rPh>
    <rPh sb="193" eb="195">
      <t>サクテイ</t>
    </rPh>
    <rPh sb="197" eb="200">
      <t>シマネケン</t>
    </rPh>
    <rPh sb="200" eb="202">
      <t>コウキョウ</t>
    </rPh>
    <rPh sb="202" eb="204">
      <t>シセツ</t>
    </rPh>
    <rPh sb="204" eb="205">
      <t>トウ</t>
    </rPh>
    <rPh sb="205" eb="207">
      <t>ソウゴウ</t>
    </rPh>
    <rPh sb="207" eb="209">
      <t>カンリ</t>
    </rPh>
    <rPh sb="209" eb="211">
      <t>キホン</t>
    </rPh>
    <rPh sb="211" eb="213">
      <t>ホウシン</t>
    </rPh>
    <rPh sb="214" eb="215">
      <t>モト</t>
    </rPh>
    <rPh sb="219" eb="220">
      <t>カギ</t>
    </rPh>
    <rPh sb="223" eb="225">
      <t>ザイゲン</t>
    </rPh>
    <rPh sb="229" eb="231">
      <t>コウキョウ</t>
    </rPh>
    <rPh sb="231" eb="233">
      <t>シセツ</t>
    </rPh>
    <rPh sb="233" eb="234">
      <t>トウ</t>
    </rPh>
    <rPh sb="235" eb="237">
      <t>イジ</t>
    </rPh>
    <rPh sb="237" eb="239">
      <t>カンリ</t>
    </rPh>
    <rPh sb="240" eb="243">
      <t>ケイカクテキ</t>
    </rPh>
    <rPh sb="244" eb="248">
      <t>チョウジュミョウカ</t>
    </rPh>
    <rPh sb="249" eb="250">
      <t>ハカ</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</si>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</sst>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4"/>
      <color theme="1"/>
      <name val="游ゴシック"/>
      <family val="3"/>
      <charset val="128"/>
      <scheme val="minor"/>
    </font>
    <font>
      <sz val="11"/>
      <color theme="1"/>
      <name val="ＭＳ Ｐゴシック"/>
      <family val="3"/>
      <charset val="128"/>
    </font>
    <font>
      <sz val="14"/>
      <color theme="1"/>
      <name val="ＭＳ Ｐゴシック"/>
      <family val="3"/>
      <charset val="128"/>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19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2" fillId="0" borderId="0"/>
    <xf numFmtId="0" fontId="12"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4" fillId="0" borderId="0">
      <alignment vertical="center"/>
    </xf>
  </cellStyleXfs>
  <cellXfs count="128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9" fillId="2" borderId="1" xfId="1" applyFont="1" applyFill="1" applyBorder="1" applyAlignment="1"/>
    <xf numFmtId="0" fontId="9" fillId="2" borderId="2" xfId="1" applyFont="1" applyFill="1" applyBorder="1" applyAlignment="1">
      <alignment horizontal="right" vertical="top"/>
    </xf>
    <xf numFmtId="0" fontId="9"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9" fillId="0" borderId="7" xfId="1" applyFont="1" applyFill="1" applyBorder="1" applyAlignment="1">
      <alignment horizontal="center" vertical="center" wrapText="1"/>
    </xf>
    <xf numFmtId="177" fontId="9" fillId="0" borderId="5" xfId="5" applyNumberFormat="1" applyFont="1" applyFill="1" applyBorder="1" applyAlignment="1" applyProtection="1">
      <alignment horizontal="right" vertical="center" shrinkToFit="1"/>
    </xf>
    <xf numFmtId="177" fontId="9" fillId="0" borderId="10" xfId="5" applyNumberFormat="1" applyFont="1" applyFill="1" applyBorder="1" applyAlignment="1" applyProtection="1">
      <alignment horizontal="right" vertical="center" shrinkToFit="1"/>
    </xf>
    <xf numFmtId="0" fontId="9" fillId="0" borderId="11" xfId="1" applyFont="1" applyFill="1" applyBorder="1" applyAlignment="1">
      <alignment horizontal="center" vertical="center" wrapText="1"/>
    </xf>
    <xf numFmtId="177" fontId="9" fillId="0" borderId="15" xfId="5" applyNumberFormat="1" applyFont="1" applyFill="1" applyBorder="1" applyAlignment="1" applyProtection="1">
      <alignment horizontal="right" vertical="center" shrinkToFit="1"/>
    </xf>
    <xf numFmtId="177" fontId="9" fillId="0" borderId="16" xfId="5" applyNumberFormat="1" applyFont="1" applyFill="1" applyBorder="1" applyAlignment="1" applyProtection="1">
      <alignment horizontal="right" vertical="center" shrinkToFit="1"/>
    </xf>
    <xf numFmtId="177" fontId="9" fillId="0" borderId="34" xfId="5" applyNumberFormat="1" applyFont="1" applyFill="1" applyBorder="1" applyAlignment="1" applyProtection="1">
      <alignment horizontal="right" vertical="center" shrinkToFit="1"/>
    </xf>
    <xf numFmtId="177" fontId="9" fillId="0" borderId="35" xfId="5" applyNumberFormat="1" applyFont="1" applyFill="1" applyBorder="1" applyAlignment="1" applyProtection="1">
      <alignment horizontal="right" vertical="center" shrinkToFit="1"/>
    </xf>
    <xf numFmtId="0" fontId="9" fillId="0" borderId="47" xfId="1" applyFont="1" applyFill="1" applyBorder="1" applyAlignment="1">
      <alignment horizontal="center" vertical="center"/>
    </xf>
    <xf numFmtId="177" fontId="9" fillId="0" borderId="34" xfId="5" applyNumberFormat="1" applyFont="1" applyFill="1" applyBorder="1" applyAlignment="1" applyProtection="1">
      <alignment horizontal="right" vertical="center" shrinkToFit="1"/>
      <protection locked="0"/>
    </xf>
    <xf numFmtId="177" fontId="9" fillId="0" borderId="35" xfId="5" applyNumberFormat="1" applyFont="1" applyFill="1" applyBorder="1" applyAlignment="1" applyProtection="1">
      <alignment horizontal="right" vertical="center" shrinkToFit="1"/>
      <protection locked="0"/>
    </xf>
    <xf numFmtId="0" fontId="9" fillId="0" borderId="48" xfId="1" applyFont="1" applyFill="1" applyBorder="1" applyAlignment="1">
      <alignment horizontal="center" vertical="center"/>
    </xf>
    <xf numFmtId="177" fontId="9" fillId="0" borderId="21" xfId="5" applyNumberFormat="1" applyFont="1" applyFill="1" applyBorder="1" applyAlignment="1" applyProtection="1">
      <alignment horizontal="right" vertical="center" shrinkToFit="1"/>
      <protection locked="0"/>
    </xf>
    <xf numFmtId="177" fontId="9" fillId="0" borderId="22" xfId="5" applyNumberFormat="1" applyFont="1" applyFill="1" applyBorder="1" applyAlignment="1" applyProtection="1">
      <alignment horizontal="right" vertical="center" shrinkToFit="1"/>
      <protection locked="0"/>
    </xf>
    <xf numFmtId="0" fontId="9" fillId="0" borderId="1" xfId="1" applyFont="1" applyFill="1" applyBorder="1" applyAlignment="1">
      <alignment horizontal="center" vertical="center"/>
    </xf>
    <xf numFmtId="177" fontId="9" fillId="0" borderId="49" xfId="5" applyNumberFormat="1" applyFont="1" applyFill="1" applyBorder="1" applyAlignment="1" applyProtection="1">
      <alignment horizontal="right" vertical="center" shrinkToFit="1"/>
    </xf>
    <xf numFmtId="177" fontId="9"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74" xfId="9"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0" xfId="8" applyFont="1" applyFill="1" applyBorder="1" applyAlignment="1">
      <alignment horizontal="center" vertical="center"/>
    </xf>
    <xf numFmtId="0" fontId="15" fillId="0" borderId="0" xfId="8" applyFont="1" applyFill="1" applyBorder="1" applyAlignment="1">
      <alignment horizontal="center" vertical="center" wrapText="1"/>
    </xf>
    <xf numFmtId="0" fontId="15" fillId="0" borderId="8" xfId="8" applyFont="1" applyFill="1" applyBorder="1" applyAlignment="1">
      <alignment horizontal="center" vertical="center" textRotation="255"/>
    </xf>
    <xf numFmtId="0" fontId="15" fillId="0" borderId="8" xfId="8" applyFont="1" applyFill="1" applyBorder="1" applyAlignment="1">
      <alignment vertical="center"/>
    </xf>
    <xf numFmtId="0" fontId="15" fillId="0" borderId="8" xfId="8" applyFont="1" applyFill="1" applyBorder="1" applyAlignment="1">
      <alignment horizontal="right" vertical="center"/>
    </xf>
    <xf numFmtId="0" fontId="15" fillId="0" borderId="9" xfId="8" applyFont="1" applyFill="1" applyBorder="1" applyAlignment="1">
      <alignment horizontal="right" vertical="center"/>
    </xf>
    <xf numFmtId="0" fontId="15" fillId="0" borderId="0" xfId="8" applyFont="1" applyFill="1" applyBorder="1" applyAlignment="1">
      <alignment vertical="center"/>
    </xf>
    <xf numFmtId="0" fontId="15" fillId="0" borderId="0" xfId="8" applyFont="1" applyFill="1" applyBorder="1" applyAlignment="1">
      <alignment horizontal="right" vertical="center"/>
    </xf>
    <xf numFmtId="0" fontId="15" fillId="0" borderId="67" xfId="8" applyFont="1" applyFill="1" applyBorder="1" applyAlignment="1">
      <alignment horizontal="right" vertical="center"/>
    </xf>
    <xf numFmtId="0" fontId="15" fillId="0" borderId="68" xfId="8" applyFont="1" applyFill="1" applyBorder="1" applyAlignment="1">
      <alignment horizontal="center" vertical="center" textRotation="255"/>
    </xf>
    <xf numFmtId="0" fontId="15" fillId="0" borderId="69" xfId="8" applyFont="1" applyFill="1" applyBorder="1" applyAlignment="1">
      <alignment horizontal="center" vertical="center" textRotation="255"/>
    </xf>
    <xf numFmtId="0" fontId="15" fillId="0" borderId="69" xfId="8" applyFont="1" applyFill="1" applyBorder="1" applyAlignment="1">
      <alignment vertical="center"/>
    </xf>
    <xf numFmtId="0" fontId="15" fillId="0" borderId="69" xfId="8" applyFont="1" applyFill="1" applyBorder="1" applyAlignment="1">
      <alignment horizontal="right" vertical="center"/>
    </xf>
    <xf numFmtId="0" fontId="15" fillId="0" borderId="73" xfId="8" applyFont="1" applyFill="1" applyBorder="1" applyAlignment="1">
      <alignment horizontal="right" vertical="center"/>
    </xf>
    <xf numFmtId="0" fontId="15" fillId="0" borderId="68" xfId="8" applyFont="1" applyFill="1" applyBorder="1" applyAlignment="1">
      <alignment horizontal="center" vertical="center"/>
    </xf>
    <xf numFmtId="0" fontId="15" fillId="0" borderId="7" xfId="8" applyFont="1" applyFill="1" applyBorder="1">
      <alignment vertical="center"/>
    </xf>
    <xf numFmtId="0" fontId="15" fillId="0" borderId="0" xfId="8" applyFont="1" applyFill="1" applyBorder="1">
      <alignment vertical="center"/>
    </xf>
    <xf numFmtId="0" fontId="19" fillId="0" borderId="8" xfId="7" applyFont="1" applyFill="1" applyBorder="1" applyAlignment="1">
      <alignment horizontal="center" vertical="center" wrapText="1"/>
    </xf>
    <xf numFmtId="0" fontId="19" fillId="0" borderId="8" xfId="7" applyFont="1" applyFill="1" applyBorder="1" applyAlignment="1">
      <alignment horizontal="left" vertical="center"/>
    </xf>
    <xf numFmtId="0" fontId="12" fillId="0" borderId="8" xfId="8" applyFont="1" applyFill="1" applyBorder="1" applyAlignment="1">
      <alignment horizontal="left" vertical="center"/>
    </xf>
    <xf numFmtId="178" fontId="19" fillId="0" borderId="8" xfId="8" applyNumberFormat="1" applyFont="1" applyFill="1" applyBorder="1" applyAlignment="1">
      <alignment horizontal="right" vertical="center"/>
    </xf>
    <xf numFmtId="178" fontId="19" fillId="0" borderId="0" xfId="8" applyNumberFormat="1" applyFont="1" applyFill="1" applyBorder="1" applyAlignment="1">
      <alignment horizontal="right" vertical="center"/>
    </xf>
    <xf numFmtId="0" fontId="15" fillId="0" borderId="67"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49" fontId="15" fillId="0" borderId="0" xfId="8" applyNumberFormat="1" applyFont="1" applyFill="1" applyBorder="1" applyAlignment="1">
      <alignment vertical="center"/>
    </xf>
    <xf numFmtId="49" fontId="15" fillId="0" borderId="0" xfId="8" applyNumberFormat="1" applyFont="1" applyFill="1" applyBorder="1" applyAlignment="1">
      <alignment horizontal="center" vertical="center"/>
    </xf>
    <xf numFmtId="0" fontId="15" fillId="0" borderId="67" xfId="8" applyFont="1" applyFill="1" applyBorder="1" applyAlignment="1">
      <alignment horizontal="center" vertical="center"/>
    </xf>
    <xf numFmtId="0" fontId="15" fillId="0" borderId="68" xfId="8" applyFont="1" applyFill="1" applyBorder="1">
      <alignment vertical="center"/>
    </xf>
    <xf numFmtId="0" fontId="15" fillId="0" borderId="69" xfId="8" applyFont="1" applyFill="1" applyBorder="1">
      <alignment vertical="center"/>
    </xf>
    <xf numFmtId="0" fontId="15" fillId="0" borderId="73" xfId="8" applyFont="1" applyFill="1" applyBorder="1">
      <alignment vertical="center"/>
    </xf>
    <xf numFmtId="49" fontId="23" fillId="0" borderId="0" xfId="10" applyNumberFormat="1" applyFont="1">
      <alignment vertical="center"/>
    </xf>
    <xf numFmtId="49" fontId="15" fillId="0" borderId="0" xfId="10" applyNumberFormat="1" applyFont="1">
      <alignment vertical="center"/>
    </xf>
    <xf numFmtId="0" fontId="15" fillId="0" borderId="0" xfId="10" applyFont="1">
      <alignment vertical="center"/>
    </xf>
    <xf numFmtId="0" fontId="24" fillId="0" borderId="0" xfId="10" applyFont="1">
      <alignment vertical="center"/>
    </xf>
    <xf numFmtId="0" fontId="3" fillId="0" borderId="52" xfId="10" applyFont="1" applyBorder="1" applyAlignment="1">
      <alignment horizontal="center" vertical="center"/>
    </xf>
    <xf numFmtId="0" fontId="3" fillId="0" borderId="52" xfId="10" applyFont="1" applyBorder="1" applyAlignment="1">
      <alignment vertical="center"/>
    </xf>
    <xf numFmtId="0" fontId="15" fillId="0" borderId="0" xfId="10" applyFont="1" applyBorder="1">
      <alignment vertical="center"/>
    </xf>
    <xf numFmtId="0" fontId="15" fillId="0" borderId="12" xfId="10" applyFont="1" applyFill="1" applyBorder="1">
      <alignment vertical="center"/>
    </xf>
    <xf numFmtId="178" fontId="15" fillId="0" borderId="12"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0" fontId="15" fillId="0" borderId="12" xfId="10" applyFont="1" applyFill="1" applyBorder="1" applyAlignment="1">
      <alignment vertical="center"/>
    </xf>
    <xf numFmtId="0" fontId="15" fillId="0" borderId="12" xfId="10" applyFont="1" applyFill="1" applyBorder="1" applyAlignment="1">
      <alignment horizontal="center" vertical="center"/>
    </xf>
    <xf numFmtId="0" fontId="15" fillId="0" borderId="0" xfId="10" applyFont="1" applyFill="1" applyBorder="1">
      <alignment vertical="center"/>
    </xf>
    <xf numFmtId="178" fontId="15" fillId="0" borderId="0"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0" fontId="15" fillId="0" borderId="0" xfId="10" applyFont="1" applyFill="1" applyBorder="1" applyAlignment="1">
      <alignment vertical="center"/>
    </xf>
    <xf numFmtId="0" fontId="15" fillId="0" borderId="0" xfId="10" applyFont="1" applyFill="1" applyBorder="1" applyAlignment="1">
      <alignment horizontal="center" vertical="center"/>
    </xf>
    <xf numFmtId="0" fontId="15" fillId="0" borderId="12" xfId="10" applyFont="1" applyBorder="1">
      <alignment vertical="center"/>
    </xf>
    <xf numFmtId="0" fontId="15" fillId="0" borderId="0" xfId="10" applyFont="1" applyBorder="1" applyAlignment="1">
      <alignment horizontal="center" vertical="center"/>
    </xf>
    <xf numFmtId="0" fontId="15" fillId="0" borderId="52" xfId="10" applyFont="1" applyBorder="1">
      <alignment vertical="center"/>
    </xf>
    <xf numFmtId="0" fontId="19" fillId="0" borderId="0" xfId="10" applyFont="1" applyBorder="1">
      <alignment vertical="center"/>
    </xf>
    <xf numFmtId="0" fontId="19" fillId="0" borderId="0" xfId="10" applyFont="1">
      <alignment vertical="center"/>
    </xf>
    <xf numFmtId="0" fontId="15" fillId="0" borderId="0" xfId="10" applyFont="1" applyFill="1" applyBorder="1" applyAlignment="1">
      <alignment horizontal="center" vertical="center" wrapText="1"/>
    </xf>
    <xf numFmtId="0" fontId="15" fillId="0" borderId="0" xfId="10" applyFont="1" applyFill="1" applyBorder="1" applyAlignment="1">
      <alignment vertical="center" textRotation="255"/>
    </xf>
    <xf numFmtId="49" fontId="15" fillId="6" borderId="0" xfId="11" applyNumberFormat="1" applyFont="1" applyFill="1" applyProtection="1">
      <alignment vertical="center"/>
    </xf>
    <xf numFmtId="0" fontId="15" fillId="6" borderId="0" xfId="11" applyFont="1" applyFill="1" applyProtection="1">
      <alignment vertical="center"/>
    </xf>
    <xf numFmtId="0" fontId="15" fillId="6" borderId="0" xfId="11" applyFont="1" applyFill="1" applyBorder="1" applyAlignment="1" applyProtection="1">
      <alignment vertical="center"/>
    </xf>
    <xf numFmtId="0" fontId="15" fillId="6" borderId="69" xfId="11" applyFont="1" applyFill="1" applyBorder="1" applyProtection="1">
      <alignment vertical="center"/>
    </xf>
    <xf numFmtId="0" fontId="1" fillId="6" borderId="0" xfId="12" applyFill="1" applyProtection="1">
      <alignment vertical="center"/>
    </xf>
    <xf numFmtId="0" fontId="1" fillId="0" borderId="0" xfId="12" applyProtection="1">
      <alignment vertical="center"/>
    </xf>
    <xf numFmtId="0" fontId="25" fillId="6" borderId="0" xfId="11" applyFont="1" applyFill="1" applyAlignment="1" applyProtection="1">
      <alignment vertical="center"/>
    </xf>
    <xf numFmtId="0" fontId="15" fillId="6" borderId="0" xfId="11" applyFont="1" applyFill="1" applyAlignment="1" applyProtection="1">
      <alignment vertical="center"/>
    </xf>
    <xf numFmtId="0" fontId="1" fillId="6" borderId="0" xfId="12" applyFill="1" applyAlignment="1" applyProtection="1">
      <alignment vertical="center"/>
    </xf>
    <xf numFmtId="0" fontId="1" fillId="0" borderId="0" xfId="12" applyAlignment="1" applyProtection="1">
      <alignment vertical="center"/>
    </xf>
    <xf numFmtId="0" fontId="27" fillId="6" borderId="0" xfId="11" applyFont="1" applyFill="1" applyProtection="1">
      <alignment vertical="center"/>
    </xf>
    <xf numFmtId="0" fontId="28" fillId="6" borderId="0" xfId="11" applyFont="1" applyFill="1" applyProtection="1">
      <alignment vertical="center"/>
    </xf>
    <xf numFmtId="0" fontId="28" fillId="6" borderId="0" xfId="12" applyFont="1" applyFill="1" applyProtection="1">
      <alignment vertical="center"/>
    </xf>
    <xf numFmtId="0" fontId="28" fillId="0" borderId="0" xfId="12" applyFont="1" applyProtection="1">
      <alignment vertical="center"/>
    </xf>
    <xf numFmtId="0" fontId="27" fillId="6" borderId="0" xfId="11" applyFont="1" applyFill="1" applyBorder="1" applyProtection="1">
      <alignment vertical="center"/>
    </xf>
    <xf numFmtId="0" fontId="28" fillId="6" borderId="0" xfId="11" applyFont="1" applyFill="1" applyBorder="1" applyProtection="1">
      <alignment vertical="center"/>
    </xf>
    <xf numFmtId="0" fontId="27" fillId="0" borderId="92" xfId="11" applyFont="1" applyBorder="1" applyAlignment="1" applyProtection="1">
      <alignment horizontal="center" vertical="center" shrinkToFit="1"/>
      <protection locked="0"/>
    </xf>
    <xf numFmtId="0" fontId="27" fillId="0" borderId="92" xfId="11" applyFont="1" applyFill="1" applyBorder="1" applyAlignment="1" applyProtection="1">
      <alignment horizontal="center" vertical="center" shrinkToFit="1"/>
      <protection locked="0"/>
    </xf>
    <xf numFmtId="0" fontId="27" fillId="0" borderId="104" xfId="14" applyFont="1" applyBorder="1" applyAlignment="1" applyProtection="1">
      <alignment horizontal="center" vertical="center" shrinkToFit="1"/>
      <protection locked="0"/>
    </xf>
    <xf numFmtId="0" fontId="27" fillId="0" borderId="106" xfId="11" applyFont="1" applyBorder="1" applyAlignment="1" applyProtection="1">
      <alignment horizontal="center" vertical="center" shrinkToFit="1"/>
      <protection locked="0"/>
    </xf>
    <xf numFmtId="0" fontId="27" fillId="0" borderId="106" xfId="11" applyFont="1" applyFill="1" applyBorder="1" applyAlignment="1" applyProtection="1">
      <alignment horizontal="center" vertical="center" shrinkToFit="1"/>
      <protection locked="0"/>
    </xf>
    <xf numFmtId="0" fontId="27" fillId="0" borderId="117" xfId="14" applyFont="1" applyBorder="1" applyAlignment="1" applyProtection="1">
      <alignment horizontal="center" vertical="center" shrinkToFit="1"/>
      <protection locked="0"/>
    </xf>
    <xf numFmtId="0" fontId="27" fillId="8" borderId="20" xfId="11" applyFont="1" applyFill="1" applyBorder="1" applyAlignment="1" applyProtection="1">
      <alignment horizontal="center" vertical="center" shrinkToFit="1"/>
      <protection locked="0"/>
    </xf>
    <xf numFmtId="0" fontId="29" fillId="6" borderId="0" xfId="11" applyFont="1" applyFill="1" applyProtection="1">
      <alignment vertical="center"/>
    </xf>
    <xf numFmtId="0" fontId="27" fillId="0" borderId="135" xfId="11" applyFont="1" applyBorder="1" applyAlignment="1" applyProtection="1">
      <alignment horizontal="center" vertical="center" shrinkToFit="1"/>
      <protection locked="0"/>
    </xf>
    <xf numFmtId="0" fontId="27" fillId="6" borderId="117" xfId="11" applyFont="1" applyFill="1" applyBorder="1" applyAlignment="1" applyProtection="1">
      <alignment horizontal="center" vertical="center" shrinkToFit="1"/>
      <protection locked="0"/>
    </xf>
    <xf numFmtId="0" fontId="1" fillId="6" borderId="0" xfId="12" applyFont="1" applyFill="1" applyProtection="1">
      <alignment vertical="center"/>
    </xf>
    <xf numFmtId="0" fontId="27" fillId="0" borderId="145" xfId="11" applyFont="1" applyBorder="1" applyAlignment="1" applyProtection="1">
      <alignment horizontal="center" vertical="center" shrinkToFit="1"/>
      <protection locked="0"/>
    </xf>
    <xf numFmtId="0" fontId="27" fillId="6" borderId="0" xfId="11" applyFont="1" applyFill="1" applyBorder="1" applyAlignment="1" applyProtection="1">
      <alignment horizontal="center" vertical="center" shrinkToFit="1"/>
    </xf>
    <xf numFmtId="0" fontId="27" fillId="6" borderId="0" xfId="11" applyFont="1" applyFill="1" applyBorder="1" applyAlignment="1" applyProtection="1">
      <alignment horizontal="left" vertical="center" shrinkToFit="1"/>
    </xf>
    <xf numFmtId="177" fontId="27" fillId="6" borderId="0" xfId="11" applyNumberFormat="1" applyFont="1" applyFill="1" applyBorder="1" applyAlignment="1" applyProtection="1">
      <alignment horizontal="right" vertical="center" shrinkToFit="1"/>
    </xf>
    <xf numFmtId="177" fontId="27" fillId="6" borderId="0" xfId="11" applyNumberFormat="1" applyFont="1" applyFill="1" applyBorder="1" applyAlignment="1" applyProtection="1">
      <alignment horizontal="left" vertical="center" shrinkToFit="1"/>
    </xf>
    <xf numFmtId="0" fontId="29" fillId="6" borderId="0" xfId="11" applyFont="1" applyFill="1" applyBorder="1" applyProtection="1">
      <alignment vertical="center"/>
    </xf>
    <xf numFmtId="0" fontId="27" fillId="6" borderId="69" xfId="11" applyFont="1" applyFill="1" applyBorder="1" applyAlignment="1" applyProtection="1">
      <alignment vertical="center"/>
    </xf>
    <xf numFmtId="0" fontId="27" fillId="6" borderId="69" xfId="11" applyFont="1" applyFill="1" applyBorder="1" applyAlignment="1" applyProtection="1">
      <alignment horizontal="center" vertical="center"/>
    </xf>
    <xf numFmtId="0" fontId="27" fillId="6" borderId="31" xfId="11" applyFont="1" applyFill="1" applyBorder="1" applyProtection="1">
      <alignment vertical="center"/>
    </xf>
    <xf numFmtId="0" fontId="27" fillId="6" borderId="1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67" xfId="11" applyFont="1" applyFill="1" applyBorder="1" applyAlignment="1" applyProtection="1">
      <alignment vertical="center"/>
    </xf>
    <xf numFmtId="0" fontId="27" fillId="6" borderId="0" xfId="11" applyFont="1" applyFill="1" applyAlignment="1" applyProtection="1">
      <alignment vertical="center"/>
    </xf>
    <xf numFmtId="0" fontId="27" fillId="6" borderId="0" xfId="11" applyFont="1" applyFill="1" applyBorder="1" applyAlignment="1" applyProtection="1">
      <alignment horizontal="center" vertical="center"/>
    </xf>
    <xf numFmtId="0" fontId="28" fillId="6" borderId="0" xfId="11" applyFont="1" applyFill="1" applyAlignment="1" applyProtection="1">
      <alignment vertical="center"/>
    </xf>
    <xf numFmtId="0" fontId="28" fillId="6" borderId="0" xfId="11" applyFont="1" applyFill="1" applyBorder="1" applyAlignment="1" applyProtection="1">
      <alignment horizontal="center" vertical="center"/>
    </xf>
    <xf numFmtId="0" fontId="28" fillId="6" borderId="7" xfId="11" applyFont="1" applyFill="1" applyBorder="1" applyAlignment="1" applyProtection="1">
      <alignment vertical="center"/>
    </xf>
    <xf numFmtId="0" fontId="28" fillId="6" borderId="0" xfId="11" applyFont="1" applyFill="1" applyBorder="1" applyAlignment="1" applyProtection="1">
      <alignment vertical="center"/>
    </xf>
    <xf numFmtId="0" fontId="32" fillId="6" borderId="0" xfId="12" applyFont="1" applyFill="1" applyProtection="1">
      <alignment vertical="center"/>
    </xf>
    <xf numFmtId="0" fontId="1" fillId="0" borderId="0" xfId="12">
      <alignment vertical="center"/>
    </xf>
    <xf numFmtId="0" fontId="12" fillId="6" borderId="0" xfId="6" applyFill="1" applyProtection="1">
      <protection hidden="1"/>
    </xf>
    <xf numFmtId="0" fontId="12" fillId="6" borderId="0" xfId="6" applyFill="1"/>
    <xf numFmtId="0" fontId="12" fillId="6" borderId="0" xfId="6" applyFont="1" applyFill="1"/>
    <xf numFmtId="0" fontId="12" fillId="6" borderId="0" xfId="6" applyFont="1" applyFill="1" applyProtection="1">
      <protection hidden="1"/>
    </xf>
    <xf numFmtId="0" fontId="1" fillId="0" borderId="0" xfId="15" applyFont="1" applyFill="1">
      <alignment vertical="center"/>
    </xf>
    <xf numFmtId="0" fontId="1" fillId="0" borderId="0" xfId="15" applyFont="1" applyFill="1" applyBorder="1">
      <alignment vertical="center"/>
    </xf>
    <xf numFmtId="0" fontId="27" fillId="0" borderId="41" xfId="15" applyFont="1" applyFill="1" applyBorder="1">
      <alignment vertical="center"/>
    </xf>
    <xf numFmtId="0" fontId="1" fillId="0" borderId="12" xfId="15" applyFont="1" applyFill="1" applyBorder="1">
      <alignment vertical="center"/>
    </xf>
    <xf numFmtId="0" fontId="1" fillId="0" borderId="46" xfId="15" applyFont="1" applyFill="1" applyBorder="1">
      <alignment vertical="center"/>
    </xf>
    <xf numFmtId="0" fontId="1" fillId="0" borderId="63" xfId="15" applyFont="1" applyFill="1" applyBorder="1">
      <alignment vertical="center"/>
    </xf>
    <xf numFmtId="178" fontId="3" fillId="0" borderId="0" xfId="15" applyNumberFormat="1" applyFont="1" applyFill="1" applyBorder="1">
      <alignment vertical="center"/>
    </xf>
    <xf numFmtId="0" fontId="1" fillId="0" borderId="38" xfId="15" applyFont="1" applyFill="1" applyBorder="1">
      <alignment vertical="center"/>
    </xf>
    <xf numFmtId="0" fontId="1" fillId="6" borderId="41" xfId="15" applyFont="1" applyFill="1" applyBorder="1">
      <alignment vertical="center"/>
    </xf>
    <xf numFmtId="0" fontId="1" fillId="6" borderId="12" xfId="15" applyFont="1" applyFill="1" applyBorder="1">
      <alignment vertical="center"/>
    </xf>
    <xf numFmtId="0" fontId="1" fillId="6" borderId="46" xfId="15" applyFont="1" applyFill="1" applyBorder="1">
      <alignment vertical="center"/>
    </xf>
    <xf numFmtId="0" fontId="1" fillId="6" borderId="39" xfId="15" applyFont="1" applyFill="1" applyBorder="1">
      <alignment vertical="center"/>
    </xf>
    <xf numFmtId="0" fontId="1" fillId="6" borderId="31" xfId="15" applyFont="1" applyFill="1" applyBorder="1">
      <alignment vertical="center"/>
    </xf>
    <xf numFmtId="0" fontId="1" fillId="6" borderId="42" xfId="15" applyFont="1" applyFill="1" applyBorder="1">
      <alignment vertical="center"/>
    </xf>
    <xf numFmtId="178" fontId="3" fillId="6" borderId="37" xfId="15" applyNumberFormat="1" applyFont="1" applyFill="1" applyBorder="1">
      <alignment vertical="center"/>
    </xf>
    <xf numFmtId="178" fontId="3" fillId="6" borderId="52" xfId="15" applyNumberFormat="1" applyFont="1" applyFill="1" applyBorder="1">
      <alignment vertical="center"/>
    </xf>
    <xf numFmtId="178" fontId="3" fillId="6" borderId="40" xfId="15" applyNumberFormat="1" applyFont="1" applyFill="1" applyBorder="1">
      <alignment vertical="center"/>
    </xf>
    <xf numFmtId="178" fontId="3" fillId="6" borderId="34" xfId="15" applyNumberFormat="1" applyFont="1" applyFill="1" applyBorder="1" applyAlignment="1">
      <alignment horizontal="center" vertical="center"/>
    </xf>
    <xf numFmtId="178" fontId="21" fillId="6" borderId="186" xfId="15" applyNumberFormat="1" applyFont="1" applyFill="1" applyBorder="1" applyAlignment="1">
      <alignment horizontal="center" vertical="center"/>
    </xf>
    <xf numFmtId="178" fontId="3" fillId="6" borderId="50" xfId="15" applyNumberFormat="1" applyFont="1" applyFill="1" applyBorder="1" applyAlignment="1">
      <alignment horizontal="center" vertical="center"/>
    </xf>
    <xf numFmtId="177" fontId="3" fillId="6" borderId="34" xfId="15" applyNumberFormat="1" applyFont="1" applyFill="1" applyBorder="1" applyAlignment="1">
      <alignment horizontal="right" vertical="center" shrinkToFit="1"/>
    </xf>
    <xf numFmtId="177" fontId="3" fillId="6" borderId="186" xfId="15" applyNumberFormat="1" applyFont="1" applyFill="1" applyBorder="1" applyAlignment="1">
      <alignment horizontal="right" vertical="center" shrinkToFit="1"/>
    </xf>
    <xf numFmtId="188" fontId="3" fillId="6" borderId="50" xfId="15" applyNumberFormat="1" applyFont="1" applyFill="1" applyBorder="1" applyAlignment="1">
      <alignment horizontal="right" vertical="center" shrinkToFit="1"/>
    </xf>
    <xf numFmtId="0" fontId="3" fillId="6" borderId="0" xfId="15" applyFont="1" applyFill="1" applyBorder="1" applyAlignment="1">
      <alignment vertical="center"/>
    </xf>
    <xf numFmtId="177" fontId="3" fillId="6" borderId="0" xfId="15" applyNumberFormat="1" applyFont="1" applyFill="1" applyBorder="1" applyAlignment="1">
      <alignment horizontal="right" vertical="center"/>
    </xf>
    <xf numFmtId="188" fontId="3" fillId="6" borderId="0" xfId="15" applyNumberFormat="1" applyFont="1" applyFill="1" applyBorder="1" applyAlignment="1">
      <alignment horizontal="right" vertical="center"/>
    </xf>
    <xf numFmtId="190" fontId="3" fillId="0" borderId="0" xfId="15" applyNumberFormat="1" applyFont="1" applyFill="1" applyBorder="1">
      <alignment vertical="center"/>
    </xf>
    <xf numFmtId="178" fontId="3" fillId="0" borderId="39" xfId="15" applyNumberFormat="1" applyFont="1" applyFill="1" applyBorder="1">
      <alignment vertical="center"/>
    </xf>
    <xf numFmtId="178" fontId="3" fillId="0" borderId="31" xfId="15" applyNumberFormat="1" applyFont="1" applyFill="1" applyBorder="1">
      <alignment vertical="center"/>
    </xf>
    <xf numFmtId="178" fontId="3" fillId="0" borderId="42" xfId="15" applyNumberFormat="1" applyFont="1" applyFill="1" applyBorder="1">
      <alignment vertical="center"/>
    </xf>
    <xf numFmtId="178" fontId="3" fillId="0" borderId="34" xfId="15" applyNumberFormat="1" applyFont="1" applyFill="1" applyBorder="1" applyAlignment="1">
      <alignment horizontal="center" vertical="center"/>
    </xf>
    <xf numFmtId="178" fontId="3" fillId="0" borderId="186" xfId="15" applyNumberFormat="1" applyFont="1" applyFill="1" applyBorder="1" applyAlignment="1">
      <alignment horizontal="center" vertical="center"/>
    </xf>
    <xf numFmtId="178" fontId="3" fillId="0" borderId="50" xfId="15" applyNumberFormat="1" applyFont="1" applyFill="1" applyBorder="1" applyAlignment="1">
      <alignment horizontal="center" vertical="center"/>
    </xf>
    <xf numFmtId="178" fontId="3" fillId="0" borderId="0" xfId="15" applyNumberFormat="1" applyFont="1" applyFill="1" applyBorder="1" applyAlignment="1">
      <alignment horizontal="center" vertical="center"/>
    </xf>
    <xf numFmtId="178" fontId="3" fillId="0" borderId="63" xfId="15" applyNumberFormat="1" applyFont="1" applyFill="1" applyBorder="1">
      <alignment vertical="center"/>
    </xf>
    <xf numFmtId="191" fontId="13" fillId="0" borderId="34" xfId="15" applyNumberFormat="1" applyFont="1" applyFill="1" applyBorder="1" applyAlignment="1">
      <alignment horizontal="right" vertical="center" shrinkToFit="1"/>
    </xf>
    <xf numFmtId="191" fontId="13" fillId="0" borderId="186" xfId="15" applyNumberFormat="1" applyFont="1" applyFill="1" applyBorder="1" applyAlignment="1">
      <alignment horizontal="right" vertical="center" shrinkToFit="1"/>
    </xf>
    <xf numFmtId="191" fontId="3" fillId="0" borderId="50" xfId="15" applyNumberFormat="1" applyFont="1" applyFill="1" applyBorder="1" applyAlignment="1">
      <alignment horizontal="right" vertical="center" shrinkToFit="1"/>
    </xf>
    <xf numFmtId="178" fontId="3" fillId="0" borderId="38" xfId="15" applyNumberFormat="1" applyFont="1" applyFill="1" applyBorder="1">
      <alignment vertical="center"/>
    </xf>
    <xf numFmtId="178" fontId="3" fillId="0" borderId="0" xfId="15" applyNumberFormat="1" applyFont="1" applyFill="1">
      <alignment vertical="center"/>
    </xf>
    <xf numFmtId="188" fontId="13" fillId="0" borderId="34" xfId="15" applyNumberFormat="1" applyFont="1" applyFill="1" applyBorder="1" applyAlignment="1">
      <alignment horizontal="right" vertical="center" shrinkToFit="1"/>
    </xf>
    <xf numFmtId="188" fontId="13" fillId="0" borderId="186" xfId="15" applyNumberFormat="1" applyFont="1" applyFill="1" applyBorder="1" applyAlignment="1">
      <alignment horizontal="right" vertical="center" shrinkToFit="1"/>
    </xf>
    <xf numFmtId="188" fontId="3" fillId="0" borderId="50" xfId="15" applyNumberFormat="1" applyFont="1" applyFill="1" applyBorder="1" applyAlignment="1">
      <alignment horizontal="right" vertical="center" shrinkToFit="1"/>
    </xf>
    <xf numFmtId="178" fontId="3" fillId="0" borderId="37" xfId="15" applyNumberFormat="1" applyFont="1" applyFill="1" applyBorder="1">
      <alignment vertical="center"/>
    </xf>
    <xf numFmtId="178" fontId="3" fillId="0" borderId="52" xfId="15" applyNumberFormat="1" applyFont="1" applyFill="1" applyBorder="1">
      <alignment vertical="center"/>
    </xf>
    <xf numFmtId="190" fontId="3" fillId="0" borderId="52" xfId="15" applyNumberFormat="1" applyFont="1" applyFill="1" applyBorder="1">
      <alignment vertical="center"/>
    </xf>
    <xf numFmtId="178" fontId="3" fillId="0" borderId="40" xfId="15" applyNumberFormat="1" applyFont="1" applyFill="1" applyBorder="1">
      <alignment vertical="center"/>
    </xf>
    <xf numFmtId="0" fontId="3" fillId="0" borderId="0" xfId="15" applyFont="1" applyFill="1">
      <alignment vertical="center"/>
    </xf>
    <xf numFmtId="0" fontId="1" fillId="0" borderId="46" xfId="15" applyFont="1" applyFill="1" applyBorder="1" applyAlignment="1"/>
    <xf numFmtId="0" fontId="1" fillId="0" borderId="38" xfId="15" applyFont="1" applyFill="1" applyBorder="1" applyAlignment="1"/>
    <xf numFmtId="177" fontId="3" fillId="0" borderId="34" xfId="15" applyNumberFormat="1" applyFont="1" applyFill="1" applyBorder="1" applyAlignment="1">
      <alignment horizontal="right" vertical="center" shrinkToFit="1"/>
    </xf>
    <xf numFmtId="177" fontId="3" fillId="0" borderId="186" xfId="15" applyNumberFormat="1" applyFont="1" applyFill="1" applyBorder="1" applyAlignment="1">
      <alignment horizontal="right" vertical="center" shrinkToFit="1"/>
    </xf>
    <xf numFmtId="0" fontId="1" fillId="0" borderId="0" xfId="15" applyFont="1" applyFill="1" applyBorder="1" applyAlignment="1"/>
    <xf numFmtId="190" fontId="3" fillId="0" borderId="12" xfId="15" applyNumberFormat="1" applyFont="1" applyFill="1" applyBorder="1">
      <alignment vertical="center"/>
    </xf>
    <xf numFmtId="0" fontId="1" fillId="0" borderId="52" xfId="15" applyFont="1" applyFill="1" applyBorder="1">
      <alignment vertical="center"/>
    </xf>
    <xf numFmtId="0" fontId="27" fillId="0" borderId="63" xfId="15" applyFont="1" applyFill="1" applyBorder="1">
      <alignment vertical="center"/>
    </xf>
    <xf numFmtId="0" fontId="1" fillId="0" borderId="52" xfId="16" applyFont="1" applyFill="1" applyBorder="1">
      <alignment vertical="center"/>
    </xf>
    <xf numFmtId="190" fontId="3" fillId="0" borderId="52" xfId="16" applyNumberFormat="1" applyFont="1" applyFill="1" applyBorder="1">
      <alignment vertical="center"/>
    </xf>
    <xf numFmtId="178" fontId="13" fillId="0" borderId="41" xfId="17" applyNumberFormat="1" applyFont="1" applyBorder="1" applyAlignment="1">
      <alignment vertical="center"/>
    </xf>
    <xf numFmtId="178" fontId="13" fillId="0" borderId="46" xfId="17" applyNumberFormat="1" applyFont="1" applyBorder="1" applyAlignment="1">
      <alignment vertical="center"/>
    </xf>
    <xf numFmtId="178" fontId="13" fillId="0" borderId="37" xfId="17" applyNumberFormat="1" applyFont="1" applyBorder="1" applyAlignment="1">
      <alignment vertical="center"/>
    </xf>
    <xf numFmtId="178" fontId="13" fillId="0" borderId="40" xfId="17" applyNumberFormat="1" applyFont="1" applyBorder="1" applyAlignment="1">
      <alignment vertical="center"/>
    </xf>
    <xf numFmtId="178" fontId="13" fillId="0" borderId="41" xfId="17" applyNumberFormat="1" applyFont="1" applyBorder="1" applyAlignment="1">
      <alignment horizontal="center" vertical="center"/>
    </xf>
    <xf numFmtId="178" fontId="13" fillId="0" borderId="50" xfId="17" applyNumberFormat="1" applyFont="1" applyBorder="1" applyAlignment="1">
      <alignment horizontal="center" vertical="center" wrapText="1"/>
    </xf>
    <xf numFmtId="178" fontId="19" fillId="0" borderId="51" xfId="17" applyNumberFormat="1" applyFont="1" applyBorder="1" applyAlignment="1">
      <alignment horizontal="center" vertical="center"/>
    </xf>
    <xf numFmtId="178" fontId="13" fillId="0" borderId="52" xfId="17" applyNumberFormat="1" applyFont="1" applyBorder="1" applyAlignment="1">
      <alignment horizontal="center" vertical="center" wrapText="1"/>
    </xf>
    <xf numFmtId="178" fontId="13" fillId="0" borderId="34" xfId="17" applyNumberFormat="1" applyFont="1" applyBorder="1" applyAlignment="1">
      <alignment horizontal="center" vertical="center"/>
    </xf>
    <xf numFmtId="177" fontId="13" fillId="0" borderId="15" xfId="18" applyNumberFormat="1" applyFont="1" applyFill="1" applyBorder="1" applyAlignment="1">
      <alignment horizontal="right" vertical="center" shrinkToFit="1"/>
    </xf>
    <xf numFmtId="177" fontId="13" fillId="0" borderId="41" xfId="18" applyNumberFormat="1" applyFont="1" applyFill="1" applyBorder="1" applyAlignment="1">
      <alignment horizontal="right" vertical="center" shrinkToFit="1"/>
    </xf>
    <xf numFmtId="188" fontId="13" fillId="0" borderId="53" xfId="18" applyNumberFormat="1" applyFont="1" applyFill="1" applyBorder="1" applyAlignment="1">
      <alignment horizontal="right" vertical="center" shrinkToFit="1"/>
    </xf>
    <xf numFmtId="177" fontId="13" fillId="0" borderId="51" xfId="18" applyNumberFormat="1" applyFont="1" applyFill="1" applyBorder="1" applyAlignment="1">
      <alignment horizontal="right" vertical="center" shrinkToFit="1"/>
    </xf>
    <xf numFmtId="188" fontId="13" fillId="0" borderId="54" xfId="18" applyNumberFormat="1" applyFont="1" applyFill="1" applyBorder="1" applyAlignment="1">
      <alignment horizontal="right" vertical="center" shrinkToFit="1"/>
    </xf>
    <xf numFmtId="188" fontId="13" fillId="0" borderId="15" xfId="18" applyNumberFormat="1" applyFont="1" applyBorder="1" applyAlignment="1">
      <alignment horizontal="right" vertical="center" shrinkToFit="1"/>
    </xf>
    <xf numFmtId="178" fontId="13" fillId="0" borderId="37" xfId="17" applyNumberFormat="1" applyFont="1" applyBorder="1" applyAlignment="1">
      <alignment horizontal="center" vertical="center"/>
    </xf>
    <xf numFmtId="178" fontId="13" fillId="0" borderId="55" xfId="17" applyNumberFormat="1" applyFont="1" applyBorder="1" applyAlignment="1">
      <alignment horizontal="center" vertical="center"/>
    </xf>
    <xf numFmtId="177" fontId="13" fillId="0" borderId="56" xfId="18" applyNumberFormat="1" applyFont="1" applyFill="1" applyBorder="1" applyAlignment="1">
      <alignment horizontal="right" vertical="center" shrinkToFit="1"/>
    </xf>
    <xf numFmtId="177" fontId="13" fillId="0" borderId="57" xfId="18" applyNumberFormat="1" applyFont="1" applyFill="1" applyBorder="1" applyAlignment="1">
      <alignment horizontal="right" vertical="center" shrinkToFit="1"/>
    </xf>
    <xf numFmtId="188" fontId="13" fillId="0" borderId="55" xfId="18" applyNumberFormat="1" applyFont="1" applyFill="1" applyBorder="1" applyAlignment="1">
      <alignment horizontal="right" vertical="center" shrinkToFit="1"/>
    </xf>
    <xf numFmtId="177" fontId="13" fillId="0" borderId="58" xfId="18" applyNumberFormat="1" applyFont="1" applyFill="1" applyBorder="1" applyAlignment="1">
      <alignment horizontal="right" vertical="center" shrinkToFit="1"/>
    </xf>
    <xf numFmtId="188" fontId="13" fillId="0" borderId="59" xfId="18" applyNumberFormat="1" applyFont="1" applyFill="1" applyBorder="1" applyAlignment="1">
      <alignment horizontal="right" vertical="center" shrinkToFit="1"/>
    </xf>
    <xf numFmtId="188" fontId="13" fillId="0" borderId="56" xfId="18" applyNumberFormat="1" applyFont="1" applyBorder="1" applyAlignment="1">
      <alignment horizontal="right" vertical="center" shrinkToFit="1"/>
    </xf>
    <xf numFmtId="178" fontId="13" fillId="0" borderId="46" xfId="17" applyNumberFormat="1" applyFont="1" applyBorder="1" applyAlignment="1">
      <alignment horizontal="center" vertical="center"/>
    </xf>
    <xf numFmtId="177" fontId="13" fillId="0" borderId="15" xfId="18" applyNumberFormat="1" applyFont="1" applyBorder="1" applyAlignment="1">
      <alignment horizontal="right" vertical="center" shrinkToFit="1"/>
    </xf>
    <xf numFmtId="177" fontId="13" fillId="0" borderId="41" xfId="18" applyNumberFormat="1" applyFont="1" applyBorder="1" applyAlignment="1">
      <alignment horizontal="right" vertical="center" shrinkToFit="1"/>
    </xf>
    <xf numFmtId="188" fontId="13" fillId="0" borderId="53" xfId="18" applyNumberFormat="1" applyFont="1" applyBorder="1" applyAlignment="1">
      <alignment horizontal="right" vertical="center" shrinkToFit="1"/>
    </xf>
    <xf numFmtId="177" fontId="13" fillId="0" borderId="51" xfId="18" applyNumberFormat="1" applyFont="1" applyBorder="1" applyAlignment="1">
      <alignment horizontal="right" vertical="center" shrinkToFit="1"/>
    </xf>
    <xf numFmtId="188" fontId="13" fillId="0" borderId="12" xfId="18" applyNumberFormat="1" applyFont="1" applyBorder="1" applyAlignment="1">
      <alignment horizontal="right" vertical="center" shrinkToFit="1"/>
    </xf>
    <xf numFmtId="0" fontId="1" fillId="0" borderId="37" xfId="15" applyFont="1" applyFill="1" applyBorder="1">
      <alignment vertical="center"/>
    </xf>
    <xf numFmtId="0" fontId="1" fillId="0" borderId="40" xfId="15"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 fillId="0" borderId="0" xfId="15" applyFont="1">
      <alignment vertical="center"/>
    </xf>
    <xf numFmtId="0" fontId="1" fillId="0" borderId="63" xfId="15" applyFont="1" applyBorder="1">
      <alignment vertical="center"/>
    </xf>
    <xf numFmtId="0" fontId="1" fillId="0" borderId="38" xfId="15" applyFont="1" applyBorder="1">
      <alignment vertical="center"/>
    </xf>
    <xf numFmtId="180" fontId="1" fillId="0" borderId="0" xfId="15" applyNumberFormat="1" applyFont="1">
      <alignment vertical="center"/>
    </xf>
    <xf numFmtId="0" fontId="1" fillId="0" borderId="40" xfId="15" applyFont="1" applyBorder="1">
      <alignment vertical="center"/>
    </xf>
    <xf numFmtId="0" fontId="1" fillId="0" borderId="52" xfId="15" applyFont="1" applyBorder="1">
      <alignment vertical="center"/>
    </xf>
    <xf numFmtId="0" fontId="1" fillId="0" borderId="37" xfId="15" applyFont="1" applyBorder="1">
      <alignment vertical="center"/>
    </xf>
    <xf numFmtId="0" fontId="35" fillId="0" borderId="0" xfId="19" applyFont="1">
      <alignment vertical="center"/>
    </xf>
    <xf numFmtId="179" fontId="1" fillId="6" borderId="0" xfId="16" applyNumberFormat="1" applyFont="1" applyFill="1" applyAlignment="1">
      <alignment vertical="center" wrapText="1"/>
    </xf>
    <xf numFmtId="49" fontId="1" fillId="6" borderId="0" xfId="16" applyNumberFormat="1" applyFont="1" applyFill="1" applyAlignment="1">
      <alignment horizontal="center" vertical="center"/>
    </xf>
    <xf numFmtId="49" fontId="1" fillId="6" borderId="0" xfId="16" applyNumberFormat="1" applyFont="1" applyFill="1" applyAlignment="1">
      <alignment horizontal="center" vertical="center" wrapText="1"/>
    </xf>
    <xf numFmtId="178" fontId="1" fillId="6" borderId="0" xfId="15" applyNumberFormat="1" applyFont="1" applyFill="1" applyAlignment="1">
      <alignment vertical="center" wrapText="1"/>
    </xf>
    <xf numFmtId="188" fontId="12" fillId="0" borderId="0" xfId="18" applyNumberFormat="1" applyAlignment="1">
      <alignment horizontal="right" vertical="center"/>
    </xf>
    <xf numFmtId="177" fontId="12" fillId="0" borderId="0" xfId="18" applyNumberFormat="1" applyAlignment="1">
      <alignment horizontal="right" vertical="center"/>
    </xf>
    <xf numFmtId="178" fontId="12" fillId="0" borderId="0" xfId="17" applyNumberFormat="1" applyAlignment="1">
      <alignment horizontal="center" vertical="center"/>
    </xf>
    <xf numFmtId="178" fontId="12" fillId="0" borderId="0" xfId="17" applyNumberFormat="1" applyAlignment="1">
      <alignment vertical="center"/>
    </xf>
    <xf numFmtId="178" fontId="1" fillId="0" borderId="0" xfId="15" applyNumberFormat="1" applyFont="1">
      <alignment vertical="center"/>
    </xf>
    <xf numFmtId="178" fontId="34" fillId="0" borderId="0" xfId="15" applyNumberFormat="1" applyFont="1">
      <alignment vertical="center"/>
    </xf>
    <xf numFmtId="190" fontId="1" fillId="0" borderId="0" xfId="16" applyNumberFormat="1" applyFont="1">
      <alignment vertical="center"/>
    </xf>
    <xf numFmtId="0" fontId="1" fillId="0" borderId="0" xfId="16" applyFont="1">
      <alignment vertical="center"/>
    </xf>
    <xf numFmtId="0" fontId="27" fillId="0" borderId="63" xfId="15" applyFont="1" applyBorder="1">
      <alignment vertical="center"/>
    </xf>
    <xf numFmtId="0" fontId="1" fillId="0" borderId="31" xfId="15" applyFont="1" applyBorder="1">
      <alignment vertical="center"/>
    </xf>
    <xf numFmtId="178" fontId="1" fillId="0" borderId="63" xfId="15" applyNumberFormat="1" applyFont="1" applyBorder="1">
      <alignment vertical="center"/>
    </xf>
    <xf numFmtId="178" fontId="1" fillId="0" borderId="40" xfId="15" applyNumberFormat="1" applyFont="1" applyBorder="1">
      <alignment vertical="center"/>
    </xf>
    <xf numFmtId="190" fontId="1" fillId="0" borderId="52" xfId="15" applyNumberFormat="1" applyFont="1" applyBorder="1">
      <alignment vertical="center"/>
    </xf>
    <xf numFmtId="178" fontId="1" fillId="0" borderId="52" xfId="15" applyNumberFormat="1" applyFont="1" applyBorder="1">
      <alignment vertical="center"/>
    </xf>
    <xf numFmtId="178" fontId="1" fillId="0" borderId="37" xfId="15" applyNumberFormat="1" applyFont="1" applyBorder="1">
      <alignment vertical="center"/>
    </xf>
    <xf numFmtId="178" fontId="1" fillId="0" borderId="38" xfId="15" applyNumberFormat="1" applyFont="1" applyBorder="1">
      <alignment vertical="center"/>
    </xf>
    <xf numFmtId="192" fontId="1" fillId="0" borderId="0" xfId="15" applyNumberFormat="1" applyFont="1">
      <alignment vertical="center"/>
    </xf>
    <xf numFmtId="0" fontId="1" fillId="0" borderId="46" xfId="15" applyFont="1" applyBorder="1">
      <alignment vertical="center"/>
    </xf>
    <xf numFmtId="0" fontId="1" fillId="0" borderId="12" xfId="15" applyFont="1" applyBorder="1">
      <alignment vertical="center"/>
    </xf>
    <xf numFmtId="0" fontId="27" fillId="0" borderId="41" xfId="15" applyFont="1" applyBorder="1">
      <alignment vertical="center"/>
    </xf>
    <xf numFmtId="0" fontId="27" fillId="0" borderId="0" xfId="15" applyFont="1">
      <alignment vertical="center"/>
    </xf>
    <xf numFmtId="190" fontId="1" fillId="0" borderId="12" xfId="15" applyNumberFormat="1" applyFont="1" applyBorder="1">
      <alignment vertical="center"/>
    </xf>
    <xf numFmtId="0" fontId="1" fillId="0" borderId="41" xfId="15"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21" fillId="0" borderId="0" xfId="8" applyNumberFormat="1" applyFont="1" applyFill="1" applyBorder="1" applyAlignment="1" applyProtection="1">
      <alignment horizontal="left" vertical="center" wrapText="1"/>
      <protection hidden="1"/>
    </xf>
    <xf numFmtId="187"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49" fontId="15" fillId="0" borderId="0" xfId="8" applyNumberFormat="1" applyFont="1" applyFill="1" applyBorder="1" applyAlignment="1">
      <alignment horizontal="center" vertical="center"/>
    </xf>
    <xf numFmtId="0" fontId="15" fillId="0" borderId="0" xfId="8" applyFont="1" applyFill="1" applyBorder="1" applyAlignment="1">
      <alignment horizontal="center" vertical="center"/>
    </xf>
    <xf numFmtId="0" fontId="15" fillId="0" borderId="68" xfId="8" applyFont="1" applyFill="1" applyBorder="1" applyAlignment="1">
      <alignment horizontal="left" vertical="center"/>
    </xf>
    <xf numFmtId="0" fontId="15" fillId="0" borderId="69" xfId="8" applyFont="1" applyFill="1" applyBorder="1" applyAlignment="1">
      <alignment horizontal="left" vertical="center"/>
    </xf>
    <xf numFmtId="0" fontId="15" fillId="0" borderId="73" xfId="8" applyFont="1" applyFill="1" applyBorder="1" applyAlignment="1">
      <alignment horizontal="left" vertical="center"/>
    </xf>
    <xf numFmtId="178" fontId="15" fillId="0" borderId="68" xfId="8" applyNumberFormat="1" applyFont="1" applyFill="1" applyBorder="1" applyAlignment="1">
      <alignment horizontal="right" vertical="center" shrinkToFit="1"/>
    </xf>
    <xf numFmtId="178" fontId="15" fillId="0" borderId="69"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7" xfId="8" applyFont="1" applyFill="1" applyBorder="1" applyAlignment="1">
      <alignment horizontal="left" vertical="center" wrapText="1"/>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7"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8" fillId="0" borderId="8" xfId="8" applyFill="1" applyBorder="1" applyAlignment="1">
      <alignment horizontal="center" vertical="center" wrapText="1"/>
    </xf>
    <xf numFmtId="0" fontId="8" fillId="0" borderId="9" xfId="8" applyFill="1" applyBorder="1" applyAlignment="1">
      <alignment horizontal="center" vertical="center" wrapText="1"/>
    </xf>
    <xf numFmtId="0" fontId="8" fillId="0" borderId="7" xfId="8" applyFill="1" applyBorder="1" applyAlignment="1">
      <alignment horizontal="center" vertical="center" wrapText="1"/>
    </xf>
    <xf numFmtId="0" fontId="8" fillId="0" borderId="0" xfId="8" applyFill="1" applyAlignment="1">
      <alignment horizontal="center" vertical="center" wrapText="1"/>
    </xf>
    <xf numFmtId="0" fontId="8" fillId="0" borderId="67" xfId="8" applyFill="1" applyBorder="1" applyAlignment="1">
      <alignment horizontal="center" vertical="center" wrapText="1"/>
    </xf>
    <xf numFmtId="0" fontId="8" fillId="0" borderId="68" xfId="8" applyFill="1" applyBorder="1" applyAlignment="1">
      <alignment horizontal="center" vertical="center" wrapText="1"/>
    </xf>
    <xf numFmtId="0" fontId="8" fillId="0" borderId="69" xfId="8" applyFill="1" applyBorder="1" applyAlignment="1">
      <alignment horizontal="center" vertical="center" wrapText="1"/>
    </xf>
    <xf numFmtId="0" fontId="8" fillId="0" borderId="73" xfId="8"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7" xfId="7" applyFont="1" applyFill="1" applyBorder="1" applyAlignment="1">
      <alignment horizontal="left" vertical="center"/>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7" xfId="8" applyNumberFormat="1" applyFont="1" applyFill="1" applyBorder="1" applyAlignment="1">
      <alignment horizontal="right" vertical="center" shrinkToFit="1"/>
    </xf>
    <xf numFmtId="0" fontId="21" fillId="0" borderId="69" xfId="8" applyFont="1" applyFill="1" applyBorder="1" applyAlignment="1">
      <alignment horizontal="left" vertical="center" wrapText="1"/>
    </xf>
    <xf numFmtId="0" fontId="21" fillId="0" borderId="73" xfId="8" applyFont="1" applyFill="1" applyBorder="1" applyAlignment="1">
      <alignment horizontal="left" vertical="center" wrapText="1"/>
    </xf>
    <xf numFmtId="181" fontId="15" fillId="0" borderId="68" xfId="8" applyNumberFormat="1" applyFont="1" applyFill="1" applyBorder="1" applyAlignment="1">
      <alignment horizontal="right" vertical="center" shrinkToFit="1"/>
    </xf>
    <xf numFmtId="181" fontId="15" fillId="0" borderId="69"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0" fontId="19" fillId="0" borderId="68" xfId="7" applyFont="1" applyFill="1" applyBorder="1" applyAlignment="1">
      <alignment horizontal="left" vertical="center"/>
    </xf>
    <xf numFmtId="0" fontId="19" fillId="0" borderId="69" xfId="7" applyFont="1" applyFill="1" applyBorder="1" applyAlignment="1">
      <alignment horizontal="left" vertical="center"/>
    </xf>
    <xf numFmtId="0" fontId="19" fillId="0" borderId="73" xfId="7" applyFont="1" applyFill="1" applyBorder="1" applyAlignment="1">
      <alignment horizontal="left" vertical="center"/>
    </xf>
    <xf numFmtId="0" fontId="15" fillId="0" borderId="68" xfId="8" applyFont="1" applyFill="1" applyBorder="1" applyAlignment="1">
      <alignment horizontal="center" vertical="center" shrinkToFit="1"/>
    </xf>
    <xf numFmtId="0" fontId="15" fillId="0" borderId="69" xfId="8" applyFont="1" applyFill="1" applyBorder="1" applyAlignment="1">
      <alignment horizontal="center" vertical="center" shrinkToFit="1"/>
    </xf>
    <xf numFmtId="0" fontId="15" fillId="0" borderId="70" xfId="8" applyFont="1" applyFill="1" applyBorder="1" applyAlignment="1">
      <alignment horizontal="center"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horizontal="center" vertical="center"/>
    </xf>
    <xf numFmtId="178" fontId="15" fillId="0" borderId="77" xfId="8" applyNumberFormat="1" applyFont="1" applyFill="1" applyBorder="1" applyAlignment="1">
      <alignment horizontal="right" vertical="center" shrinkToFit="1"/>
    </xf>
    <xf numFmtId="178" fontId="15" fillId="0" borderId="2"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5" xfId="9" applyFont="1" applyFill="1" applyBorder="1" applyAlignment="1">
      <alignment horizontal="center" vertical="center" shrinkToFit="1"/>
    </xf>
    <xf numFmtId="0" fontId="19" fillId="0" borderId="69" xfId="9" applyFont="1" applyFill="1" applyBorder="1" applyAlignment="1">
      <alignment horizontal="center" vertical="center" shrinkToFit="1"/>
    </xf>
    <xf numFmtId="0" fontId="19" fillId="0" borderId="70" xfId="9" applyFont="1" applyFill="1" applyBorder="1" applyAlignment="1">
      <alignment horizontal="center" vertical="center" shrinkToFit="1"/>
    </xf>
    <xf numFmtId="185" fontId="19" fillId="0" borderId="39" xfId="8" applyNumberFormat="1" applyFont="1" applyFill="1" applyBorder="1" applyAlignment="1">
      <alignment horizontal="right" vertical="center" shrinkToFit="1"/>
    </xf>
    <xf numFmtId="185" fontId="19" fillId="0" borderId="31" xfId="8" applyNumberFormat="1" applyFont="1" applyFill="1" applyBorder="1" applyAlignment="1">
      <alignment horizontal="right" vertical="center" shrinkToFit="1"/>
    </xf>
    <xf numFmtId="185" fontId="19" fillId="0" borderId="32" xfId="8" applyNumberFormat="1" applyFont="1" applyFill="1" applyBorder="1" applyAlignment="1">
      <alignment horizontal="right" vertical="center" shrinkToFit="1"/>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5" fillId="0" borderId="36" xfId="6" applyFont="1" applyBorder="1" applyAlignment="1">
      <alignment horizontal="left" vertical="center"/>
    </xf>
    <xf numFmtId="0" fontId="15" fillId="0" borderId="8" xfId="6" applyFont="1" applyBorder="1" applyAlignment="1">
      <alignment horizontal="left" vertical="center"/>
    </xf>
    <xf numFmtId="0" fontId="15" fillId="0" borderId="9" xfId="6" applyFont="1" applyBorder="1" applyAlignment="1">
      <alignment horizontal="left" vertical="center"/>
    </xf>
    <xf numFmtId="0" fontId="19" fillId="0" borderId="39" xfId="9" applyFont="1" applyFill="1" applyBorder="1" applyAlignment="1">
      <alignment horizontal="center" vertical="center" shrinkToFit="1"/>
    </xf>
    <xf numFmtId="0" fontId="19" fillId="0" borderId="31" xfId="9" applyFont="1" applyFill="1" applyBorder="1" applyAlignment="1">
      <alignment horizontal="center" vertical="center" shrinkToFit="1"/>
    </xf>
    <xf numFmtId="0" fontId="19" fillId="0" borderId="42" xfId="9" applyFont="1" applyFill="1" applyBorder="1" applyAlignment="1">
      <alignment horizontal="center" vertical="center" shrinkToFit="1"/>
    </xf>
    <xf numFmtId="178" fontId="19" fillId="0" borderId="41" xfId="8" applyNumberFormat="1" applyFont="1" applyFill="1" applyBorder="1" applyAlignment="1">
      <alignment horizontal="right" vertical="center" shrinkToFit="1"/>
    </xf>
    <xf numFmtId="178" fontId="19" fillId="0" borderId="12" xfId="8" applyNumberFormat="1" applyFont="1" applyFill="1" applyBorder="1" applyAlignment="1">
      <alignment horizontal="right" vertical="center" shrinkToFit="1"/>
    </xf>
    <xf numFmtId="178" fontId="19" fillId="0" borderId="13"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7" xfId="8" applyFont="1" applyFill="1" applyBorder="1" applyAlignment="1">
      <alignment horizontal="left" vertical="center"/>
    </xf>
    <xf numFmtId="186" fontId="15" fillId="0" borderId="7" xfId="8" applyNumberFormat="1" applyFont="1" applyFill="1" applyBorder="1" applyAlignment="1">
      <alignment horizontal="right" vertical="center" shrinkToFit="1"/>
    </xf>
    <xf numFmtId="186" fontId="15" fillId="0" borderId="0" xfId="8" applyNumberFormat="1" applyFont="1" applyFill="1" applyBorder="1" applyAlignment="1">
      <alignment horizontal="right" vertical="center" shrinkToFit="1"/>
    </xf>
    <xf numFmtId="186" fontId="15" fillId="0" borderId="67" xfId="8" applyNumberFormat="1" applyFont="1" applyFill="1" applyBorder="1" applyAlignment="1">
      <alignment horizontal="right" vertical="center" shrinkToFit="1"/>
    </xf>
    <xf numFmtId="0" fontId="19" fillId="0" borderId="12" xfId="8" applyFont="1" applyFill="1" applyBorder="1" applyAlignment="1">
      <alignment vertical="center"/>
    </xf>
    <xf numFmtId="0" fontId="19" fillId="0" borderId="46" xfId="8" applyFont="1" applyFill="1" applyBorder="1" applyAlignment="1">
      <alignment vertical="center"/>
    </xf>
    <xf numFmtId="0" fontId="19" fillId="0" borderId="36" xfId="9" applyFont="1" applyFill="1" applyBorder="1" applyAlignment="1">
      <alignment horizontal="center" vertical="center" wrapText="1"/>
    </xf>
    <xf numFmtId="0" fontId="19" fillId="0" borderId="8" xfId="9" applyFont="1" applyFill="1" applyBorder="1" applyAlignment="1">
      <alignment horizontal="center" vertical="center" wrapText="1"/>
    </xf>
    <xf numFmtId="0" fontId="19" fillId="0" borderId="23" xfId="9" applyFont="1" applyFill="1" applyBorder="1" applyAlignment="1">
      <alignment horizontal="center" vertical="center" wrapText="1"/>
    </xf>
    <xf numFmtId="0" fontId="19" fillId="0" borderId="7" xfId="9" applyFont="1" applyFill="1" applyBorder="1" applyAlignment="1">
      <alignment horizontal="center" vertical="center" wrapText="1"/>
    </xf>
    <xf numFmtId="0" fontId="19" fillId="0" borderId="0" xfId="9" applyFont="1" applyFill="1" applyBorder="1" applyAlignment="1">
      <alignment horizontal="center" vertical="center" wrapText="1"/>
    </xf>
    <xf numFmtId="0" fontId="19" fillId="0" borderId="38" xfId="9" applyFont="1" applyFill="1" applyBorder="1" applyAlignment="1">
      <alignment horizontal="center" vertical="center" wrapText="1"/>
    </xf>
    <xf numFmtId="0" fontId="19" fillId="0" borderId="68" xfId="9" applyFont="1" applyFill="1" applyBorder="1" applyAlignment="1">
      <alignment horizontal="center" vertical="center" wrapText="1"/>
    </xf>
    <xf numFmtId="0" fontId="19" fillId="0" borderId="69" xfId="9" applyFont="1" applyFill="1" applyBorder="1" applyAlignment="1">
      <alignment horizontal="center" vertical="center" wrapText="1"/>
    </xf>
    <xf numFmtId="0" fontId="19" fillId="0" borderId="70" xfId="9"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2"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24"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6" xfId="8" applyFont="1" applyFill="1" applyBorder="1" applyAlignment="1">
      <alignment horizontal="center" vertical="center" wrapText="1"/>
    </xf>
    <xf numFmtId="0" fontId="15" fillId="0" borderId="39" xfId="8" applyFont="1" applyFill="1" applyBorder="1" applyAlignment="1">
      <alignment horizontal="left" vertical="center"/>
    </xf>
    <xf numFmtId="0" fontId="15" fillId="0" borderId="31" xfId="8" applyFont="1" applyFill="1" applyBorder="1" applyAlignment="1">
      <alignment horizontal="left" vertical="center"/>
    </xf>
    <xf numFmtId="0" fontId="15" fillId="0" borderId="42" xfId="8" applyFont="1" applyFill="1" applyBorder="1" applyAlignment="1">
      <alignment horizontal="lef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0" fontId="15" fillId="0" borderId="11"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vertical="center"/>
    </xf>
    <xf numFmtId="0" fontId="15" fillId="0" borderId="25" xfId="8" applyFont="1" applyFill="1" applyBorder="1" applyAlignment="1">
      <alignment vertical="center"/>
    </xf>
    <xf numFmtId="0" fontId="15" fillId="0" borderId="72" xfId="8" applyFont="1" applyFill="1" applyBorder="1" applyAlignment="1">
      <alignment vertical="center"/>
    </xf>
    <xf numFmtId="178" fontId="15" fillId="0" borderId="71"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5" xfId="8" applyFont="1" applyFill="1" applyBorder="1" applyAlignment="1">
      <alignment horizontal="center" vertical="center"/>
    </xf>
    <xf numFmtId="0" fontId="8" fillId="0" borderId="12" xfId="8" applyFill="1" applyBorder="1" applyAlignment="1">
      <alignment vertical="center"/>
    </xf>
    <xf numFmtId="0" fontId="8" fillId="0" borderId="46" xfId="8" applyFill="1" applyBorder="1" applyAlignment="1">
      <alignment vertical="center"/>
    </xf>
    <xf numFmtId="0" fontId="8" fillId="0" borderId="37" xfId="8" applyFill="1" applyBorder="1" applyAlignment="1">
      <alignment vertical="center"/>
    </xf>
    <xf numFmtId="0" fontId="8" fillId="0" borderId="52" xfId="8" applyFill="1" applyBorder="1" applyAlignment="1">
      <alignment vertical="center"/>
    </xf>
    <xf numFmtId="0" fontId="8" fillId="0" borderId="40" xfId="8" applyFill="1" applyBorder="1" applyAlignment="1">
      <alignment vertical="center"/>
    </xf>
    <xf numFmtId="0" fontId="8" fillId="0" borderId="13" xfId="8" applyFill="1" applyBorder="1" applyAlignment="1">
      <alignment vertical="center"/>
    </xf>
    <xf numFmtId="0" fontId="8" fillId="0" borderId="66" xfId="8" applyFill="1" applyBorder="1" applyAlignment="1">
      <alignment vertical="center"/>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7" xfId="8" applyNumberFormat="1" applyFont="1" applyFill="1" applyBorder="1" applyAlignment="1">
      <alignment horizontal="right" vertical="center" shrinkToFit="1"/>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7"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9" xfId="8" applyFont="1" applyFill="1" applyBorder="1" applyAlignment="1">
      <alignment horizontal="center"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0" fontId="15" fillId="5" borderId="84" xfId="10" applyFont="1" applyFill="1" applyBorder="1" applyAlignment="1">
      <alignment horizontal="center" vertical="center" shrinkToFit="1"/>
    </xf>
    <xf numFmtId="0" fontId="15" fillId="5" borderId="0" xfId="10" applyFont="1" applyFill="1" applyBorder="1" applyAlignment="1">
      <alignment horizontal="center" vertical="center" shrinkToFit="1"/>
    </xf>
    <xf numFmtId="0" fontId="15" fillId="5" borderId="38" xfId="10" applyFont="1" applyFill="1" applyBorder="1" applyAlignment="1">
      <alignment horizontal="center" vertical="center" shrinkToFit="1"/>
    </xf>
    <xf numFmtId="0" fontId="15" fillId="0" borderId="63" xfId="10" applyFont="1" applyBorder="1">
      <alignment vertical="center"/>
    </xf>
    <xf numFmtId="0" fontId="15" fillId="0" borderId="0" xfId="10" applyFont="1" applyBorder="1">
      <alignment vertical="center"/>
    </xf>
    <xf numFmtId="0" fontId="15" fillId="0" borderId="38" xfId="10" applyFont="1" applyBorder="1">
      <alignment vertical="center"/>
    </xf>
    <xf numFmtId="178" fontId="15" fillId="0" borderId="63" xfId="10" applyNumberFormat="1" applyFont="1" applyFill="1" applyBorder="1" applyAlignment="1">
      <alignment horizontal="right" vertical="center" shrinkToFit="1"/>
    </xf>
    <xf numFmtId="178" fontId="15" fillId="0" borderId="0" xfId="10" applyNumberFormat="1" applyFont="1" applyFill="1" applyBorder="1" applyAlignment="1">
      <alignment horizontal="right" vertical="center" shrinkToFit="1"/>
    </xf>
    <xf numFmtId="178" fontId="15" fillId="0" borderId="81" xfId="10" applyNumberFormat="1" applyFont="1" applyFill="1" applyBorder="1" applyAlignment="1">
      <alignment horizontal="right" vertical="center" shrinkToFit="1"/>
    </xf>
    <xf numFmtId="181" fontId="15"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5"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5" fillId="5" borderId="84" xfId="10" applyNumberFormat="1" applyFont="1" applyFill="1" applyBorder="1" applyAlignment="1">
      <alignment horizontal="center" vertical="center" shrinkToFit="1"/>
    </xf>
    <xf numFmtId="178" fontId="15" fillId="5" borderId="0" xfId="10" applyNumberFormat="1" applyFont="1" applyFill="1" applyBorder="1" applyAlignment="1">
      <alignment horizontal="center" vertical="center" shrinkToFit="1"/>
    </xf>
    <xf numFmtId="178" fontId="15" fillId="5" borderId="81" xfId="10" applyNumberFormat="1" applyFont="1" applyFill="1" applyBorder="1" applyAlignment="1">
      <alignment horizontal="center" vertical="center" shrinkToFit="1"/>
    </xf>
    <xf numFmtId="0" fontId="15" fillId="0" borderId="37" xfId="10" applyFont="1" applyBorder="1">
      <alignment vertical="center"/>
    </xf>
    <xf numFmtId="0" fontId="15" fillId="0" borderId="52" xfId="10" applyFont="1" applyBorder="1">
      <alignment vertical="center"/>
    </xf>
    <xf numFmtId="0" fontId="15" fillId="0" borderId="40" xfId="10" applyFont="1" applyBorder="1">
      <alignment vertical="center"/>
    </xf>
    <xf numFmtId="178" fontId="15" fillId="0" borderId="37" xfId="10" applyNumberFormat="1" applyFont="1" applyFill="1" applyBorder="1" applyAlignment="1">
      <alignment horizontal="right" vertical="center" shrinkToFit="1"/>
    </xf>
    <xf numFmtId="178" fontId="15" fillId="0" borderId="52" xfId="10" applyNumberFormat="1" applyFont="1" applyFill="1" applyBorder="1" applyAlignment="1">
      <alignment horizontal="right" vertical="center" shrinkToFit="1"/>
    </xf>
    <xf numFmtId="178" fontId="15" fillId="0" borderId="85" xfId="10" applyNumberFormat="1" applyFont="1" applyFill="1" applyBorder="1" applyAlignment="1">
      <alignment horizontal="right" vertical="center" shrinkToFit="1"/>
    </xf>
    <xf numFmtId="181" fontId="15" fillId="0" borderId="86" xfId="10" applyNumberFormat="1" applyFont="1" applyFill="1" applyBorder="1" applyAlignment="1">
      <alignment horizontal="right" vertical="center" shrinkToFit="1"/>
    </xf>
    <xf numFmtId="181" fontId="1" fillId="0" borderId="52"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5" fillId="0" borderId="86" xfId="10" applyNumberFormat="1" applyFont="1" applyFill="1" applyBorder="1" applyAlignment="1">
      <alignment horizontal="right" vertical="center" shrinkToFit="1"/>
    </xf>
    <xf numFmtId="0" fontId="1" fillId="0" borderId="52" xfId="10" applyFill="1" applyBorder="1" applyAlignment="1">
      <alignment horizontal="right" vertical="center" shrinkToFit="1"/>
    </xf>
    <xf numFmtId="0" fontId="1" fillId="0" borderId="85" xfId="10" applyFill="1" applyBorder="1" applyAlignment="1">
      <alignment horizontal="right" vertical="center" shrinkToFit="1"/>
    </xf>
    <xf numFmtId="178" fontId="15" fillId="5" borderId="86" xfId="10" applyNumberFormat="1" applyFont="1" applyFill="1" applyBorder="1" applyAlignment="1">
      <alignment horizontal="center" vertical="center" shrinkToFit="1"/>
    </xf>
    <xf numFmtId="178" fontId="15" fillId="5" borderId="52" xfId="10" applyNumberFormat="1" applyFont="1" applyFill="1" applyBorder="1" applyAlignment="1">
      <alignment horizontal="center" vertical="center" shrinkToFit="1"/>
    </xf>
    <xf numFmtId="178" fontId="15" fillId="5" borderId="85" xfId="10" applyNumberFormat="1" applyFont="1" applyFill="1" applyBorder="1" applyAlignment="1">
      <alignment horizontal="center" vertical="center" shrinkToFit="1"/>
    </xf>
    <xf numFmtId="0" fontId="15" fillId="5" borderId="86" xfId="10" applyFont="1" applyFill="1" applyBorder="1" applyAlignment="1">
      <alignment horizontal="center" vertical="center" shrinkToFit="1"/>
    </xf>
    <xf numFmtId="0" fontId="15" fillId="5" borderId="52" xfId="10" applyFont="1" applyFill="1" applyBorder="1" applyAlignment="1">
      <alignment horizontal="center" vertical="center" shrinkToFit="1"/>
    </xf>
    <xf numFmtId="0" fontId="15" fillId="5" borderId="40" xfId="10" applyFont="1" applyFill="1" applyBorder="1" applyAlignment="1">
      <alignment horizontal="center" vertical="center" shrinkToFit="1"/>
    </xf>
    <xf numFmtId="178" fontId="15" fillId="0" borderId="0" xfId="10" applyNumberFormat="1" applyFont="1" applyFill="1" applyBorder="1" applyAlignment="1">
      <alignment horizontal="right" vertical="center"/>
    </xf>
    <xf numFmtId="0" fontId="15" fillId="0" borderId="41" xfId="10" applyFont="1" applyBorder="1" applyAlignment="1">
      <alignment horizontal="center" vertical="center" textRotation="255"/>
    </xf>
    <xf numFmtId="0" fontId="15" fillId="0" borderId="46" xfId="10" applyFont="1" applyBorder="1" applyAlignment="1">
      <alignment horizontal="center" vertical="center" textRotation="255"/>
    </xf>
    <xf numFmtId="0" fontId="15" fillId="0" borderId="63" xfId="10" applyFont="1" applyBorder="1" applyAlignment="1">
      <alignment horizontal="center" vertical="center" textRotation="255"/>
    </xf>
    <xf numFmtId="0" fontId="15" fillId="0" borderId="38" xfId="10" applyFont="1" applyBorder="1" applyAlignment="1">
      <alignment horizontal="center" vertical="center" textRotation="255"/>
    </xf>
    <xf numFmtId="0" fontId="15" fillId="0" borderId="37" xfId="10" applyFont="1" applyBorder="1" applyAlignment="1">
      <alignment horizontal="center" vertical="center" textRotation="255"/>
    </xf>
    <xf numFmtId="0" fontId="15"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5" fillId="0" borderId="0" xfId="10" applyFont="1" applyFill="1" applyBorder="1" applyAlignment="1">
      <alignment horizontal="center" vertical="center"/>
    </xf>
    <xf numFmtId="181" fontId="15" fillId="0" borderId="0" xfId="10" applyNumberFormat="1" applyFont="1" applyFill="1" applyBorder="1" applyAlignment="1">
      <alignment horizontal="right" vertical="center"/>
    </xf>
    <xf numFmtId="0" fontId="15" fillId="0" borderId="0" xfId="10" applyFont="1" applyFill="1" applyBorder="1" applyAlignment="1">
      <alignment horizontal="center" vertical="center" wrapText="1"/>
    </xf>
    <xf numFmtId="181" fontId="15" fillId="0" borderId="37" xfId="10" applyNumberFormat="1" applyFont="1" applyFill="1" applyBorder="1" applyAlignment="1">
      <alignment horizontal="right" vertical="center"/>
    </xf>
    <xf numFmtId="181" fontId="15" fillId="0" borderId="52" xfId="10" applyNumberFormat="1" applyFont="1" applyFill="1" applyBorder="1" applyAlignment="1">
      <alignment horizontal="right" vertical="center"/>
    </xf>
    <xf numFmtId="181" fontId="15" fillId="0" borderId="40" xfId="10" applyNumberFormat="1" applyFont="1" applyFill="1" applyBorder="1" applyAlignment="1">
      <alignment horizontal="right" vertical="center"/>
    </xf>
    <xf numFmtId="181" fontId="15" fillId="0" borderId="63" xfId="10" applyNumberFormat="1" applyFont="1" applyFill="1" applyBorder="1" applyAlignment="1">
      <alignment horizontal="right" vertical="center"/>
    </xf>
    <xf numFmtId="181" fontId="15" fillId="0" borderId="38" xfId="10" applyNumberFormat="1" applyFont="1" applyFill="1" applyBorder="1" applyAlignment="1">
      <alignment horizontal="right" vertical="center"/>
    </xf>
    <xf numFmtId="0" fontId="15" fillId="0" borderId="41" xfId="10" applyFont="1" applyBorder="1" applyAlignment="1">
      <alignment horizontal="center" vertical="center" wrapText="1"/>
    </xf>
    <xf numFmtId="0" fontId="15" fillId="0" borderId="12" xfId="10" applyFont="1" applyBorder="1" applyAlignment="1">
      <alignment horizontal="center" vertical="center" wrapText="1"/>
    </xf>
    <xf numFmtId="0" fontId="15" fillId="0" borderId="63" xfId="10" applyFont="1" applyBorder="1" applyAlignment="1">
      <alignment horizontal="center" vertical="center" wrapText="1"/>
    </xf>
    <xf numFmtId="0" fontId="15" fillId="0" borderId="0" xfId="10" applyFont="1" applyBorder="1" applyAlignment="1">
      <alignment horizontal="center" vertical="center" wrapText="1"/>
    </xf>
    <xf numFmtId="0" fontId="15" fillId="0" borderId="37" xfId="10" applyFont="1" applyBorder="1" applyAlignment="1">
      <alignment horizontal="center" vertical="center" wrapText="1"/>
    </xf>
    <xf numFmtId="0" fontId="15" fillId="0" borderId="52" xfId="10" applyFont="1" applyBorder="1" applyAlignment="1">
      <alignment horizontal="center" vertical="center" wrapText="1"/>
    </xf>
    <xf numFmtId="0" fontId="15" fillId="0" borderId="12" xfId="10" applyFont="1" applyBorder="1" applyAlignment="1">
      <alignment vertical="center" textRotation="255"/>
    </xf>
    <xf numFmtId="0" fontId="15" fillId="0" borderId="0" xfId="10" applyFont="1" applyBorder="1" applyAlignment="1">
      <alignment vertical="center" textRotation="255"/>
    </xf>
    <xf numFmtId="0" fontId="15" fillId="0" borderId="52" xfId="10" applyFont="1" applyBorder="1" applyAlignment="1">
      <alignment vertical="center" textRotation="255"/>
    </xf>
    <xf numFmtId="0" fontId="15" fillId="0" borderId="41" xfId="10" applyFont="1" applyBorder="1">
      <alignment vertical="center"/>
    </xf>
    <xf numFmtId="0" fontId="15" fillId="0" borderId="12" xfId="10" applyFont="1" applyBorder="1">
      <alignment vertical="center"/>
    </xf>
    <xf numFmtId="0" fontId="15" fillId="0" borderId="46" xfId="10" applyFont="1" applyBorder="1">
      <alignment vertical="center"/>
    </xf>
    <xf numFmtId="181" fontId="15" fillId="0" borderId="41"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181" fontId="15" fillId="0" borderId="46" xfId="10" applyNumberFormat="1" applyFont="1" applyFill="1" applyBorder="1" applyAlignment="1">
      <alignment horizontal="right" vertical="center"/>
    </xf>
    <xf numFmtId="0" fontId="15" fillId="0" borderId="39" xfId="10" applyFont="1" applyBorder="1" applyAlignment="1">
      <alignment horizontal="center" vertical="center"/>
    </xf>
    <xf numFmtId="0" fontId="15" fillId="0" borderId="31" xfId="10" applyFont="1" applyBorder="1" applyAlignment="1">
      <alignment horizontal="center" vertical="center"/>
    </xf>
    <xf numFmtId="0" fontId="15" fillId="0" borderId="42" xfId="10" applyFont="1" applyBorder="1" applyAlignment="1">
      <alignment horizontal="center" vertical="center"/>
    </xf>
    <xf numFmtId="0" fontId="21" fillId="0" borderId="39" xfId="10" applyFont="1" applyBorder="1" applyAlignment="1">
      <alignment horizontal="center" vertical="center"/>
    </xf>
    <xf numFmtId="0" fontId="21" fillId="0" borderId="31" xfId="10" applyFont="1" applyBorder="1" applyAlignment="1">
      <alignment horizontal="center" vertical="center"/>
    </xf>
    <xf numFmtId="0" fontId="21" fillId="0" borderId="42" xfId="10" applyFont="1" applyBorder="1" applyAlignment="1">
      <alignment horizontal="center" vertical="center"/>
    </xf>
    <xf numFmtId="178" fontId="15" fillId="0" borderId="41" xfId="10" applyNumberFormat="1" applyFont="1" applyFill="1" applyBorder="1" applyAlignment="1">
      <alignment horizontal="right" vertical="center" shrinkToFit="1"/>
    </xf>
    <xf numFmtId="178" fontId="15" fillId="0" borderId="12" xfId="10" applyNumberFormat="1" applyFont="1" applyFill="1" applyBorder="1" applyAlignment="1">
      <alignment horizontal="right" vertical="center" shrinkToFit="1"/>
    </xf>
    <xf numFmtId="178" fontId="15" fillId="0" borderId="78" xfId="10" applyNumberFormat="1" applyFont="1" applyFill="1" applyBorder="1" applyAlignment="1">
      <alignment horizontal="right" vertical="center" shrinkToFit="1"/>
    </xf>
    <xf numFmtId="181" fontId="15" fillId="0" borderId="80" xfId="10" applyNumberFormat="1" applyFont="1" applyFill="1" applyBorder="1" applyAlignment="1">
      <alignment horizontal="right" vertical="center" shrinkToFit="1"/>
    </xf>
    <xf numFmtId="181" fontId="15" fillId="0" borderId="12" xfId="10" applyNumberFormat="1" applyFont="1" applyFill="1" applyBorder="1" applyAlignment="1">
      <alignment horizontal="right" vertical="center" shrinkToFit="1"/>
    </xf>
    <xf numFmtId="181" fontId="15" fillId="0" borderId="78" xfId="10" applyNumberFormat="1" applyFont="1" applyFill="1" applyBorder="1" applyAlignment="1">
      <alignment horizontal="right" vertical="center" shrinkToFit="1"/>
    </xf>
    <xf numFmtId="178" fontId="15" fillId="0" borderId="80" xfId="10" applyNumberFormat="1" applyFont="1" applyFill="1" applyBorder="1" applyAlignment="1">
      <alignment horizontal="right" vertical="center" shrinkToFit="1"/>
    </xf>
    <xf numFmtId="181" fontId="15" fillId="0" borderId="46" xfId="10" applyNumberFormat="1" applyFont="1" applyFill="1" applyBorder="1" applyAlignment="1">
      <alignment horizontal="right" vertical="center" shrinkToFit="1"/>
    </xf>
    <xf numFmtId="181" fontId="15" fillId="0" borderId="82" xfId="10" applyNumberFormat="1" applyFont="1" applyFill="1" applyBorder="1" applyAlignment="1">
      <alignment horizontal="right" vertical="center" shrinkToFit="1"/>
    </xf>
    <xf numFmtId="178" fontId="15" fillId="0" borderId="82" xfId="10" applyNumberFormat="1" applyFont="1" applyFill="1" applyBorder="1" applyAlignment="1">
      <alignment horizontal="right" vertical="center" shrinkToFit="1"/>
    </xf>
    <xf numFmtId="181" fontId="15" fillId="0" borderId="0" xfId="10" applyNumberFormat="1" applyFont="1" applyFill="1" applyBorder="1" applyAlignment="1">
      <alignment horizontal="right" vertical="center" shrinkToFit="1"/>
    </xf>
    <xf numFmtId="181" fontId="15" fillId="0" borderId="38" xfId="10" applyNumberFormat="1" applyFont="1" applyFill="1" applyBorder="1" applyAlignment="1">
      <alignment horizontal="right" vertical="center" shrinkToFit="1"/>
    </xf>
    <xf numFmtId="178" fontId="15" fillId="0" borderId="83" xfId="10" applyNumberFormat="1" applyFont="1" applyFill="1" applyBorder="1" applyAlignment="1">
      <alignment horizontal="right" vertical="center" shrinkToFit="1"/>
    </xf>
    <xf numFmtId="181" fontId="15" fillId="0" borderId="81" xfId="10" applyNumberFormat="1" applyFont="1" applyFill="1" applyBorder="1" applyAlignment="1">
      <alignment horizontal="right" vertical="center" shrinkToFit="1"/>
    </xf>
    <xf numFmtId="178" fontId="15" fillId="0" borderId="38" xfId="10" applyNumberFormat="1" applyFont="1" applyFill="1" applyBorder="1" applyAlignment="1">
      <alignment horizontal="right" vertical="center" shrinkToFit="1"/>
    </xf>
    <xf numFmtId="0" fontId="15" fillId="0" borderId="63" xfId="10" applyFont="1" applyBorder="1" applyAlignment="1">
      <alignment vertical="center"/>
    </xf>
    <xf numFmtId="0" fontId="12" fillId="0" borderId="0" xfId="6" applyAlignment="1">
      <alignment vertical="center"/>
    </xf>
    <xf numFmtId="0" fontId="12" fillId="0" borderId="38" xfId="6" applyBorder="1" applyAlignment="1">
      <alignment vertical="center"/>
    </xf>
    <xf numFmtId="0" fontId="12" fillId="0" borderId="0" xfId="6" applyBorder="1" applyAlignment="1">
      <alignment vertical="center"/>
    </xf>
    <xf numFmtId="181" fontId="15" fillId="0" borderId="79" xfId="10" applyNumberFormat="1" applyFont="1" applyFill="1" applyBorder="1" applyAlignment="1">
      <alignment horizontal="right" vertical="center" shrinkToFit="1"/>
    </xf>
    <xf numFmtId="178" fontId="15" fillId="0" borderId="79" xfId="10" applyNumberFormat="1" applyFont="1" applyFill="1" applyBorder="1" applyAlignment="1">
      <alignment horizontal="right" vertical="center" shrinkToFit="1"/>
    </xf>
    <xf numFmtId="49" fontId="18" fillId="0" borderId="1" xfId="10" applyNumberFormat="1" applyFont="1" applyFill="1" applyBorder="1" applyAlignment="1">
      <alignment horizontal="center" vertical="center"/>
    </xf>
    <xf numFmtId="49" fontId="18" fillId="0" borderId="2" xfId="10" applyNumberFormat="1" applyFont="1" applyFill="1" applyBorder="1" applyAlignment="1">
      <alignment horizontal="center" vertical="center"/>
    </xf>
    <xf numFmtId="49" fontId="18" fillId="0" borderId="3" xfId="10" applyNumberFormat="1" applyFont="1" applyFill="1" applyBorder="1" applyAlignment="1">
      <alignment horizontal="center" vertical="center"/>
    </xf>
    <xf numFmtId="0" fontId="15" fillId="0" borderId="34" xfId="10" applyFont="1" applyBorder="1" applyAlignment="1">
      <alignment horizontal="center" vertical="center"/>
    </xf>
    <xf numFmtId="0" fontId="27" fillId="6" borderId="69" xfId="11" applyFont="1" applyFill="1" applyBorder="1" applyAlignment="1" applyProtection="1">
      <alignment horizontal="center" vertical="center"/>
    </xf>
    <xf numFmtId="0" fontId="27" fillId="6" borderId="70" xfId="11" applyFont="1" applyFill="1" applyBorder="1" applyAlignment="1" applyProtection="1">
      <alignment horizontal="center" vertical="center"/>
    </xf>
    <xf numFmtId="188" fontId="27" fillId="6" borderId="130" xfId="13" applyNumberFormat="1" applyFont="1" applyFill="1" applyBorder="1" applyAlignment="1" applyProtection="1">
      <alignment horizontal="right" vertical="center" shrinkToFit="1"/>
    </xf>
    <xf numFmtId="188" fontId="27" fillId="6" borderId="18" xfId="13" applyNumberFormat="1" applyFont="1" applyFill="1" applyBorder="1" applyAlignment="1" applyProtection="1">
      <alignment horizontal="right" vertical="center" shrinkToFit="1"/>
    </xf>
    <xf numFmtId="188" fontId="27" fillId="6" borderId="184" xfId="13" applyNumberFormat="1" applyFont="1" applyFill="1" applyBorder="1" applyAlignment="1" applyProtection="1">
      <alignment horizontal="right" vertical="center" shrinkToFit="1"/>
    </xf>
    <xf numFmtId="188" fontId="27" fillId="6" borderId="165" xfId="13" applyNumberFormat="1" applyFont="1" applyFill="1" applyBorder="1" applyAlignment="1" applyProtection="1">
      <alignment horizontal="right" vertical="center" shrinkToFit="1"/>
    </xf>
    <xf numFmtId="188" fontId="27" fillId="6" borderId="166" xfId="13" applyNumberFormat="1" applyFont="1" applyFill="1" applyBorder="1" applyAlignment="1" applyProtection="1">
      <alignment horizontal="right" vertical="center" shrinkToFit="1"/>
    </xf>
    <xf numFmtId="188" fontId="27" fillId="6" borderId="185" xfId="13" applyNumberFormat="1" applyFont="1" applyFill="1" applyBorder="1" applyAlignment="1" applyProtection="1">
      <alignment horizontal="right" vertical="center" shrinkToFit="1"/>
    </xf>
    <xf numFmtId="0" fontId="27" fillId="6" borderId="68" xfId="11" applyFont="1" applyFill="1" applyBorder="1" applyProtection="1">
      <alignment vertical="center"/>
    </xf>
    <xf numFmtId="0" fontId="27" fillId="6" borderId="69" xfId="11" applyFont="1" applyFill="1" applyBorder="1" applyProtection="1">
      <alignment vertical="center"/>
    </xf>
    <xf numFmtId="0" fontId="27" fillId="6" borderId="70" xfId="11" applyFont="1" applyFill="1" applyBorder="1" applyProtection="1">
      <alignment vertical="center"/>
    </xf>
    <xf numFmtId="189" fontId="27" fillId="6" borderId="75" xfId="13" applyNumberFormat="1" applyFont="1" applyFill="1" applyBorder="1" applyAlignment="1" applyProtection="1">
      <alignment horizontal="right" vertical="center" shrinkToFit="1"/>
    </xf>
    <xf numFmtId="189" fontId="27" fillId="6" borderId="69" xfId="13" applyNumberFormat="1" applyFont="1" applyFill="1" applyBorder="1" applyAlignment="1" applyProtection="1">
      <alignment horizontal="right" vertical="center" shrinkToFit="1"/>
    </xf>
    <xf numFmtId="189" fontId="27" fillId="6" borderId="70" xfId="13" applyNumberFormat="1" applyFont="1" applyFill="1" applyBorder="1" applyAlignment="1" applyProtection="1">
      <alignment horizontal="right" vertical="center" shrinkToFit="1"/>
    </xf>
    <xf numFmtId="189" fontId="27" fillId="6" borderId="181" xfId="13" applyNumberFormat="1" applyFont="1" applyFill="1" applyBorder="1" applyAlignment="1" applyProtection="1">
      <alignment horizontal="right" vertical="center" shrinkToFit="1"/>
    </xf>
    <xf numFmtId="189" fontId="27" fillId="6" borderId="182" xfId="13" applyNumberFormat="1" applyFont="1" applyFill="1" applyBorder="1" applyAlignment="1" applyProtection="1">
      <alignment horizontal="right" vertical="center" shrinkToFit="1"/>
    </xf>
    <xf numFmtId="189" fontId="27" fillId="6" borderId="18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wrapText="1"/>
    </xf>
    <xf numFmtId="0" fontId="27" fillId="6" borderId="12" xfId="11" applyFont="1" applyFill="1" applyBorder="1" applyAlignment="1" applyProtection="1">
      <alignment horizontal="left" vertical="center" wrapText="1"/>
    </xf>
    <xf numFmtId="0" fontId="27" fillId="6" borderId="68" xfId="11" applyFont="1" applyFill="1" applyBorder="1" applyAlignment="1" applyProtection="1">
      <alignment horizontal="left" vertical="center" wrapText="1"/>
    </xf>
    <xf numFmtId="0" fontId="27" fillId="6" borderId="69" xfId="11" applyFont="1" applyFill="1" applyBorder="1" applyAlignment="1" applyProtection="1">
      <alignment horizontal="left" vertical="center" wrapText="1"/>
    </xf>
    <xf numFmtId="0" fontId="27" fillId="6" borderId="12" xfId="11" applyFont="1" applyFill="1" applyBorder="1" applyAlignment="1" applyProtection="1">
      <alignment horizontal="center" vertical="center"/>
    </xf>
    <xf numFmtId="0" fontId="27" fillId="6" borderId="46" xfId="11" applyFont="1" applyFill="1" applyBorder="1" applyAlignment="1" applyProtection="1">
      <alignment horizontal="center" vertical="center"/>
    </xf>
    <xf numFmtId="188" fontId="27" fillId="6" borderId="39" xfId="13" applyNumberFormat="1" applyFont="1" applyFill="1" applyBorder="1" applyAlignment="1" applyProtection="1">
      <alignment horizontal="right" vertical="center" shrinkToFit="1"/>
    </xf>
    <xf numFmtId="188" fontId="27" fillId="6" borderId="31" xfId="13" applyNumberFormat="1" applyFont="1" applyFill="1" applyBorder="1" applyAlignment="1" applyProtection="1">
      <alignment horizontal="right" vertical="center" shrinkToFit="1"/>
    </xf>
    <xf numFmtId="188" fontId="27" fillId="6" borderId="154" xfId="13" applyNumberFormat="1" applyFont="1" applyFill="1" applyBorder="1" applyAlignment="1" applyProtection="1">
      <alignment horizontal="right" vertical="center" shrinkToFit="1"/>
    </xf>
    <xf numFmtId="188" fontId="27" fillId="6" borderId="155" xfId="13" applyNumberFormat="1" applyFont="1" applyFill="1" applyBorder="1" applyAlignment="1" applyProtection="1">
      <alignment horizontal="right" vertical="center" shrinkToFit="1"/>
    </xf>
    <xf numFmtId="188" fontId="27" fillId="6" borderId="156" xfId="13" applyNumberFormat="1" applyFont="1" applyFill="1" applyBorder="1" applyAlignment="1" applyProtection="1">
      <alignment horizontal="right" vertical="center" shrinkToFit="1"/>
    </xf>
    <xf numFmtId="188" fontId="27" fillId="6" borderId="157" xfId="13" applyNumberFormat="1" applyFont="1" applyFill="1" applyBorder="1" applyAlignment="1" applyProtection="1">
      <alignment horizontal="right" vertical="center" shrinkToFit="1"/>
    </xf>
    <xf numFmtId="188" fontId="27" fillId="6" borderId="158" xfId="13" applyNumberFormat="1" applyFont="1" applyFill="1" applyBorder="1" applyAlignment="1" applyProtection="1">
      <alignment horizontal="right" vertical="center" shrinkToFit="1"/>
    </xf>
    <xf numFmtId="0" fontId="27" fillId="6" borderId="7" xfId="11" applyFont="1" applyFill="1" applyBorder="1" applyProtection="1">
      <alignment vertical="center"/>
    </xf>
    <xf numFmtId="0" fontId="27" fillId="6" borderId="0" xfId="11" applyFont="1" applyFill="1" applyBorder="1" applyProtection="1">
      <alignment vertical="center"/>
    </xf>
    <xf numFmtId="0" fontId="27" fillId="6" borderId="38" xfId="11" applyFont="1" applyFill="1" applyBorder="1" applyProtection="1">
      <alignment vertical="center"/>
    </xf>
    <xf numFmtId="189" fontId="27" fillId="6" borderId="63" xfId="13" applyNumberFormat="1" applyFont="1" applyFill="1" applyBorder="1" applyAlignment="1" applyProtection="1">
      <alignment horizontal="right" vertical="center" shrinkToFit="1"/>
    </xf>
    <xf numFmtId="189" fontId="27" fillId="6" borderId="0" xfId="13" applyNumberFormat="1" applyFont="1" applyFill="1" applyBorder="1" applyAlignment="1" applyProtection="1">
      <alignment horizontal="right" vertical="center" shrinkToFit="1"/>
    </xf>
    <xf numFmtId="189" fontId="27" fillId="6" borderId="38" xfId="13" applyNumberFormat="1" applyFont="1" applyFill="1" applyBorder="1" applyAlignment="1" applyProtection="1">
      <alignment horizontal="right" vertical="center" shrinkToFit="1"/>
    </xf>
    <xf numFmtId="189" fontId="27" fillId="6" borderId="0" xfId="13" applyNumberFormat="1" applyFont="1" applyFill="1" applyAlignment="1" applyProtection="1">
      <alignment horizontal="right" vertical="center" shrinkToFit="1"/>
    </xf>
    <xf numFmtId="189" fontId="27" fillId="6" borderId="67" xfId="13" applyNumberFormat="1" applyFont="1" applyFill="1" applyBorder="1" applyAlignment="1" applyProtection="1">
      <alignment horizontal="right" vertical="center" shrinkToFit="1"/>
    </xf>
    <xf numFmtId="0" fontId="31" fillId="6" borderId="24" xfId="11" applyFont="1" applyFill="1" applyBorder="1" applyAlignment="1" applyProtection="1">
      <alignment horizontal="left" vertical="center"/>
    </xf>
    <xf numFmtId="0" fontId="27" fillId="6" borderId="52" xfId="11" applyFont="1" applyFill="1" applyBorder="1" applyAlignment="1" applyProtection="1">
      <alignment horizontal="left" vertical="center"/>
    </xf>
    <xf numFmtId="0" fontId="27" fillId="6" borderId="52" xfId="11" applyFont="1" applyFill="1" applyBorder="1" applyAlignment="1" applyProtection="1">
      <alignment horizontal="right" vertical="center" wrapText="1"/>
    </xf>
    <xf numFmtId="0" fontId="27" fillId="6" borderId="52" xfId="11" applyFont="1" applyFill="1" applyBorder="1" applyAlignment="1" applyProtection="1">
      <alignment horizontal="right" vertical="center"/>
    </xf>
    <xf numFmtId="0" fontId="27" fillId="6" borderId="40" xfId="11" applyFont="1" applyFill="1" applyBorder="1" applyAlignment="1" applyProtection="1">
      <alignment horizontal="right" vertical="center"/>
    </xf>
    <xf numFmtId="177" fontId="27" fillId="6" borderId="37" xfId="13" applyNumberFormat="1" applyFont="1" applyFill="1" applyBorder="1" applyAlignment="1" applyProtection="1">
      <alignment horizontal="right" vertical="center" shrinkToFit="1"/>
    </xf>
    <xf numFmtId="177" fontId="27" fillId="6" borderId="52" xfId="13" applyNumberFormat="1" applyFont="1" applyFill="1" applyBorder="1" applyAlignment="1" applyProtection="1">
      <alignment horizontal="right" vertical="center" shrinkToFit="1"/>
    </xf>
    <xf numFmtId="177" fontId="27" fillId="6" borderId="85" xfId="13" applyNumberFormat="1" applyFont="1" applyFill="1" applyBorder="1" applyAlignment="1" applyProtection="1">
      <alignment horizontal="right" vertical="center" shrinkToFit="1"/>
    </xf>
    <xf numFmtId="177" fontId="27" fillId="6" borderId="86" xfId="13" applyNumberFormat="1" applyFont="1" applyFill="1" applyBorder="1" applyAlignment="1" applyProtection="1">
      <alignment horizontal="right" vertical="center" shrinkToFit="1"/>
    </xf>
    <xf numFmtId="188" fontId="27" fillId="6" borderId="178" xfId="13" applyNumberFormat="1" applyFont="1" applyFill="1" applyBorder="1" applyAlignment="1" applyProtection="1">
      <alignment horizontal="right" vertical="center" shrinkToFit="1"/>
    </xf>
    <xf numFmtId="188" fontId="27" fillId="6" borderId="179" xfId="13" applyNumberFormat="1" applyFont="1" applyFill="1" applyBorder="1" applyAlignment="1" applyProtection="1">
      <alignment horizontal="right" vertical="center" shrinkToFit="1"/>
    </xf>
    <xf numFmtId="188" fontId="27" fillId="6" borderId="180" xfId="13" applyNumberFormat="1" applyFont="1" applyFill="1" applyBorder="1" applyAlignment="1" applyProtection="1">
      <alignment horizontal="right" vertical="center" shrinkToFit="1"/>
    </xf>
    <xf numFmtId="176" fontId="27" fillId="6" borderId="63" xfId="13" applyNumberFormat="1" applyFont="1" applyFill="1" applyBorder="1" applyAlignment="1" applyProtection="1">
      <alignment horizontal="right" vertical="center" shrinkToFit="1"/>
    </xf>
    <xf numFmtId="176" fontId="27" fillId="6" borderId="0" xfId="13" applyNumberFormat="1" applyFont="1" applyFill="1" applyBorder="1" applyAlignment="1" applyProtection="1">
      <alignment horizontal="right" vertical="center" shrinkToFit="1"/>
    </xf>
    <xf numFmtId="176" fontId="27" fillId="6" borderId="38" xfId="13" applyNumberFormat="1" applyFont="1" applyFill="1" applyBorder="1" applyAlignment="1" applyProtection="1">
      <alignment horizontal="right" vertical="center" shrinkToFit="1"/>
    </xf>
    <xf numFmtId="176" fontId="27" fillId="6" borderId="0" xfId="13" applyNumberFormat="1" applyFont="1" applyFill="1" applyAlignment="1" applyProtection="1">
      <alignment horizontal="right" vertical="center" shrinkToFit="1"/>
    </xf>
    <xf numFmtId="176" fontId="27" fillId="6" borderId="67" xfId="13" applyNumberFormat="1" applyFont="1" applyFill="1" applyBorder="1" applyAlignment="1" applyProtection="1">
      <alignment horizontal="right" vertical="center" shrinkToFit="1"/>
    </xf>
    <xf numFmtId="0" fontId="27" fillId="6" borderId="7" xfId="11" applyFont="1" applyFill="1" applyBorder="1" applyAlignment="1" applyProtection="1">
      <alignment horizontal="left" vertical="center"/>
    </xf>
    <xf numFmtId="0" fontId="27" fillId="6" borderId="0" xfId="11" applyFont="1" applyFill="1" applyBorder="1" applyAlignment="1" applyProtection="1">
      <alignment horizontal="left" vertical="center"/>
    </xf>
    <xf numFmtId="0" fontId="27" fillId="6" borderId="0" xfId="11" applyFont="1" applyFill="1" applyBorder="1" applyAlignment="1" applyProtection="1">
      <alignment horizontal="right" vertical="center" wrapText="1"/>
    </xf>
    <xf numFmtId="0" fontId="27" fillId="6" borderId="0" xfId="11" applyFont="1" applyFill="1" applyBorder="1" applyAlignment="1" applyProtection="1">
      <alignment horizontal="right" vertical="center"/>
    </xf>
    <xf numFmtId="0" fontId="27" fillId="6" borderId="38" xfId="11" applyFont="1" applyFill="1" applyBorder="1" applyAlignment="1" applyProtection="1">
      <alignment horizontal="right" vertical="center"/>
    </xf>
    <xf numFmtId="177" fontId="27" fillId="6" borderId="63" xfId="13" applyNumberFormat="1" applyFont="1" applyFill="1" applyBorder="1" applyAlignment="1" applyProtection="1">
      <alignment horizontal="right" vertical="center" shrinkToFit="1"/>
    </xf>
    <xf numFmtId="177" fontId="27" fillId="6" borderId="0" xfId="13" applyNumberFormat="1" applyFont="1" applyFill="1" applyBorder="1" applyAlignment="1" applyProtection="1">
      <alignment horizontal="right" vertical="center" shrinkToFit="1"/>
    </xf>
    <xf numFmtId="177" fontId="27" fillId="6" borderId="81" xfId="13" applyNumberFormat="1" applyFont="1" applyFill="1" applyBorder="1" applyAlignment="1" applyProtection="1">
      <alignment horizontal="right" vertical="center" shrinkToFit="1"/>
    </xf>
    <xf numFmtId="177" fontId="27" fillId="6" borderId="84" xfId="13" applyNumberFormat="1" applyFont="1" applyFill="1" applyBorder="1" applyAlignment="1" applyProtection="1">
      <alignment horizontal="right" vertical="center" shrinkToFit="1"/>
    </xf>
    <xf numFmtId="188" fontId="27" fillId="6" borderId="175" xfId="13" applyNumberFormat="1" applyFont="1" applyFill="1" applyBorder="1" applyAlignment="1" applyProtection="1">
      <alignment horizontal="right" vertical="center" shrinkToFit="1"/>
    </xf>
    <xf numFmtId="188" fontId="27" fillId="6" borderId="176" xfId="13" applyNumberFormat="1" applyFont="1" applyFill="1" applyBorder="1" applyAlignment="1" applyProtection="1">
      <alignment horizontal="right" vertical="center" shrinkToFit="1"/>
    </xf>
    <xf numFmtId="188" fontId="27" fillId="6" borderId="177" xfId="13" applyNumberFormat="1" applyFont="1" applyFill="1" applyBorder="1" applyAlignment="1" applyProtection="1">
      <alignment horizontal="right" vertical="center" shrinkToFit="1"/>
    </xf>
    <xf numFmtId="176" fontId="27" fillId="6" borderId="41" xfId="13" applyNumberFormat="1" applyFont="1" applyFill="1" applyBorder="1" applyAlignment="1" applyProtection="1">
      <alignment horizontal="right" vertical="center" shrinkToFit="1"/>
    </xf>
    <xf numFmtId="176" fontId="27" fillId="6" borderId="12" xfId="13" applyNumberFormat="1" applyFont="1" applyFill="1" applyBorder="1" applyAlignment="1" applyProtection="1">
      <alignment horizontal="right" vertical="center" shrinkToFit="1"/>
    </xf>
    <xf numFmtId="176" fontId="27" fillId="6" borderId="13" xfId="13" applyNumberFormat="1" applyFont="1" applyFill="1" applyBorder="1" applyAlignment="1" applyProtection="1">
      <alignment horizontal="right" vertical="center" shrinkToFit="1"/>
    </xf>
    <xf numFmtId="0" fontId="27" fillId="6" borderId="75" xfId="11" applyFont="1" applyFill="1" applyBorder="1" applyProtection="1">
      <alignment vertical="center"/>
    </xf>
    <xf numFmtId="177" fontId="27" fillId="6" borderId="172" xfId="13" applyNumberFormat="1" applyFont="1" applyFill="1" applyBorder="1" applyAlignment="1" applyProtection="1">
      <alignment horizontal="right" vertical="center" shrinkToFit="1"/>
    </xf>
    <xf numFmtId="177" fontId="27" fillId="6" borderId="173" xfId="13" applyNumberFormat="1" applyFont="1" applyFill="1" applyBorder="1" applyAlignment="1" applyProtection="1">
      <alignment horizontal="right" vertical="center" shrinkToFit="1"/>
    </xf>
    <xf numFmtId="188" fontId="27" fillId="6" borderId="173" xfId="13" applyNumberFormat="1" applyFont="1" applyFill="1" applyBorder="1" applyAlignment="1" applyProtection="1">
      <alignment horizontal="right" vertical="center" shrinkToFit="1"/>
    </xf>
    <xf numFmtId="188" fontId="27" fillId="6" borderId="174" xfId="13" applyNumberFormat="1" applyFont="1" applyFill="1" applyBorder="1" applyAlignment="1" applyProtection="1">
      <alignment horizontal="right" vertical="center" shrinkToFit="1"/>
    </xf>
    <xf numFmtId="188" fontId="27" fillId="6" borderId="82" xfId="13" applyNumberFormat="1" applyFont="1" applyFill="1" applyBorder="1" applyAlignment="1" applyProtection="1">
      <alignment horizontal="right" vertical="center" shrinkToFit="1"/>
    </xf>
    <xf numFmtId="188" fontId="27" fillId="6" borderId="15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xf>
    <xf numFmtId="0" fontId="27" fillId="6" borderId="12" xfId="11" applyFont="1" applyFill="1" applyBorder="1" applyAlignment="1" applyProtection="1">
      <alignment horizontal="left" vertical="center"/>
    </xf>
    <xf numFmtId="0" fontId="27" fillId="6" borderId="12" xfId="11" applyFont="1" applyFill="1" applyBorder="1" applyAlignment="1" applyProtection="1">
      <alignment horizontal="right" vertical="center"/>
    </xf>
    <xf numFmtId="0" fontId="27" fillId="6" borderId="46" xfId="11" applyFont="1" applyFill="1" applyBorder="1" applyAlignment="1" applyProtection="1">
      <alignment horizontal="right" vertical="center"/>
    </xf>
    <xf numFmtId="177" fontId="27" fillId="6" borderId="41" xfId="12" applyNumberFormat="1" applyFont="1" applyFill="1" applyBorder="1" applyAlignment="1" applyProtection="1">
      <alignment horizontal="right" vertical="center" shrinkToFit="1"/>
    </xf>
    <xf numFmtId="177" fontId="27" fillId="6" borderId="12" xfId="12" applyNumberFormat="1" applyFont="1" applyFill="1" applyBorder="1" applyAlignment="1" applyProtection="1">
      <alignment horizontal="right" vertical="center" shrinkToFit="1"/>
    </xf>
    <xf numFmtId="177" fontId="27" fillId="6" borderId="78" xfId="12" applyNumberFormat="1" applyFont="1" applyFill="1" applyBorder="1" applyAlignment="1" applyProtection="1">
      <alignment horizontal="right" vertical="center" shrinkToFit="1"/>
    </xf>
    <xf numFmtId="177" fontId="27" fillId="6" borderId="80" xfId="12" applyNumberFormat="1" applyFont="1" applyFill="1" applyBorder="1" applyAlignment="1" applyProtection="1">
      <alignment horizontal="right" vertical="center" shrinkToFit="1"/>
    </xf>
    <xf numFmtId="188" fontId="27" fillId="6" borderId="169" xfId="13" applyNumberFormat="1" applyFont="1" applyFill="1" applyBorder="1" applyAlignment="1" applyProtection="1">
      <alignment horizontal="right" vertical="center" shrinkToFit="1"/>
    </xf>
    <xf numFmtId="188" fontId="27" fillId="6" borderId="170" xfId="13" applyNumberFormat="1" applyFont="1" applyFill="1" applyBorder="1" applyAlignment="1" applyProtection="1">
      <alignment horizontal="right" vertical="center" shrinkToFit="1"/>
    </xf>
    <xf numFmtId="188" fontId="27" fillId="6" borderId="171" xfId="13" applyNumberFormat="1" applyFont="1" applyFill="1" applyBorder="1" applyAlignment="1" applyProtection="1">
      <alignment horizontal="right" vertical="center" shrinkToFit="1"/>
    </xf>
    <xf numFmtId="0" fontId="27" fillId="6" borderId="11" xfId="11" applyFont="1" applyFill="1" applyBorder="1" applyProtection="1">
      <alignment vertical="center"/>
    </xf>
    <xf numFmtId="0" fontId="27" fillId="6" borderId="12" xfId="11" applyFont="1" applyFill="1" applyBorder="1" applyProtection="1">
      <alignment vertical="center"/>
    </xf>
    <xf numFmtId="0" fontId="27" fillId="6" borderId="46" xfId="11" applyFont="1" applyFill="1" applyBorder="1" applyProtection="1">
      <alignment vertical="center"/>
    </xf>
    <xf numFmtId="176" fontId="27" fillId="6" borderId="46" xfId="13" applyNumberFormat="1" applyFont="1" applyFill="1" applyBorder="1" applyAlignment="1" applyProtection="1">
      <alignment horizontal="right" vertical="center" shrinkToFit="1"/>
    </xf>
    <xf numFmtId="0" fontId="27" fillId="6" borderId="71" xfId="11" applyFont="1" applyFill="1" applyBorder="1" applyAlignment="1" applyProtection="1">
      <alignment horizontal="center" vertical="center"/>
    </xf>
    <xf numFmtId="0" fontId="27" fillId="6" borderId="25" xfId="11" applyFont="1" applyFill="1" applyBorder="1" applyAlignment="1" applyProtection="1">
      <alignment horizontal="center" vertical="center"/>
    </xf>
    <xf numFmtId="0" fontId="27" fillId="6" borderId="72" xfId="11" applyFont="1" applyFill="1" applyBorder="1" applyAlignment="1" applyProtection="1">
      <alignment horizontal="center" vertical="center"/>
    </xf>
    <xf numFmtId="0" fontId="27" fillId="6" borderId="26" xfId="11" applyFont="1" applyFill="1" applyBorder="1" applyAlignment="1" applyProtection="1">
      <alignment horizontal="center" vertical="center"/>
    </xf>
    <xf numFmtId="0" fontId="27" fillId="6" borderId="63" xfId="11" applyFont="1" applyFill="1" applyBorder="1" applyProtection="1">
      <alignment vertical="center"/>
    </xf>
    <xf numFmtId="177" fontId="27" fillId="6" borderId="152" xfId="13" applyNumberFormat="1" applyFont="1" applyFill="1" applyBorder="1" applyAlignment="1" applyProtection="1">
      <alignment horizontal="right" vertical="center" shrinkToFit="1"/>
    </xf>
    <xf numFmtId="177" fontId="27" fillId="6" borderId="82"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textRotation="255" wrapText="1"/>
    </xf>
    <xf numFmtId="0" fontId="27" fillId="6" borderId="46" xfId="11" applyFont="1" applyFill="1" applyBorder="1" applyAlignment="1" applyProtection="1">
      <alignment horizontal="center" vertical="center" textRotation="255" wrapText="1"/>
    </xf>
    <xf numFmtId="0" fontId="27" fillId="6" borderId="7" xfId="11" applyFont="1" applyFill="1" applyBorder="1" applyAlignment="1" applyProtection="1">
      <alignment horizontal="center" vertical="center" textRotation="255" wrapText="1"/>
    </xf>
    <xf numFmtId="0" fontId="27" fillId="6" borderId="38" xfId="11" applyFont="1" applyFill="1" applyBorder="1" applyAlignment="1" applyProtection="1">
      <alignment horizontal="center" vertical="center" textRotation="255" wrapText="1"/>
    </xf>
    <xf numFmtId="0" fontId="27" fillId="6" borderId="24" xfId="11" applyFont="1" applyFill="1" applyBorder="1" applyAlignment="1" applyProtection="1">
      <alignment horizontal="center" vertical="center" textRotation="255" wrapText="1"/>
    </xf>
    <xf numFmtId="0" fontId="27" fillId="6" borderId="40" xfId="11" applyFont="1" applyFill="1" applyBorder="1" applyAlignment="1" applyProtection="1">
      <alignment horizontal="center" vertical="center" textRotation="255" wrapText="1"/>
    </xf>
    <xf numFmtId="0" fontId="27" fillId="6" borderId="63"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38" xfId="11" applyFont="1" applyFill="1" applyBorder="1" applyAlignment="1" applyProtection="1">
      <alignment vertical="center"/>
    </xf>
    <xf numFmtId="188" fontId="27" fillId="6" borderId="84" xfId="13" applyNumberFormat="1" applyFont="1" applyFill="1" applyBorder="1" applyAlignment="1" applyProtection="1">
      <alignment horizontal="right" vertical="center" shrinkToFit="1"/>
    </xf>
    <xf numFmtId="188" fontId="27" fillId="6" borderId="0" xfId="13" applyNumberFormat="1" applyFont="1" applyFill="1" applyBorder="1" applyAlignment="1" applyProtection="1">
      <alignment horizontal="right" vertical="center" shrinkToFit="1"/>
    </xf>
    <xf numFmtId="188" fontId="27" fillId="6" borderId="67" xfId="13" applyNumberFormat="1" applyFont="1" applyFill="1" applyBorder="1" applyAlignment="1" applyProtection="1">
      <alignment horizontal="right" vertical="center" shrinkToFit="1"/>
    </xf>
    <xf numFmtId="0" fontId="27" fillId="6" borderId="17" xfId="11" applyFont="1" applyFill="1" applyBorder="1" applyAlignment="1" applyProtection="1">
      <alignment horizontal="left" vertical="center" wrapText="1"/>
    </xf>
    <xf numFmtId="0" fontId="27" fillId="6" borderId="18" xfId="11" applyFont="1" applyFill="1" applyBorder="1" applyAlignment="1" applyProtection="1">
      <alignment horizontal="left" vertical="center"/>
    </xf>
    <xf numFmtId="0" fontId="27" fillId="6" borderId="43" xfId="11" applyFont="1" applyFill="1" applyBorder="1" applyAlignment="1" applyProtection="1">
      <alignment horizontal="left" vertical="center"/>
    </xf>
    <xf numFmtId="188" fontId="27" fillId="6" borderId="128" xfId="13" applyNumberFormat="1" applyFont="1" applyFill="1" applyBorder="1" applyAlignment="1" applyProtection="1">
      <alignment horizontal="right" vertical="center" shrinkToFit="1"/>
    </xf>
    <xf numFmtId="188" fontId="27" fillId="6" borderId="129" xfId="13" applyNumberFormat="1" applyFont="1" applyFill="1" applyBorder="1" applyAlignment="1" applyProtection="1">
      <alignment horizontal="right" vertical="center" shrinkToFit="1"/>
    </xf>
    <xf numFmtId="177" fontId="27" fillId="6" borderId="163" xfId="13" applyNumberFormat="1" applyFont="1" applyFill="1" applyBorder="1" applyAlignment="1" applyProtection="1">
      <alignment horizontal="right" vertical="center" shrinkToFit="1"/>
    </xf>
    <xf numFmtId="177" fontId="27" fillId="6" borderId="164" xfId="13" applyNumberFormat="1" applyFont="1" applyFill="1" applyBorder="1" applyAlignment="1" applyProtection="1">
      <alignment horizontal="right" vertical="center" shrinkToFit="1"/>
    </xf>
    <xf numFmtId="188" fontId="27" fillId="6" borderId="161" xfId="13" applyNumberFormat="1" applyFont="1" applyFill="1" applyBorder="1" applyAlignment="1" applyProtection="1">
      <alignment horizontal="right" vertical="center" shrinkToFit="1"/>
    </xf>
    <xf numFmtId="0" fontId="27" fillId="6" borderId="63" xfId="13" applyFont="1" applyFill="1" applyBorder="1" applyAlignment="1" applyProtection="1">
      <alignment horizontal="left" vertical="center" shrinkToFit="1"/>
    </xf>
    <xf numFmtId="0" fontId="27" fillId="6" borderId="0" xfId="13" applyFont="1" applyFill="1" applyBorder="1" applyAlignment="1" applyProtection="1">
      <alignment horizontal="left" vertical="center" shrinkToFit="1"/>
    </xf>
    <xf numFmtId="0" fontId="27" fillId="6" borderId="38" xfId="13" applyFont="1" applyFill="1" applyBorder="1" applyAlignment="1" applyProtection="1">
      <alignment horizontal="left" vertical="center" shrinkToFit="1"/>
    </xf>
    <xf numFmtId="0" fontId="27" fillId="6" borderId="37" xfId="11" applyFont="1" applyFill="1" applyBorder="1" applyAlignment="1" applyProtection="1">
      <alignment vertical="center"/>
    </xf>
    <xf numFmtId="0" fontId="27" fillId="6" borderId="52" xfId="11" applyFont="1" applyFill="1" applyBorder="1" applyAlignment="1" applyProtection="1">
      <alignment vertical="center"/>
    </xf>
    <xf numFmtId="0" fontId="27" fillId="6" borderId="40" xfId="11" applyFont="1" applyFill="1" applyBorder="1" applyAlignment="1" applyProtection="1">
      <alignment vertical="center"/>
    </xf>
    <xf numFmtId="0" fontId="27" fillId="6" borderId="61" xfId="11" applyFont="1" applyFill="1" applyBorder="1" applyAlignment="1" applyProtection="1">
      <alignment horizontal="center" vertical="center"/>
    </xf>
    <xf numFmtId="177" fontId="27" fillId="6" borderId="79" xfId="13" applyNumberFormat="1" applyFont="1" applyFill="1" applyBorder="1" applyAlignment="1" applyProtection="1">
      <alignment horizontal="right" vertical="center" shrinkToFit="1"/>
    </xf>
    <xf numFmtId="188" fontId="27" fillId="6" borderId="79" xfId="13" applyNumberFormat="1" applyFont="1" applyFill="1" applyBorder="1" applyAlignment="1" applyProtection="1">
      <alignment horizontal="right" vertical="center" shrinkToFit="1"/>
    </xf>
    <xf numFmtId="188" fontId="27" fillId="6" borderId="151" xfId="13" applyNumberFormat="1" applyFont="1" applyFill="1" applyBorder="1" applyAlignment="1" applyProtection="1">
      <alignment horizontal="right" vertical="center" shrinkToFit="1"/>
    </xf>
    <xf numFmtId="177" fontId="27" fillId="6" borderId="160" xfId="13" applyNumberFormat="1" applyFont="1" applyFill="1" applyBorder="1" applyAlignment="1" applyProtection="1">
      <alignment horizontal="right" vertical="center" shrinkToFit="1"/>
    </xf>
    <xf numFmtId="188" fontId="27" fillId="6" borderId="162" xfId="13" applyNumberFormat="1" applyFont="1" applyFill="1" applyBorder="1" applyAlignment="1" applyProtection="1">
      <alignment horizontal="right" vertical="center" shrinkToFit="1"/>
    </xf>
    <xf numFmtId="188" fontId="27" fillId="6" borderId="45" xfId="13" applyNumberFormat="1" applyFont="1" applyFill="1" applyBorder="1" applyAlignment="1" applyProtection="1">
      <alignment horizontal="right" vertical="center" shrinkToFit="1"/>
    </xf>
    <xf numFmtId="188" fontId="27" fillId="6" borderId="160" xfId="13" applyNumberFormat="1" applyFont="1" applyFill="1" applyBorder="1" applyAlignment="1" applyProtection="1">
      <alignment horizontal="right" vertical="center" shrinkToFit="1"/>
    </xf>
    <xf numFmtId="188" fontId="27" fillId="6" borderId="168"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wrapText="1"/>
    </xf>
    <xf numFmtId="0" fontId="27" fillId="6" borderId="12" xfId="11" applyFont="1" applyFill="1" applyBorder="1" applyAlignment="1" applyProtection="1">
      <alignment horizontal="center" vertical="center" wrapText="1"/>
    </xf>
    <xf numFmtId="0" fontId="27" fillId="6" borderId="46" xfId="11" applyFont="1" applyFill="1" applyBorder="1" applyAlignment="1" applyProtection="1">
      <alignment horizontal="center" vertical="center" wrapText="1"/>
    </xf>
    <xf numFmtId="0" fontId="27" fillId="6" borderId="7" xfId="11" applyFont="1" applyFill="1" applyBorder="1" applyAlignment="1" applyProtection="1">
      <alignment horizontal="center" vertical="center" wrapText="1"/>
    </xf>
    <xf numFmtId="0" fontId="27" fillId="6" borderId="0" xfId="11" applyFont="1" applyFill="1" applyBorder="1" applyAlignment="1" applyProtection="1">
      <alignment horizontal="center" vertical="center" wrapText="1"/>
    </xf>
    <xf numFmtId="0" fontId="27" fillId="6" borderId="38" xfId="11" applyFont="1" applyFill="1" applyBorder="1" applyAlignment="1" applyProtection="1">
      <alignment horizontal="center" vertical="center" wrapText="1"/>
    </xf>
    <xf numFmtId="0" fontId="27" fillId="6" borderId="68" xfId="11" applyFont="1" applyFill="1" applyBorder="1" applyAlignment="1" applyProtection="1">
      <alignment horizontal="center" vertical="center" wrapText="1"/>
    </xf>
    <xf numFmtId="0" fontId="27" fillId="6" borderId="69" xfId="11" applyFont="1" applyFill="1" applyBorder="1" applyAlignment="1" applyProtection="1">
      <alignment horizontal="center" vertical="center" wrapText="1"/>
    </xf>
    <xf numFmtId="0" fontId="27" fillId="6" borderId="70" xfId="11" applyFont="1" applyFill="1" applyBorder="1" applyAlignment="1" applyProtection="1">
      <alignment horizontal="center" vertical="center" wrapText="1"/>
    </xf>
    <xf numFmtId="0" fontId="27" fillId="6" borderId="41" xfId="11" applyFont="1" applyFill="1" applyBorder="1" applyProtection="1">
      <alignment vertical="center"/>
    </xf>
    <xf numFmtId="177" fontId="27" fillId="6" borderId="149" xfId="13" applyNumberFormat="1" applyFont="1" applyFill="1" applyBorder="1" applyAlignment="1" applyProtection="1">
      <alignment horizontal="right" vertical="center" shrinkToFit="1"/>
    </xf>
    <xf numFmtId="188" fontId="27" fillId="6" borderId="167" xfId="13" applyNumberFormat="1" applyFont="1" applyFill="1" applyBorder="1" applyAlignment="1" applyProtection="1">
      <alignment horizontal="right" vertical="center" shrinkToFit="1"/>
    </xf>
    <xf numFmtId="0" fontId="27" fillId="6" borderId="37" xfId="13" applyFont="1" applyFill="1" applyBorder="1" applyAlignment="1" applyProtection="1">
      <alignment horizontal="left" vertical="center" shrinkToFit="1"/>
    </xf>
    <xf numFmtId="0" fontId="27" fillId="6" borderId="52" xfId="13" applyFont="1" applyFill="1" applyBorder="1" applyAlignment="1" applyProtection="1">
      <alignment horizontal="left" vertical="center" shrinkToFit="1"/>
    </xf>
    <xf numFmtId="0" fontId="27" fillId="6" borderId="40" xfId="13" applyFont="1" applyFill="1" applyBorder="1" applyAlignment="1" applyProtection="1">
      <alignment horizontal="left" vertical="center" shrinkToFit="1"/>
    </xf>
    <xf numFmtId="177" fontId="27" fillId="6" borderId="159" xfId="13" applyNumberFormat="1" applyFont="1" applyFill="1" applyBorder="1" applyAlignment="1" applyProtection="1">
      <alignment horizontal="right" vertical="center" shrinkToFit="1"/>
    </xf>
    <xf numFmtId="0" fontId="27" fillId="6" borderId="63" xfId="11" applyFont="1" applyFill="1" applyBorder="1" applyAlignment="1" applyProtection="1">
      <alignment vertical="center" shrinkToFit="1"/>
    </xf>
    <xf numFmtId="0" fontId="27" fillId="6" borderId="0" xfId="11" applyFont="1" applyFill="1" applyBorder="1" applyAlignment="1" applyProtection="1">
      <alignment vertical="center" shrinkToFit="1"/>
    </xf>
    <xf numFmtId="0" fontId="27" fillId="6" borderId="38" xfId="11" applyFont="1" applyFill="1" applyBorder="1" applyAlignment="1" applyProtection="1">
      <alignment vertical="center" shrinkToFit="1"/>
    </xf>
    <xf numFmtId="188" fontId="27" fillId="6" borderId="150" xfId="13" applyNumberFormat="1" applyFont="1" applyFill="1" applyBorder="1" applyAlignment="1" applyProtection="1">
      <alignment horizontal="right" vertical="center" shrinkToFit="1"/>
    </xf>
    <xf numFmtId="188" fontId="27" fillId="6" borderId="15" xfId="13" applyNumberFormat="1" applyFont="1" applyFill="1" applyBorder="1" applyAlignment="1" applyProtection="1">
      <alignment horizontal="right" vertical="center" shrinkToFit="1"/>
    </xf>
    <xf numFmtId="0" fontId="27" fillId="6" borderId="41" xfId="11" applyFont="1" applyFill="1" applyBorder="1" applyAlignment="1" applyProtection="1">
      <alignment horizontal="center" vertical="center" wrapText="1"/>
    </xf>
    <xf numFmtId="0" fontId="27" fillId="6" borderId="63" xfId="11" applyFont="1" applyFill="1" applyBorder="1" applyAlignment="1" applyProtection="1">
      <alignment horizontal="center" vertical="center" wrapText="1"/>
    </xf>
    <xf numFmtId="0" fontId="27" fillId="6" borderId="52" xfId="11" applyFont="1" applyFill="1" applyBorder="1" applyAlignment="1" applyProtection="1">
      <alignment horizontal="center" vertical="center" wrapText="1"/>
    </xf>
    <xf numFmtId="0" fontId="27" fillId="6" borderId="40" xfId="11" applyFont="1" applyFill="1" applyBorder="1" applyAlignment="1" applyProtection="1">
      <alignment horizontal="center" vertical="center" wrapText="1"/>
    </xf>
    <xf numFmtId="0" fontId="27" fillId="6" borderId="41" xfId="13" applyFont="1" applyFill="1" applyBorder="1" applyAlignment="1" applyProtection="1">
      <alignment horizontal="left" vertical="center" shrinkToFit="1"/>
    </xf>
    <xf numFmtId="0" fontId="27" fillId="6" borderId="12" xfId="13" applyFont="1" applyFill="1" applyBorder="1" applyAlignment="1" applyProtection="1">
      <alignment horizontal="left" vertical="center" shrinkToFit="1"/>
    </xf>
    <xf numFmtId="0" fontId="27" fillId="6" borderId="46" xfId="13" applyFont="1" applyFill="1" applyBorder="1" applyAlignment="1" applyProtection="1">
      <alignment horizontal="left" vertical="center" shrinkToFit="1"/>
    </xf>
    <xf numFmtId="188" fontId="27" fillId="6" borderId="83" xfId="13" applyNumberFormat="1" applyFont="1" applyFill="1" applyBorder="1" applyAlignment="1" applyProtection="1">
      <alignment horizontal="right" vertical="center" shrinkToFit="1"/>
    </xf>
    <xf numFmtId="188" fontId="27" fillId="6" borderId="62" xfId="13" applyNumberFormat="1" applyFont="1" applyFill="1" applyBorder="1" applyAlignment="1" applyProtection="1">
      <alignment horizontal="right" vertical="center" shrinkToFit="1"/>
    </xf>
    <xf numFmtId="0" fontId="27" fillId="6" borderId="31" xfId="11" applyFont="1" applyFill="1" applyBorder="1" applyAlignment="1" applyProtection="1">
      <alignment horizontal="center" vertical="center" wrapText="1"/>
    </xf>
    <xf numFmtId="0" fontId="31" fillId="6" borderId="42" xfId="11" applyFont="1" applyFill="1" applyBorder="1" applyAlignment="1" applyProtection="1">
      <alignment horizontal="center" vertical="center"/>
    </xf>
    <xf numFmtId="0" fontId="27" fillId="6" borderId="37" xfId="11" applyFont="1" applyFill="1" applyBorder="1" applyProtection="1">
      <alignment vertical="center"/>
    </xf>
    <xf numFmtId="0" fontId="27" fillId="6" borderId="52" xfId="11" applyFont="1" applyFill="1" applyBorder="1" applyProtection="1">
      <alignment vertical="center"/>
    </xf>
    <xf numFmtId="0" fontId="27" fillId="6" borderId="40" xfId="11" applyFont="1" applyFill="1" applyBorder="1" applyProtection="1">
      <alignment vertical="center"/>
    </xf>
    <xf numFmtId="0" fontId="27" fillId="6" borderId="11" xfId="11" applyFont="1" applyFill="1" applyBorder="1" applyAlignment="1" applyProtection="1">
      <alignment horizontal="center" vertical="top" wrapText="1"/>
    </xf>
    <xf numFmtId="0" fontId="27" fillId="6" borderId="12" xfId="11" applyFont="1" applyFill="1" applyBorder="1" applyAlignment="1" applyProtection="1">
      <alignment horizontal="center" vertical="top" wrapText="1"/>
    </xf>
    <xf numFmtId="0" fontId="27" fillId="6" borderId="46" xfId="11" applyFont="1" applyFill="1" applyBorder="1" applyAlignment="1" applyProtection="1">
      <alignment horizontal="center" vertical="top" wrapText="1"/>
    </xf>
    <xf numFmtId="0" fontId="27" fillId="6" borderId="7" xfId="11" applyFont="1" applyFill="1" applyBorder="1" applyAlignment="1" applyProtection="1">
      <alignment horizontal="center" vertical="top" wrapText="1"/>
    </xf>
    <xf numFmtId="0" fontId="27" fillId="6" borderId="0" xfId="11" applyFont="1" applyFill="1" applyBorder="1" applyAlignment="1" applyProtection="1">
      <alignment horizontal="center" vertical="top" wrapText="1"/>
    </xf>
    <xf numFmtId="0" fontId="27" fillId="6" borderId="38" xfId="11" applyFont="1" applyFill="1" applyBorder="1" applyAlignment="1" applyProtection="1">
      <alignment horizontal="center" vertical="top" wrapText="1"/>
    </xf>
    <xf numFmtId="0" fontId="27" fillId="6" borderId="24" xfId="11" applyFont="1" applyFill="1" applyBorder="1" applyAlignment="1" applyProtection="1">
      <alignment horizontal="center" vertical="top" wrapText="1"/>
    </xf>
    <xf numFmtId="0" fontId="27" fillId="6" borderId="52" xfId="11" applyFont="1" applyFill="1" applyBorder="1" applyAlignment="1" applyProtection="1">
      <alignment horizontal="center" vertical="top" wrapText="1"/>
    </xf>
    <xf numFmtId="0" fontId="27" fillId="6" borderId="4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46" xfId="11" applyFont="1" applyFill="1" applyBorder="1" applyAlignment="1" applyProtection="1">
      <alignment vertical="center"/>
    </xf>
    <xf numFmtId="177" fontId="27" fillId="6" borderId="41" xfId="13" applyNumberFormat="1" applyFont="1" applyFill="1" applyBorder="1" applyAlignment="1" applyProtection="1">
      <alignment horizontal="right" vertical="center" shrinkToFit="1"/>
    </xf>
    <xf numFmtId="177" fontId="27" fillId="6" borderId="12" xfId="13" applyNumberFormat="1" applyFont="1" applyFill="1" applyBorder="1" applyAlignment="1" applyProtection="1">
      <alignment horizontal="right" vertical="center" shrinkToFit="1"/>
    </xf>
    <xf numFmtId="177" fontId="27" fillId="6" borderId="78" xfId="13" applyNumberFormat="1" applyFont="1" applyFill="1" applyBorder="1" applyAlignment="1" applyProtection="1">
      <alignment horizontal="right" vertical="center" shrinkToFit="1"/>
    </xf>
    <xf numFmtId="177" fontId="27" fillId="6" borderId="80" xfId="13" applyNumberFormat="1" applyFont="1" applyFill="1" applyBorder="1" applyAlignment="1" applyProtection="1">
      <alignment horizontal="right" vertical="center" shrinkToFit="1"/>
    </xf>
    <xf numFmtId="188" fontId="27" fillId="6" borderId="80" xfId="13" applyNumberFormat="1" applyFont="1" applyFill="1" applyBorder="1" applyAlignment="1" applyProtection="1">
      <alignment horizontal="right" vertical="center" shrinkToFit="1"/>
    </xf>
    <xf numFmtId="188" fontId="27" fillId="6" borderId="12" xfId="13" applyNumberFormat="1" applyFont="1" applyFill="1" applyBorder="1" applyAlignment="1" applyProtection="1">
      <alignment horizontal="right" vertical="center" shrinkToFit="1"/>
    </xf>
    <xf numFmtId="188" fontId="27" fillId="6" borderId="13" xfId="13" applyNumberFormat="1" applyFont="1" applyFill="1" applyBorder="1" applyAlignment="1" applyProtection="1">
      <alignment horizontal="right" vertical="center" shrinkToFit="1"/>
    </xf>
    <xf numFmtId="0" fontId="27" fillId="6" borderId="30" xfId="11" applyFont="1" applyFill="1" applyBorder="1" applyAlignment="1" applyProtection="1">
      <alignment horizontal="center" vertical="center"/>
    </xf>
    <xf numFmtId="0" fontId="27" fillId="6" borderId="31" xfId="11" applyFont="1" applyFill="1" applyBorder="1" applyAlignment="1" applyProtection="1">
      <alignment horizontal="center" vertical="center"/>
    </xf>
    <xf numFmtId="0" fontId="27" fillId="6" borderId="42" xfId="11" applyFont="1" applyFill="1" applyBorder="1" applyAlignment="1" applyProtection="1">
      <alignment horizontal="center" vertical="center"/>
    </xf>
    <xf numFmtId="0" fontId="27" fillId="6" borderId="39" xfId="11" applyFont="1" applyFill="1" applyBorder="1" applyAlignment="1" applyProtection="1">
      <alignment horizontal="center" vertical="center"/>
    </xf>
    <xf numFmtId="0" fontId="27" fillId="6" borderId="39" xfId="13" applyFont="1" applyFill="1" applyBorder="1" applyAlignment="1" applyProtection="1">
      <alignment horizontal="center" vertical="center"/>
    </xf>
    <xf numFmtId="0" fontId="27" fillId="6" borderId="31" xfId="13" applyFont="1" applyFill="1" applyBorder="1" applyAlignment="1" applyProtection="1">
      <alignment horizontal="center" vertical="center"/>
    </xf>
    <xf numFmtId="0" fontId="27" fillId="6" borderId="32" xfId="13" applyFont="1" applyFill="1" applyBorder="1" applyAlignment="1" applyProtection="1">
      <alignment horizontal="center" vertical="center"/>
    </xf>
    <xf numFmtId="177" fontId="27" fillId="6" borderId="39" xfId="13" applyNumberFormat="1" applyFont="1" applyFill="1" applyBorder="1" applyAlignment="1" applyProtection="1">
      <alignment horizontal="right" vertical="center" shrinkToFit="1"/>
    </xf>
    <xf numFmtId="177" fontId="27" fillId="6" borderId="31" xfId="13" applyNumberFormat="1" applyFont="1" applyFill="1" applyBorder="1" applyAlignment="1" applyProtection="1">
      <alignment horizontal="right" vertical="center" shrinkToFit="1"/>
    </xf>
    <xf numFmtId="177" fontId="27" fillId="6" borderId="154" xfId="13" applyNumberFormat="1" applyFont="1" applyFill="1" applyBorder="1" applyAlignment="1" applyProtection="1">
      <alignment horizontal="right" vertical="center" shrinkToFit="1"/>
    </xf>
    <xf numFmtId="177" fontId="27" fillId="6" borderId="155" xfId="13" applyNumberFormat="1" applyFont="1" applyFill="1" applyBorder="1" applyAlignment="1" applyProtection="1">
      <alignment horizontal="right" vertical="center" shrinkToFit="1"/>
    </xf>
    <xf numFmtId="177" fontId="27" fillId="6" borderId="156" xfId="13" applyNumberFormat="1" applyFont="1" applyFill="1" applyBorder="1" applyAlignment="1" applyProtection="1">
      <alignment horizontal="right" vertical="center" shrinkToFit="1"/>
    </xf>
    <xf numFmtId="177" fontId="27" fillId="6" borderId="157" xfId="13" applyNumberFormat="1" applyFont="1" applyFill="1" applyBorder="1" applyAlignment="1" applyProtection="1">
      <alignment horizontal="right" vertical="center" shrinkToFit="1"/>
    </xf>
    <xf numFmtId="177" fontId="27" fillId="6" borderId="158" xfId="13" applyNumberFormat="1" applyFont="1" applyFill="1" applyBorder="1" applyAlignment="1" applyProtection="1">
      <alignment horizontal="right" vertical="center" shrinkToFit="1"/>
    </xf>
    <xf numFmtId="0" fontId="27" fillId="6" borderId="0" xfId="11" applyFont="1" applyFill="1" applyProtection="1">
      <alignment vertical="center"/>
    </xf>
    <xf numFmtId="0" fontId="27" fillId="6" borderId="11" xfId="11" applyFont="1" applyFill="1" applyBorder="1" applyAlignment="1" applyProtection="1">
      <alignment horizontal="center" vertical="center" textRotation="255" shrinkToFit="1"/>
    </xf>
    <xf numFmtId="0" fontId="27" fillId="6" borderId="46" xfId="11" applyFont="1" applyFill="1" applyBorder="1" applyAlignment="1" applyProtection="1">
      <alignment horizontal="center" vertical="center" textRotation="255" shrinkToFit="1"/>
    </xf>
    <xf numFmtId="0" fontId="27" fillId="6" borderId="7" xfId="11" applyFont="1" applyFill="1" applyBorder="1" applyAlignment="1" applyProtection="1">
      <alignment horizontal="center" vertical="center" textRotation="255" shrinkToFit="1"/>
    </xf>
    <xf numFmtId="0" fontId="27" fillId="6" borderId="38" xfId="11" applyFont="1" applyFill="1" applyBorder="1" applyAlignment="1" applyProtection="1">
      <alignment horizontal="center" vertical="center" textRotation="255" shrinkToFit="1"/>
    </xf>
    <xf numFmtId="0" fontId="27" fillId="6" borderId="24" xfId="11" applyFont="1" applyFill="1" applyBorder="1" applyAlignment="1" applyProtection="1">
      <alignment horizontal="center" vertical="center" textRotation="255" shrinkToFit="1"/>
    </xf>
    <xf numFmtId="0" fontId="27" fillId="6" borderId="40" xfId="11" applyFont="1" applyFill="1" applyBorder="1" applyAlignment="1" applyProtection="1">
      <alignment horizontal="center" vertical="center" textRotation="255" shrinkToFit="1"/>
    </xf>
    <xf numFmtId="0" fontId="27" fillId="6" borderId="38" xfId="11" applyFont="1" applyFill="1" applyBorder="1" applyAlignment="1" applyProtection="1">
      <alignment horizontal="left" vertical="center"/>
    </xf>
    <xf numFmtId="177" fontId="27" fillId="6" borderId="63" xfId="12" applyNumberFormat="1" applyFont="1" applyFill="1" applyBorder="1" applyAlignment="1" applyProtection="1">
      <alignment horizontal="right" vertical="center" shrinkToFit="1"/>
    </xf>
    <xf numFmtId="177" fontId="27" fillId="6" borderId="0" xfId="12" applyNumberFormat="1" applyFont="1" applyFill="1" applyBorder="1" applyAlignment="1" applyProtection="1">
      <alignment horizontal="right" vertical="center" shrinkToFit="1"/>
    </xf>
    <xf numFmtId="177" fontId="27" fillId="6" borderId="81" xfId="12" applyNumberFormat="1" applyFont="1" applyFill="1" applyBorder="1" applyAlignment="1" applyProtection="1">
      <alignment horizontal="right" vertical="center" shrinkToFit="1"/>
    </xf>
    <xf numFmtId="177" fontId="27" fillId="6" borderId="84" xfId="12" applyNumberFormat="1" applyFont="1" applyFill="1" applyBorder="1" applyAlignment="1" applyProtection="1">
      <alignment horizontal="right" vertical="center" shrinkToFit="1"/>
    </xf>
    <xf numFmtId="188" fontId="27" fillId="6" borderId="84" xfId="12" applyNumberFormat="1" applyFont="1" applyFill="1" applyBorder="1" applyAlignment="1" applyProtection="1">
      <alignment horizontal="right" vertical="center" shrinkToFit="1"/>
    </xf>
    <xf numFmtId="188" fontId="27" fillId="6" borderId="0" xfId="12" applyNumberFormat="1" applyFont="1" applyFill="1" applyBorder="1" applyAlignment="1" applyProtection="1">
      <alignment horizontal="right" vertical="center" shrinkToFit="1"/>
    </xf>
    <xf numFmtId="188" fontId="27" fillId="6" borderId="67" xfId="12" applyNumberFormat="1" applyFont="1" applyFill="1" applyBorder="1" applyAlignment="1" applyProtection="1">
      <alignment horizontal="right" vertical="center" shrinkToFit="1"/>
    </xf>
    <xf numFmtId="0" fontId="27" fillId="6" borderId="41" xfId="11" applyFont="1" applyFill="1" applyBorder="1" applyAlignment="1" applyProtection="1">
      <alignment horizontal="center" vertical="center" textRotation="255" wrapText="1"/>
    </xf>
    <xf numFmtId="0" fontId="27" fillId="6" borderId="63" xfId="11" applyFont="1" applyFill="1" applyBorder="1" applyAlignment="1" applyProtection="1">
      <alignment horizontal="center" vertical="center" textRotation="255" wrapText="1"/>
    </xf>
    <xf numFmtId="0" fontId="27" fillId="6" borderId="37" xfId="11" applyFont="1" applyFill="1" applyBorder="1" applyAlignment="1" applyProtection="1">
      <alignment horizontal="center" vertical="center" textRotation="255" wrapText="1"/>
    </xf>
    <xf numFmtId="0" fontId="27" fillId="6" borderId="32" xfId="11" applyFont="1" applyFill="1" applyBorder="1" applyAlignment="1" applyProtection="1">
      <alignment horizontal="center" vertical="center"/>
    </xf>
    <xf numFmtId="0" fontId="27" fillId="6" borderId="11" xfId="11" applyFont="1" applyFill="1" applyBorder="1" applyAlignment="1" applyProtection="1">
      <alignment horizontal="center" vertical="top"/>
    </xf>
    <xf numFmtId="0" fontId="27" fillId="6" borderId="12" xfId="11" applyFont="1" applyFill="1" applyBorder="1" applyAlignment="1" applyProtection="1">
      <alignment horizontal="center" vertical="top"/>
    </xf>
    <xf numFmtId="0" fontId="27" fillId="6" borderId="7" xfId="11" applyFont="1" applyFill="1" applyBorder="1" applyAlignment="1" applyProtection="1">
      <alignment horizontal="center" vertical="top"/>
    </xf>
    <xf numFmtId="0" fontId="27" fillId="6" borderId="0" xfId="11" applyFont="1" applyFill="1" applyBorder="1" applyAlignment="1" applyProtection="1">
      <alignment horizontal="center" vertical="top"/>
    </xf>
    <xf numFmtId="0" fontId="27" fillId="6" borderId="24" xfId="11" applyFont="1" applyFill="1" applyBorder="1" applyAlignment="1" applyProtection="1">
      <alignment horizontal="center" vertical="top"/>
    </xf>
    <xf numFmtId="0" fontId="27" fillId="6" borderId="52" xfId="11" applyFont="1" applyFill="1" applyBorder="1" applyAlignment="1" applyProtection="1">
      <alignment horizontal="center" vertical="top"/>
    </xf>
    <xf numFmtId="0" fontId="27" fillId="6" borderId="34" xfId="11" applyFont="1" applyFill="1" applyBorder="1" applyAlignment="1" applyProtection="1">
      <alignment horizontal="center" vertical="center"/>
    </xf>
    <xf numFmtId="177" fontId="27" fillId="8" borderId="44" xfId="11" applyNumberFormat="1" applyFont="1" applyFill="1" applyBorder="1" applyAlignment="1" applyProtection="1">
      <alignment horizontal="right" vertical="center" shrinkToFit="1"/>
      <protection locked="0"/>
    </xf>
    <xf numFmtId="177" fontId="27" fillId="8" borderId="18" xfId="11" applyNumberFormat="1" applyFont="1" applyFill="1" applyBorder="1" applyAlignment="1" applyProtection="1">
      <alignment horizontal="right" vertical="center" shrinkToFit="1"/>
      <protection locked="0"/>
    </xf>
    <xf numFmtId="177" fontId="27" fillId="8" borderId="43" xfId="11" applyNumberFormat="1" applyFont="1" applyFill="1" applyBorder="1" applyAlignment="1" applyProtection="1">
      <alignment horizontal="right" vertical="center" shrinkToFit="1"/>
      <protection locked="0"/>
    </xf>
    <xf numFmtId="0" fontId="27" fillId="6" borderId="8" xfId="11" applyFont="1" applyFill="1" applyBorder="1" applyAlignment="1" applyProtection="1">
      <alignment horizontal="left" vertical="center" wrapText="1"/>
    </xf>
    <xf numFmtId="0" fontId="27" fillId="6" borderId="0" xfId="12" applyFont="1" applyFill="1" applyAlignment="1" applyProtection="1">
      <alignment horizontal="left" vertical="center"/>
    </xf>
    <xf numFmtId="0" fontId="27" fillId="6" borderId="24" xfId="11" applyFont="1" applyFill="1" applyBorder="1" applyAlignment="1" applyProtection="1">
      <alignment horizontal="center" vertical="center"/>
    </xf>
    <xf numFmtId="0" fontId="27" fillId="6" borderId="52" xfId="11" applyFont="1" applyFill="1" applyBorder="1" applyAlignment="1" applyProtection="1">
      <alignment horizontal="center" vertical="center"/>
    </xf>
    <xf numFmtId="0" fontId="27" fillId="6" borderId="66" xfId="11" applyFont="1" applyFill="1" applyBorder="1" applyAlignment="1" applyProtection="1">
      <alignment horizontal="center" vertical="center"/>
    </xf>
    <xf numFmtId="0" fontId="27" fillId="6" borderId="107" xfId="11" applyNumberFormat="1" applyFont="1" applyFill="1" applyBorder="1" applyAlignment="1" applyProtection="1">
      <alignment horizontal="left" vertical="center" shrinkToFit="1"/>
      <protection locked="0"/>
    </xf>
    <xf numFmtId="0" fontId="27" fillId="6" borderId="108" xfId="11" applyNumberFormat="1" applyFont="1" applyFill="1" applyBorder="1" applyAlignment="1" applyProtection="1">
      <alignment horizontal="left" vertical="center" shrinkToFit="1"/>
      <protection locked="0"/>
    </xf>
    <xf numFmtId="0" fontId="27" fillId="6" borderId="114" xfId="11" applyNumberFormat="1" applyFont="1" applyFill="1" applyBorder="1" applyAlignment="1" applyProtection="1">
      <alignment horizontal="left" vertical="center" shrinkToFit="1"/>
      <protection locked="0"/>
    </xf>
    <xf numFmtId="0" fontId="27" fillId="8" borderId="44" xfId="11" applyFont="1" applyFill="1" applyBorder="1" applyAlignment="1" applyProtection="1">
      <alignment horizontal="left" vertical="center" shrinkToFit="1"/>
      <protection locked="0"/>
    </xf>
    <xf numFmtId="0" fontId="27" fillId="8" borderId="18" xfId="11" applyFont="1" applyFill="1" applyBorder="1" applyAlignment="1" applyProtection="1">
      <alignment horizontal="left" vertical="center" shrinkToFit="1"/>
      <protection locked="0"/>
    </xf>
    <xf numFmtId="0" fontId="27" fillId="8" borderId="43" xfId="11" applyFont="1" applyFill="1" applyBorder="1" applyAlignment="1" applyProtection="1">
      <alignment horizontal="left" vertical="center" shrinkToFit="1"/>
      <protection locked="0"/>
    </xf>
    <xf numFmtId="177" fontId="27" fillId="8" borderId="146" xfId="11" applyNumberFormat="1" applyFont="1" applyFill="1" applyBorder="1" applyAlignment="1" applyProtection="1">
      <alignment horizontal="right" vertical="center" shrinkToFit="1"/>
      <protection locked="0"/>
    </xf>
    <xf numFmtId="177" fontId="27" fillId="8" borderId="147" xfId="11" applyNumberFormat="1" applyFont="1" applyFill="1" applyBorder="1" applyAlignment="1" applyProtection="1">
      <alignment horizontal="right" vertical="center" shrinkToFit="1"/>
      <protection locked="0"/>
    </xf>
    <xf numFmtId="177" fontId="27" fillId="8" borderId="148" xfId="11" applyNumberFormat="1" applyFont="1" applyFill="1" applyBorder="1" applyAlignment="1" applyProtection="1">
      <alignment horizontal="right" vertical="center" shrinkToFit="1"/>
      <protection locked="0"/>
    </xf>
    <xf numFmtId="0" fontId="27" fillId="6" borderId="107" xfId="11" applyFont="1" applyFill="1" applyBorder="1" applyAlignment="1" applyProtection="1">
      <alignment horizontal="left" vertical="center" shrinkToFit="1"/>
      <protection locked="0"/>
    </xf>
    <xf numFmtId="0" fontId="27" fillId="6" borderId="108" xfId="11" applyFont="1" applyFill="1" applyBorder="1" applyAlignment="1" applyProtection="1">
      <alignment horizontal="left" vertical="center" shrinkToFit="1"/>
      <protection locked="0"/>
    </xf>
    <xf numFmtId="0" fontId="27" fillId="6" borderId="109" xfId="11" applyFont="1" applyFill="1" applyBorder="1" applyAlignment="1" applyProtection="1">
      <alignment horizontal="left" vertical="center" shrinkToFit="1"/>
      <protection locked="0"/>
    </xf>
    <xf numFmtId="177" fontId="27" fillId="6" borderId="107" xfId="11" applyNumberFormat="1" applyFont="1" applyFill="1" applyBorder="1" applyAlignment="1" applyProtection="1">
      <alignment horizontal="right" vertical="center" shrinkToFit="1"/>
      <protection locked="0"/>
    </xf>
    <xf numFmtId="177" fontId="27" fillId="6" borderId="108" xfId="11" applyNumberFormat="1" applyFont="1" applyFill="1" applyBorder="1" applyAlignment="1" applyProtection="1">
      <alignment horizontal="right" vertical="center" shrinkToFit="1"/>
      <protection locked="0"/>
    </xf>
    <xf numFmtId="177" fontId="27" fillId="6" borderId="109" xfId="11" applyNumberFormat="1" applyFont="1" applyFill="1" applyBorder="1" applyAlignment="1" applyProtection="1">
      <alignment horizontal="right" vertical="center" shrinkToFit="1"/>
      <protection locked="0"/>
    </xf>
    <xf numFmtId="177" fontId="27" fillId="8" borderId="129" xfId="11" applyNumberFormat="1" applyFont="1" applyFill="1" applyBorder="1" applyAlignment="1" applyProtection="1">
      <alignment horizontal="right" vertical="center" shrinkToFit="1"/>
      <protection locked="0"/>
    </xf>
    <xf numFmtId="0" fontId="27" fillId="8" borderId="129" xfId="11" applyNumberFormat="1" applyFont="1" applyFill="1" applyBorder="1" applyAlignment="1" applyProtection="1">
      <alignment horizontal="left" vertical="center" shrinkToFit="1"/>
      <protection locked="0"/>
    </xf>
    <xf numFmtId="0" fontId="27" fillId="8" borderId="132" xfId="11" applyNumberFormat="1" applyFont="1" applyFill="1" applyBorder="1" applyAlignment="1" applyProtection="1">
      <alignment horizontal="left" vertical="center" shrinkToFit="1"/>
      <protection locked="0"/>
    </xf>
    <xf numFmtId="177" fontId="27" fillId="8" borderId="143" xfId="11" applyNumberFormat="1" applyFont="1" applyFill="1" applyBorder="1" applyAlignment="1" applyProtection="1">
      <alignment horizontal="right" vertical="center" shrinkToFit="1"/>
      <protection locked="0"/>
    </xf>
    <xf numFmtId="177" fontId="27" fillId="8" borderId="134" xfId="11" applyNumberFormat="1" applyFont="1" applyFill="1" applyBorder="1" applyAlignment="1" applyProtection="1">
      <alignment horizontal="right" vertical="center" shrinkToFit="1"/>
      <protection locked="0"/>
    </xf>
    <xf numFmtId="0" fontId="27" fillId="6" borderId="118" xfId="11" applyFont="1" applyFill="1" applyBorder="1" applyAlignment="1" applyProtection="1">
      <alignment horizontal="left" vertical="center" shrinkToFit="1"/>
      <protection locked="0"/>
    </xf>
    <xf numFmtId="0" fontId="27" fillId="6" borderId="119" xfId="11" applyFont="1" applyFill="1" applyBorder="1" applyAlignment="1" applyProtection="1">
      <alignment horizontal="left" vertical="center" shrinkToFit="1"/>
      <protection locked="0"/>
    </xf>
    <xf numFmtId="0" fontId="27" fillId="6" borderId="120" xfId="11" applyFont="1" applyFill="1" applyBorder="1" applyAlignment="1" applyProtection="1">
      <alignment horizontal="left" vertical="center" shrinkToFit="1"/>
      <protection locked="0"/>
    </xf>
    <xf numFmtId="177" fontId="27" fillId="6" borderId="121" xfId="11" applyNumberFormat="1" applyFont="1" applyFill="1" applyBorder="1" applyAlignment="1" applyProtection="1">
      <alignment horizontal="right" vertical="center" shrinkToFit="1"/>
      <protection locked="0"/>
    </xf>
    <xf numFmtId="177" fontId="27" fillId="6" borderId="122" xfId="11" applyNumberFormat="1" applyFont="1" applyFill="1" applyBorder="1" applyAlignment="1" applyProtection="1">
      <alignment horizontal="right" vertical="center" shrinkToFit="1"/>
      <protection locked="0"/>
    </xf>
    <xf numFmtId="0" fontId="27" fillId="6" borderId="122" xfId="11" applyNumberFormat="1" applyFont="1" applyFill="1" applyBorder="1" applyAlignment="1" applyProtection="1">
      <alignment horizontal="left" vertical="center" shrinkToFit="1"/>
      <protection locked="0"/>
    </xf>
    <xf numFmtId="0" fontId="27" fillId="6" borderId="127" xfId="11" applyNumberFormat="1" applyFont="1" applyFill="1" applyBorder="1" applyAlignment="1" applyProtection="1">
      <alignment horizontal="left" vertical="center" shrinkToFit="1"/>
      <protection locked="0"/>
    </xf>
    <xf numFmtId="177" fontId="27" fillId="0" borderId="111" xfId="11" applyNumberFormat="1" applyFont="1" applyBorder="1" applyAlignment="1" applyProtection="1">
      <alignment horizontal="right" vertical="center" shrinkToFit="1"/>
      <protection locked="0"/>
    </xf>
    <xf numFmtId="0" fontId="27" fillId="0" borderId="111" xfId="11" applyNumberFormat="1" applyFont="1" applyBorder="1" applyAlignment="1" applyProtection="1">
      <alignment horizontal="left" vertical="center" shrinkToFit="1"/>
      <protection locked="0"/>
    </xf>
    <xf numFmtId="0" fontId="27" fillId="0" borderId="116" xfId="11" applyNumberFormat="1" applyFont="1" applyBorder="1" applyAlignment="1" applyProtection="1">
      <alignment horizontal="left" vertical="center" shrinkToFit="1"/>
      <protection locked="0"/>
    </xf>
    <xf numFmtId="0" fontId="27" fillId="0" borderId="107" xfId="11" applyFont="1" applyBorder="1" applyAlignment="1" applyProtection="1">
      <alignment horizontal="left" vertical="center" shrinkToFit="1"/>
      <protection locked="0"/>
    </xf>
    <xf numFmtId="0" fontId="27" fillId="0" borderId="108" xfId="11" applyFont="1" applyBorder="1" applyAlignment="1" applyProtection="1">
      <alignment horizontal="left" vertical="center" shrinkToFit="1"/>
      <protection locked="0"/>
    </xf>
    <xf numFmtId="0" fontId="27" fillId="0" borderId="109" xfId="11" applyFont="1" applyBorder="1" applyAlignment="1" applyProtection="1">
      <alignment horizontal="left" vertical="center" shrinkToFit="1"/>
      <protection locked="0"/>
    </xf>
    <xf numFmtId="177" fontId="27" fillId="0" borderId="110" xfId="11" applyNumberFormat="1" applyFont="1" applyBorder="1" applyAlignment="1" applyProtection="1">
      <alignment horizontal="right" vertical="center" shrinkToFit="1"/>
      <protection locked="0"/>
    </xf>
    <xf numFmtId="177" fontId="27" fillId="0" borderId="107" xfId="11" applyNumberFormat="1" applyFont="1" applyBorder="1" applyAlignment="1" applyProtection="1">
      <alignment horizontal="right" vertical="center" shrinkToFit="1"/>
      <protection locked="0"/>
    </xf>
    <xf numFmtId="177" fontId="27" fillId="0" borderId="108" xfId="11" applyNumberFormat="1" applyFont="1" applyBorder="1" applyAlignment="1" applyProtection="1">
      <alignment horizontal="right" vertical="center" shrinkToFit="1"/>
      <protection locked="0"/>
    </xf>
    <xf numFmtId="177" fontId="27" fillId="0" borderId="115" xfId="11" applyNumberFormat="1" applyFont="1" applyBorder="1" applyAlignment="1" applyProtection="1">
      <alignment horizontal="right" vertical="center" shrinkToFit="1"/>
      <protection locked="0"/>
    </xf>
    <xf numFmtId="177" fontId="27" fillId="0" borderId="112" xfId="11" applyNumberFormat="1" applyFont="1" applyBorder="1" applyAlignment="1" applyProtection="1">
      <alignment horizontal="right" vertical="center" shrinkToFit="1"/>
      <protection locked="0"/>
    </xf>
    <xf numFmtId="177" fontId="27" fillId="0" borderId="111" xfId="11" applyNumberFormat="1" applyFont="1" applyFill="1" applyBorder="1" applyAlignment="1" applyProtection="1">
      <alignment horizontal="right" vertical="center" shrinkToFit="1"/>
      <protection locked="0"/>
    </xf>
    <xf numFmtId="0" fontId="27" fillId="0" borderId="107" xfId="11" applyFont="1" applyFill="1" applyBorder="1" applyAlignment="1" applyProtection="1">
      <alignment horizontal="left" vertical="center" shrinkToFit="1"/>
      <protection locked="0"/>
    </xf>
    <xf numFmtId="0" fontId="27" fillId="0" borderId="108" xfId="11" applyFont="1" applyFill="1" applyBorder="1" applyAlignment="1" applyProtection="1">
      <alignment horizontal="left" vertical="center" shrinkToFit="1"/>
      <protection locked="0"/>
    </xf>
    <xf numFmtId="0" fontId="27" fillId="0" borderId="109" xfId="11" applyFont="1" applyFill="1" applyBorder="1" applyAlignment="1" applyProtection="1">
      <alignment horizontal="left" vertical="center" shrinkToFit="1"/>
      <protection locked="0"/>
    </xf>
    <xf numFmtId="177" fontId="27" fillId="0" borderId="110" xfId="11" applyNumberFormat="1" applyFont="1" applyFill="1" applyBorder="1" applyAlignment="1" applyProtection="1">
      <alignment horizontal="right" vertical="center" shrinkToFit="1"/>
      <protection locked="0"/>
    </xf>
    <xf numFmtId="177" fontId="27" fillId="0" borderId="190" xfId="11" applyNumberFormat="1" applyFont="1" applyFill="1" applyBorder="1" applyAlignment="1" applyProtection="1">
      <alignment horizontal="right" vertical="center" shrinkToFit="1"/>
      <protection locked="0"/>
    </xf>
    <xf numFmtId="0" fontId="27" fillId="0" borderId="187" xfId="11" applyFont="1" applyFill="1" applyBorder="1" applyAlignment="1" applyProtection="1">
      <alignment horizontal="left" vertical="center" shrinkToFit="1"/>
      <protection locked="0"/>
    </xf>
    <xf numFmtId="0" fontId="27" fillId="0" borderId="100" xfId="11" applyFont="1" applyFill="1" applyBorder="1" applyAlignment="1" applyProtection="1">
      <alignment horizontal="left" vertical="center" shrinkToFit="1"/>
      <protection locked="0"/>
    </xf>
    <xf numFmtId="0" fontId="27" fillId="0" borderId="188" xfId="11" applyFont="1" applyFill="1" applyBorder="1" applyAlignment="1" applyProtection="1">
      <alignment horizontal="left" vertical="center" shrinkToFit="1"/>
      <protection locked="0"/>
    </xf>
    <xf numFmtId="177" fontId="27" fillId="0" borderId="189" xfId="11" applyNumberFormat="1" applyFont="1" applyFill="1" applyBorder="1" applyAlignment="1" applyProtection="1">
      <alignment horizontal="right" vertical="center" shrinkToFit="1"/>
      <protection locked="0"/>
    </xf>
    <xf numFmtId="177" fontId="27" fillId="0" borderId="97" xfId="11" applyNumberFormat="1" applyFont="1" applyBorder="1" applyAlignment="1" applyProtection="1">
      <alignment horizontal="right" vertical="center" shrinkToFit="1"/>
      <protection locked="0"/>
    </xf>
    <xf numFmtId="0" fontId="27" fillId="0" borderId="97" xfId="11" applyNumberFormat="1" applyFont="1" applyBorder="1" applyAlignment="1" applyProtection="1">
      <alignment horizontal="left" vertical="center" shrinkToFit="1"/>
      <protection locked="0"/>
    </xf>
    <xf numFmtId="0" fontId="27" fillId="0" borderId="103" xfId="11" applyNumberFormat="1" applyFont="1" applyBorder="1" applyAlignment="1" applyProtection="1">
      <alignment horizontal="left" vertical="center" shrinkToFit="1"/>
      <protection locked="0"/>
    </xf>
    <xf numFmtId="0" fontId="27" fillId="0" borderId="93" xfId="11" applyFont="1" applyBorder="1" applyAlignment="1" applyProtection="1">
      <alignment horizontal="left" vertical="center" shrinkToFit="1"/>
      <protection locked="0"/>
    </xf>
    <xf numFmtId="0" fontId="27" fillId="0" borderId="94" xfId="11" applyFont="1" applyBorder="1" applyAlignment="1" applyProtection="1">
      <alignment horizontal="left" vertical="center" shrinkToFit="1"/>
      <protection locked="0"/>
    </xf>
    <xf numFmtId="0" fontId="27" fillId="0" borderId="95" xfId="11" applyFont="1" applyBorder="1" applyAlignment="1" applyProtection="1">
      <alignment horizontal="left" vertical="center" shrinkToFit="1"/>
      <protection locked="0"/>
    </xf>
    <xf numFmtId="177" fontId="27" fillId="0" borderId="96" xfId="11" applyNumberFormat="1" applyFont="1" applyBorder="1" applyAlignment="1" applyProtection="1">
      <alignment horizontal="right" vertical="center" shrinkToFit="1"/>
      <protection locked="0"/>
    </xf>
    <xf numFmtId="177" fontId="27" fillId="0" borderId="107" xfId="14" applyNumberFormat="1" applyFont="1" applyBorder="1" applyAlignment="1" applyProtection="1">
      <alignment horizontal="right" vertical="center" shrinkToFit="1"/>
      <protection locked="0"/>
    </xf>
    <xf numFmtId="177" fontId="27" fillId="0" borderId="108" xfId="14" applyNumberFormat="1" applyFont="1" applyBorder="1" applyAlignment="1" applyProtection="1">
      <alignment horizontal="right" vertical="center" shrinkToFit="1"/>
      <protection locked="0"/>
    </xf>
    <xf numFmtId="177" fontId="27" fillId="0" borderId="109" xfId="14" applyNumberFormat="1" applyFont="1" applyBorder="1" applyAlignment="1" applyProtection="1">
      <alignment horizontal="right" vertical="center" shrinkToFit="1"/>
      <protection locked="0"/>
    </xf>
    <xf numFmtId="0" fontId="27" fillId="0" borderId="107" xfId="14" applyNumberFormat="1" applyFont="1" applyBorder="1" applyAlignment="1" applyProtection="1">
      <alignment horizontal="left" vertical="center" shrinkToFit="1"/>
      <protection locked="0"/>
    </xf>
    <xf numFmtId="0" fontId="27" fillId="0" borderId="108" xfId="14" applyNumberFormat="1" applyFont="1" applyBorder="1" applyAlignment="1" applyProtection="1">
      <alignment horizontal="left" vertical="center" shrinkToFit="1"/>
      <protection locked="0"/>
    </xf>
    <xf numFmtId="0" fontId="27" fillId="0" borderId="114" xfId="14" applyNumberFormat="1" applyFont="1" applyBorder="1" applyAlignment="1" applyProtection="1">
      <alignment horizontal="left" vertical="center" shrinkToFit="1"/>
      <protection locked="0"/>
    </xf>
    <xf numFmtId="0" fontId="27" fillId="7" borderId="36" xfId="11" applyFont="1" applyFill="1" applyBorder="1" applyAlignment="1" applyProtection="1">
      <alignment horizontal="center" vertical="center"/>
      <protection locked="0"/>
    </xf>
    <xf numFmtId="0" fontId="27" fillId="7" borderId="8" xfId="11" applyFont="1" applyFill="1" applyBorder="1" applyAlignment="1" applyProtection="1">
      <alignment horizontal="center" vertical="center"/>
      <protection locked="0"/>
    </xf>
    <xf numFmtId="0" fontId="27" fillId="7" borderId="23" xfId="11" applyFont="1" applyFill="1" applyBorder="1" applyAlignment="1" applyProtection="1">
      <alignment horizontal="center" vertical="center"/>
      <protection locked="0"/>
    </xf>
    <xf numFmtId="0" fontId="27" fillId="7" borderId="87" xfId="11" applyFont="1" applyFill="1" applyBorder="1" applyAlignment="1" applyProtection="1">
      <alignment horizontal="center" vertical="center"/>
      <protection locked="0"/>
    </xf>
    <xf numFmtId="0" fontId="27" fillId="7" borderId="88" xfId="11" applyFont="1" applyFill="1" applyBorder="1" applyAlignment="1" applyProtection="1">
      <alignment horizontal="center" vertical="center"/>
      <protection locked="0"/>
    </xf>
    <xf numFmtId="0" fontId="27" fillId="7" borderId="89" xfId="11" applyFont="1" applyFill="1" applyBorder="1" applyAlignment="1" applyProtection="1">
      <alignment horizontal="center" vertical="center"/>
      <protection locked="0"/>
    </xf>
    <xf numFmtId="0" fontId="27" fillId="7" borderId="60" xfId="11" applyFont="1" applyFill="1" applyBorder="1" applyAlignment="1" applyProtection="1">
      <alignment horizontal="center" vertical="center" wrapText="1"/>
      <protection locked="0"/>
    </xf>
    <xf numFmtId="0" fontId="27" fillId="7" borderId="8" xfId="11" applyFont="1" applyFill="1" applyBorder="1" applyAlignment="1" applyProtection="1">
      <alignment horizontal="center" vertical="center" wrapText="1"/>
      <protection locked="0"/>
    </xf>
    <xf numFmtId="0" fontId="27" fillId="7" borderId="23" xfId="11" applyFont="1" applyFill="1" applyBorder="1" applyAlignment="1" applyProtection="1">
      <alignment horizontal="center" vertical="center" wrapText="1"/>
      <protection locked="0"/>
    </xf>
    <xf numFmtId="0" fontId="27" fillId="7" borderId="90" xfId="11" applyFont="1" applyFill="1" applyBorder="1" applyAlignment="1" applyProtection="1">
      <alignment horizontal="center" vertical="center" wrapText="1"/>
      <protection locked="0"/>
    </xf>
    <xf numFmtId="0" fontId="27" fillId="7" borderId="88" xfId="11" applyFont="1" applyFill="1" applyBorder="1" applyAlignment="1" applyProtection="1">
      <alignment horizontal="center" vertical="center" wrapText="1"/>
      <protection locked="0"/>
    </xf>
    <xf numFmtId="0" fontId="27" fillId="7" borderId="89" xfId="11" applyFont="1" applyFill="1" applyBorder="1" applyAlignment="1" applyProtection="1">
      <alignment horizontal="center" vertical="center" wrapText="1"/>
      <protection locked="0"/>
    </xf>
    <xf numFmtId="0" fontId="27" fillId="7" borderId="60" xfId="11" applyFont="1" applyFill="1" applyBorder="1" applyAlignment="1" applyProtection="1">
      <alignment horizontal="center" vertical="center" wrapText="1" shrinkToFit="1"/>
      <protection locked="0"/>
    </xf>
    <xf numFmtId="0" fontId="27" fillId="7" borderId="8" xfId="11" applyFont="1" applyFill="1" applyBorder="1" applyAlignment="1" applyProtection="1">
      <alignment horizontal="center" vertical="center" shrinkToFit="1"/>
      <protection locked="0"/>
    </xf>
    <xf numFmtId="0" fontId="27" fillId="7" borderId="23"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shrinkToFit="1"/>
      <protection locked="0"/>
    </xf>
    <xf numFmtId="0" fontId="27" fillId="7" borderId="88" xfId="11" applyFont="1" applyFill="1" applyBorder="1" applyAlignment="1" applyProtection="1">
      <alignment horizontal="center" vertical="center" shrinkToFit="1"/>
      <protection locked="0"/>
    </xf>
    <xf numFmtId="0" fontId="27" fillId="7" borderId="89"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protection locked="0"/>
    </xf>
    <xf numFmtId="0" fontId="27" fillId="0" borderId="107" xfId="14" applyFont="1" applyBorder="1" applyAlignment="1" applyProtection="1">
      <alignment horizontal="left" vertical="center" shrinkToFit="1"/>
      <protection locked="0"/>
    </xf>
    <xf numFmtId="0" fontId="27" fillId="0" borderId="108" xfId="14" applyFont="1" applyBorder="1" applyAlignment="1" applyProtection="1">
      <alignment horizontal="left" vertical="center" shrinkToFit="1"/>
      <protection locked="0"/>
    </xf>
    <xf numFmtId="0" fontId="27" fillId="0" borderId="109" xfId="14" applyFont="1" applyBorder="1" applyAlignment="1" applyProtection="1">
      <alignment horizontal="left" vertical="center" shrinkToFit="1"/>
      <protection locked="0"/>
    </xf>
    <xf numFmtId="0" fontId="27" fillId="7" borderId="9" xfId="11" applyFont="1" applyFill="1" applyBorder="1" applyAlignment="1" applyProtection="1">
      <alignment horizontal="center" vertical="center" wrapText="1"/>
      <protection locked="0"/>
    </xf>
    <xf numFmtId="0" fontId="27" fillId="7" borderId="91" xfId="11" applyFont="1" applyFill="1" applyBorder="1" applyAlignment="1" applyProtection="1">
      <alignment horizontal="center" vertical="center" wrapText="1"/>
      <protection locked="0"/>
    </xf>
    <xf numFmtId="177" fontId="27" fillId="6" borderId="142" xfId="12" applyNumberFormat="1" applyFont="1" applyFill="1" applyBorder="1" applyAlignment="1" applyProtection="1">
      <alignment horizontal="right" vertical="center" shrinkToFit="1"/>
      <protection locked="0"/>
    </xf>
    <xf numFmtId="177" fontId="27" fillId="6" borderId="111" xfId="12" applyNumberFormat="1" applyFont="1" applyFill="1" applyBorder="1" applyAlignment="1" applyProtection="1">
      <alignment horizontal="right" vertical="center" shrinkToFit="1"/>
      <protection locked="0"/>
    </xf>
    <xf numFmtId="177" fontId="27" fillId="6" borderId="116" xfId="12" applyNumberFormat="1" applyFont="1" applyFill="1" applyBorder="1" applyAlignment="1" applyProtection="1">
      <alignment horizontal="right" vertical="center" shrinkToFit="1"/>
      <protection locked="0"/>
    </xf>
    <xf numFmtId="177" fontId="27" fillId="6" borderId="115" xfId="12" applyNumberFormat="1" applyFont="1" applyFill="1" applyBorder="1" applyAlignment="1" applyProtection="1">
      <alignment horizontal="right" vertical="center" shrinkToFit="1"/>
      <protection locked="0"/>
    </xf>
    <xf numFmtId="188" fontId="27" fillId="6" borderId="111" xfId="12" applyNumberFormat="1" applyFont="1" applyFill="1" applyBorder="1" applyAlignment="1" applyProtection="1">
      <alignment horizontal="right" vertical="center" shrinkToFit="1"/>
      <protection locked="0"/>
    </xf>
    <xf numFmtId="188" fontId="27" fillId="8" borderId="134" xfId="11" applyNumberFormat="1" applyFont="1" applyFill="1" applyBorder="1" applyAlignment="1" applyProtection="1">
      <alignment horizontal="right" vertical="center" shrinkToFit="1"/>
      <protection locked="0"/>
    </xf>
    <xf numFmtId="177" fontId="27" fillId="8" borderId="17" xfId="11" applyNumberFormat="1" applyFont="1" applyFill="1" applyBorder="1" applyAlignment="1" applyProtection="1">
      <alignment horizontal="right" vertical="center" shrinkToFit="1"/>
      <protection locked="0"/>
    </xf>
    <xf numFmtId="177" fontId="27" fillId="8" borderId="19" xfId="11" applyNumberFormat="1" applyFont="1" applyFill="1" applyBorder="1" applyAlignment="1" applyProtection="1">
      <alignment horizontal="right" vertical="center" shrinkToFit="1"/>
      <protection locked="0"/>
    </xf>
    <xf numFmtId="177" fontId="27" fillId="8" borderId="144" xfId="11" applyNumberFormat="1" applyFont="1" applyFill="1" applyBorder="1" applyAlignment="1" applyProtection="1">
      <alignment horizontal="right" vertical="center" shrinkToFit="1"/>
      <protection locked="0"/>
    </xf>
    <xf numFmtId="177" fontId="27" fillId="8" borderId="131" xfId="11" applyNumberFormat="1" applyFont="1" applyFill="1" applyBorder="1" applyAlignment="1" applyProtection="1">
      <alignment horizontal="right" vertical="center" shrinkToFit="1"/>
      <protection locked="0"/>
    </xf>
    <xf numFmtId="177" fontId="27" fillId="8" borderId="132" xfId="11" applyNumberFormat="1" applyFont="1" applyFill="1" applyBorder="1" applyAlignment="1" applyProtection="1">
      <alignment horizontal="right" vertical="center" shrinkToFit="1"/>
      <protection locked="0"/>
    </xf>
    <xf numFmtId="177" fontId="27" fillId="8" borderId="133" xfId="11" applyNumberFormat="1" applyFont="1" applyFill="1" applyBorder="1" applyAlignment="1" applyProtection="1">
      <alignment horizontal="right" vertical="center" shrinkToFit="1"/>
      <protection locked="0"/>
    </xf>
    <xf numFmtId="0" fontId="30" fillId="6" borderId="111" xfId="12" applyFont="1" applyFill="1" applyBorder="1" applyAlignment="1" applyProtection="1">
      <alignment horizontal="left" vertical="center" shrinkToFit="1"/>
      <protection locked="0"/>
    </xf>
    <xf numFmtId="0" fontId="30" fillId="6" borderId="116" xfId="12" applyFont="1" applyFill="1" applyBorder="1" applyAlignment="1" applyProtection="1">
      <alignment horizontal="left" vertical="center" shrinkToFit="1"/>
      <protection locked="0"/>
    </xf>
    <xf numFmtId="0" fontId="27" fillId="0" borderId="61" xfId="11" applyFont="1" applyBorder="1" applyAlignment="1" applyProtection="1">
      <alignment horizontal="center" vertical="center" shrinkToFit="1"/>
      <protection locked="0"/>
    </xf>
    <xf numFmtId="0" fontId="27" fillId="0" borderId="25" xfId="11" applyFont="1" applyBorder="1" applyAlignment="1" applyProtection="1">
      <alignment horizontal="center" vertical="center"/>
      <protection locked="0"/>
    </xf>
    <xf numFmtId="0" fontId="27" fillId="0" borderId="26" xfId="11" applyFont="1" applyBorder="1" applyAlignment="1" applyProtection="1">
      <alignment horizontal="center" vertical="center"/>
      <protection locked="0"/>
    </xf>
    <xf numFmtId="0" fontId="27" fillId="6" borderId="107" xfId="12" applyFont="1" applyFill="1" applyBorder="1" applyAlignment="1" applyProtection="1">
      <alignment horizontal="left" vertical="center" shrinkToFit="1"/>
      <protection locked="0"/>
    </xf>
    <xf numFmtId="0" fontId="27" fillId="6" borderId="108" xfId="12" applyFont="1" applyFill="1" applyBorder="1" applyAlignment="1" applyProtection="1">
      <alignment horizontal="left" vertical="center" shrinkToFit="1"/>
      <protection locked="0"/>
    </xf>
    <xf numFmtId="0" fontId="27" fillId="6" borderId="109" xfId="12" applyFont="1" applyFill="1" applyBorder="1" applyAlignment="1" applyProtection="1">
      <alignment horizontal="left" vertical="center" shrinkToFit="1"/>
      <protection locked="0"/>
    </xf>
    <xf numFmtId="177" fontId="27" fillId="6" borderId="110" xfId="12" applyNumberFormat="1" applyFont="1" applyFill="1" applyBorder="1" applyAlignment="1" applyProtection="1">
      <alignment horizontal="right" vertical="center" shrinkToFit="1"/>
      <protection locked="0"/>
    </xf>
    <xf numFmtId="177" fontId="27" fillId="6" borderId="112" xfId="12" applyNumberFormat="1" applyFont="1" applyFill="1" applyBorder="1" applyAlignment="1" applyProtection="1">
      <alignment horizontal="right" vertical="center" shrinkToFit="1"/>
      <protection locked="0"/>
    </xf>
    <xf numFmtId="0" fontId="27" fillId="0" borderId="111" xfId="11" applyFont="1" applyBorder="1" applyAlignment="1" applyProtection="1">
      <alignment horizontal="left" vertical="center" shrinkToFit="1"/>
      <protection locked="0"/>
    </xf>
    <xf numFmtId="0" fontId="27" fillId="0" borderId="116" xfId="11" applyFont="1" applyBorder="1" applyAlignment="1" applyProtection="1">
      <alignment horizontal="left" vertical="center" shrinkToFit="1"/>
      <protection locked="0"/>
    </xf>
    <xf numFmtId="0" fontId="27" fillId="0" borderId="107" xfId="13" applyFont="1" applyBorder="1" applyAlignment="1" applyProtection="1">
      <alignment horizontal="left" vertical="center" shrinkToFit="1"/>
      <protection locked="0"/>
    </xf>
    <xf numFmtId="0" fontId="27" fillId="0" borderId="108" xfId="13" applyFont="1" applyBorder="1" applyAlignment="1" applyProtection="1">
      <alignment horizontal="left" vertical="center" shrinkToFit="1"/>
      <protection locked="0"/>
    </xf>
    <xf numFmtId="0" fontId="27" fillId="0" borderId="109" xfId="13" applyFont="1" applyBorder="1" applyAlignment="1" applyProtection="1">
      <alignment horizontal="left" vertical="center" shrinkToFit="1"/>
      <protection locked="0"/>
    </xf>
    <xf numFmtId="177" fontId="27" fillId="0" borderId="142" xfId="13" applyNumberFormat="1" applyFont="1" applyBorder="1" applyAlignment="1" applyProtection="1">
      <alignment horizontal="right" vertical="center" shrinkToFit="1"/>
      <protection locked="0"/>
    </xf>
    <xf numFmtId="177" fontId="27" fillId="0" borderId="111" xfId="13" applyNumberFormat="1" applyFont="1" applyBorder="1" applyAlignment="1" applyProtection="1">
      <alignment horizontal="right" vertical="center" shrinkToFit="1"/>
      <protection locked="0"/>
    </xf>
    <xf numFmtId="177" fontId="27" fillId="0" borderId="116" xfId="13" applyNumberFormat="1" applyFont="1" applyBorder="1" applyAlignment="1" applyProtection="1">
      <alignment horizontal="right" vertical="center" shrinkToFit="1"/>
      <protection locked="0"/>
    </xf>
    <xf numFmtId="188" fontId="27" fillId="0" borderId="111" xfId="11" applyNumberFormat="1" applyFont="1" applyBorder="1" applyAlignment="1" applyProtection="1">
      <alignment horizontal="right" vertical="center" shrinkToFit="1"/>
      <protection locked="0"/>
    </xf>
    <xf numFmtId="177" fontId="27" fillId="0" borderId="110" xfId="13" applyNumberFormat="1" applyFont="1" applyBorder="1" applyAlignment="1" applyProtection="1">
      <alignment horizontal="right" vertical="center" shrinkToFit="1"/>
      <protection locked="0"/>
    </xf>
    <xf numFmtId="177" fontId="27" fillId="0" borderId="112" xfId="13" applyNumberFormat="1" applyFont="1" applyBorder="1" applyAlignment="1" applyProtection="1">
      <alignment horizontal="right" vertical="center" shrinkToFit="1"/>
      <protection locked="0"/>
    </xf>
    <xf numFmtId="177" fontId="30" fillId="0" borderId="110" xfId="13" applyNumberFormat="1" applyFont="1" applyFill="1" applyBorder="1" applyAlignment="1" applyProtection="1">
      <alignment horizontal="right" vertical="center" shrinkToFit="1"/>
      <protection locked="0"/>
    </xf>
    <xf numFmtId="177" fontId="30" fillId="0" borderId="111" xfId="13" applyNumberFormat="1" applyFont="1" applyFill="1" applyBorder="1" applyAlignment="1" applyProtection="1">
      <alignment horizontal="right" vertical="center" shrinkToFit="1"/>
      <protection locked="0"/>
    </xf>
    <xf numFmtId="177" fontId="30" fillId="0" borderId="112" xfId="13" applyNumberFormat="1" applyFont="1" applyFill="1" applyBorder="1" applyAlignment="1" applyProtection="1">
      <alignment horizontal="right" vertical="center" shrinkToFit="1"/>
      <protection locked="0"/>
    </xf>
    <xf numFmtId="177" fontId="30" fillId="0" borderId="115" xfId="11" applyNumberFormat="1" applyFont="1" applyFill="1" applyBorder="1" applyAlignment="1" applyProtection="1">
      <alignment horizontal="right" vertical="center" shrinkToFit="1"/>
      <protection locked="0"/>
    </xf>
    <xf numFmtId="177" fontId="30" fillId="0" borderId="111" xfId="11" applyNumberFormat="1" applyFont="1" applyFill="1" applyBorder="1" applyAlignment="1" applyProtection="1">
      <alignment horizontal="right" vertical="center" shrinkToFit="1"/>
      <protection locked="0"/>
    </xf>
    <xf numFmtId="188" fontId="30" fillId="0" borderId="111" xfId="11" applyNumberFormat="1" applyFont="1" applyFill="1" applyBorder="1" applyAlignment="1" applyProtection="1">
      <alignment horizontal="center" vertical="center" shrinkToFit="1"/>
      <protection locked="0"/>
    </xf>
    <xf numFmtId="177" fontId="27" fillId="0" borderId="107" xfId="14" applyNumberFormat="1" applyFont="1" applyFill="1" applyBorder="1" applyAlignment="1" applyProtection="1">
      <alignment horizontal="right" vertical="center" shrinkToFit="1"/>
      <protection locked="0"/>
    </xf>
    <xf numFmtId="177" fontId="27" fillId="0" borderId="108" xfId="14" applyNumberFormat="1" applyFont="1" applyFill="1" applyBorder="1" applyAlignment="1" applyProtection="1">
      <alignment horizontal="right" vertical="center" shrinkToFit="1"/>
      <protection locked="0"/>
    </xf>
    <xf numFmtId="177" fontId="27" fillId="0" borderId="109" xfId="14" applyNumberFormat="1" applyFont="1" applyFill="1" applyBorder="1" applyAlignment="1" applyProtection="1">
      <alignment horizontal="right" vertical="center" shrinkToFit="1"/>
      <protection locked="0"/>
    </xf>
    <xf numFmtId="0" fontId="33" fillId="9" borderId="107" xfId="0" applyFont="1" applyFill="1" applyBorder="1" applyProtection="1">
      <alignment vertical="center"/>
      <protection locked="0"/>
    </xf>
    <xf numFmtId="0" fontId="33" fillId="9" borderId="108" xfId="0" applyFont="1" applyFill="1" applyBorder="1" applyProtection="1">
      <alignment vertical="center"/>
      <protection locked="0"/>
    </xf>
    <xf numFmtId="0" fontId="33" fillId="9" borderId="109" xfId="0" applyFont="1" applyFill="1" applyBorder="1" applyProtection="1">
      <alignment vertical="center"/>
      <protection locked="0"/>
    </xf>
    <xf numFmtId="0" fontId="33" fillId="9" borderId="107" xfId="0" applyFont="1" applyFill="1" applyBorder="1" applyAlignment="1" applyProtection="1">
      <alignment horizontal="left" vertical="center"/>
      <protection locked="0"/>
    </xf>
    <xf numFmtId="0" fontId="33" fillId="9" borderId="108" xfId="0" applyFont="1" applyFill="1" applyBorder="1" applyAlignment="1" applyProtection="1">
      <alignment horizontal="left" vertical="center"/>
      <protection locked="0"/>
    </xf>
    <xf numFmtId="0" fontId="33" fillId="9" borderId="109" xfId="0" applyFont="1" applyFill="1" applyBorder="1" applyAlignment="1" applyProtection="1">
      <alignment horizontal="left" vertical="center"/>
      <protection locked="0"/>
    </xf>
    <xf numFmtId="177" fontId="30" fillId="0" borderId="137" xfId="11" applyNumberFormat="1" applyFont="1" applyFill="1" applyBorder="1" applyAlignment="1" applyProtection="1">
      <alignment horizontal="right" vertical="center" shrinkToFit="1"/>
      <protection locked="0"/>
    </xf>
    <xf numFmtId="188" fontId="30" fillId="0" borderId="137" xfId="11" applyNumberFormat="1" applyFont="1" applyFill="1" applyBorder="1" applyAlignment="1" applyProtection="1">
      <alignment horizontal="center" vertical="center" shrinkToFit="1"/>
      <protection locked="0"/>
    </xf>
    <xf numFmtId="0" fontId="27" fillId="0" borderId="137" xfId="11" applyFont="1" applyBorder="1" applyAlignment="1" applyProtection="1">
      <alignment horizontal="left" vertical="center" shrinkToFit="1"/>
      <protection locked="0"/>
    </xf>
    <xf numFmtId="0" fontId="27" fillId="0" borderId="140" xfId="11" applyFont="1" applyBorder="1" applyAlignment="1" applyProtection="1">
      <alignment horizontal="left" vertical="center" shrinkToFit="1"/>
      <protection locked="0"/>
    </xf>
    <xf numFmtId="0" fontId="27" fillId="0" borderId="93" xfId="13" applyFont="1" applyBorder="1" applyAlignment="1" applyProtection="1">
      <alignment horizontal="left" vertical="center" shrinkToFit="1"/>
      <protection locked="0"/>
    </xf>
    <xf numFmtId="0" fontId="27" fillId="0" borderId="94" xfId="13" applyFont="1" applyBorder="1" applyAlignment="1" applyProtection="1">
      <alignment horizontal="left" vertical="center" shrinkToFit="1"/>
      <protection locked="0"/>
    </xf>
    <xf numFmtId="0" fontId="27" fillId="0" borderId="95" xfId="13" applyFont="1" applyBorder="1" applyAlignment="1" applyProtection="1">
      <alignment horizontal="left" vertical="center" shrinkToFit="1"/>
      <protection locked="0"/>
    </xf>
    <xf numFmtId="177" fontId="30" fillId="0" borderId="136" xfId="13" applyNumberFormat="1" applyFont="1" applyFill="1" applyBorder="1" applyAlignment="1" applyProtection="1">
      <alignment horizontal="right" vertical="center" shrinkToFit="1"/>
      <protection locked="0"/>
    </xf>
    <xf numFmtId="177" fontId="30" fillId="0" borderId="137" xfId="13" applyNumberFormat="1" applyFont="1" applyFill="1" applyBorder="1" applyAlignment="1" applyProtection="1">
      <alignment horizontal="right" vertical="center" shrinkToFit="1"/>
      <protection locked="0"/>
    </xf>
    <xf numFmtId="177" fontId="30" fillId="0" borderId="138" xfId="13" applyNumberFormat="1" applyFont="1" applyFill="1" applyBorder="1" applyAlignment="1" applyProtection="1">
      <alignment horizontal="right" vertical="center" shrinkToFit="1"/>
      <protection locked="0"/>
    </xf>
    <xf numFmtId="177" fontId="27" fillId="0" borderId="139" xfId="13" applyNumberFormat="1" applyFont="1" applyBorder="1" applyAlignment="1" applyProtection="1">
      <alignment horizontal="right" vertical="center" shrinkToFit="1"/>
      <protection locked="0"/>
    </xf>
    <xf numFmtId="177" fontId="27" fillId="0" borderId="137" xfId="13" applyNumberFormat="1" applyFont="1" applyBorder="1" applyAlignment="1" applyProtection="1">
      <alignment horizontal="right" vertical="center" shrinkToFit="1"/>
      <protection locked="0"/>
    </xf>
    <xf numFmtId="177" fontId="27" fillId="0" borderId="140" xfId="13" applyNumberFormat="1" applyFont="1" applyBorder="1" applyAlignment="1" applyProtection="1">
      <alignment horizontal="right" vertical="center" shrinkToFit="1"/>
      <protection locked="0"/>
    </xf>
    <xf numFmtId="177" fontId="30" fillId="0" borderId="141" xfId="11" applyNumberFormat="1" applyFont="1" applyFill="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wrapText="1" shrinkToFit="1"/>
      <protection locked="0"/>
    </xf>
    <xf numFmtId="0" fontId="27" fillId="7" borderId="9" xfId="11" applyFont="1" applyFill="1" applyBorder="1" applyAlignment="1" applyProtection="1">
      <alignment horizontal="center" vertical="center" shrinkToFit="1"/>
      <protection locked="0"/>
    </xf>
    <xf numFmtId="0" fontId="27" fillId="7" borderId="87" xfId="11" applyFont="1" applyFill="1" applyBorder="1" applyAlignment="1" applyProtection="1">
      <alignment horizontal="center" vertical="center" shrinkToFit="1"/>
      <protection locked="0"/>
    </xf>
    <xf numFmtId="0" fontId="27" fillId="7" borderId="91" xfId="11" applyFont="1" applyFill="1" applyBorder="1" applyAlignment="1" applyProtection="1">
      <alignment horizontal="center" vertical="center" shrinkToFit="1"/>
      <protection locked="0"/>
    </xf>
    <xf numFmtId="0" fontId="27" fillId="6" borderId="69" xfId="11" applyFont="1" applyFill="1" applyBorder="1" applyAlignment="1" applyProtection="1">
      <alignment horizontal="left" vertical="center"/>
    </xf>
    <xf numFmtId="0" fontId="27" fillId="6" borderId="8" xfId="11" applyFont="1" applyFill="1" applyBorder="1" applyAlignment="1" applyProtection="1">
      <alignment horizontal="left" vertical="center"/>
    </xf>
    <xf numFmtId="177" fontId="27" fillId="8" borderId="17" xfId="14" applyNumberFormat="1" applyFont="1" applyFill="1" applyBorder="1" applyAlignment="1" applyProtection="1">
      <alignment horizontal="right" vertical="center" shrinkToFit="1"/>
      <protection locked="0"/>
    </xf>
    <xf numFmtId="177" fontId="27" fillId="8" borderId="18" xfId="14" applyNumberFormat="1" applyFont="1" applyFill="1" applyBorder="1" applyAlignment="1" applyProtection="1">
      <alignment horizontal="right" vertical="center" shrinkToFit="1"/>
      <protection locked="0"/>
    </xf>
    <xf numFmtId="177" fontId="27" fillId="8" borderId="19" xfId="14" applyNumberFormat="1" applyFont="1" applyFill="1" applyBorder="1" applyAlignment="1" applyProtection="1">
      <alignment horizontal="right" vertical="center" shrinkToFit="1"/>
      <protection locked="0"/>
    </xf>
    <xf numFmtId="177" fontId="27" fillId="8" borderId="128" xfId="14" applyNumberFormat="1" applyFont="1" applyFill="1" applyBorder="1" applyAlignment="1" applyProtection="1">
      <alignment horizontal="right" vertical="center" shrinkToFit="1"/>
      <protection locked="0"/>
    </xf>
    <xf numFmtId="177" fontId="27" fillId="8" borderId="129" xfId="14" applyNumberFormat="1" applyFont="1" applyFill="1" applyBorder="1" applyAlignment="1" applyProtection="1">
      <alignment horizontal="right" vertical="center" shrinkToFit="1"/>
      <protection locked="0"/>
    </xf>
    <xf numFmtId="177" fontId="27" fillId="8" borderId="130" xfId="14" applyNumberFormat="1" applyFont="1" applyFill="1" applyBorder="1" applyAlignment="1" applyProtection="1">
      <alignment horizontal="right" vertical="center" shrinkToFit="1"/>
      <protection locked="0"/>
    </xf>
    <xf numFmtId="177" fontId="27" fillId="8" borderId="131" xfId="14" applyNumberFormat="1" applyFont="1" applyFill="1" applyBorder="1" applyAlignment="1" applyProtection="1">
      <alignment horizontal="right" vertical="center" shrinkToFit="1"/>
      <protection locked="0"/>
    </xf>
    <xf numFmtId="177" fontId="27" fillId="8" borderId="132" xfId="14" applyNumberFormat="1" applyFont="1" applyFill="1" applyBorder="1" applyAlignment="1" applyProtection="1">
      <alignment horizontal="right" vertical="center" shrinkToFit="1"/>
      <protection locked="0"/>
    </xf>
    <xf numFmtId="177" fontId="27" fillId="8" borderId="133" xfId="14" applyNumberFormat="1" applyFont="1" applyFill="1" applyBorder="1" applyAlignment="1" applyProtection="1">
      <alignment horizontal="right" vertical="center" shrinkToFit="1"/>
      <protection locked="0"/>
    </xf>
    <xf numFmtId="177" fontId="27" fillId="8" borderId="134" xfId="14" applyNumberFormat="1" applyFont="1" applyFill="1" applyBorder="1" applyAlignment="1" applyProtection="1">
      <alignment horizontal="right" vertical="center" shrinkToFit="1"/>
      <protection locked="0"/>
    </xf>
    <xf numFmtId="0" fontId="27" fillId="8" borderId="129" xfId="14" applyNumberFormat="1" applyFont="1" applyFill="1" applyBorder="1" applyAlignment="1" applyProtection="1">
      <alignment horizontal="left" vertical="center" shrinkToFit="1"/>
      <protection locked="0"/>
    </xf>
    <xf numFmtId="0" fontId="27" fillId="8" borderId="132" xfId="14" applyNumberFormat="1" applyFont="1" applyFill="1" applyBorder="1" applyAlignment="1" applyProtection="1">
      <alignment horizontal="left" vertical="center" shrinkToFit="1"/>
      <protection locked="0"/>
    </xf>
    <xf numFmtId="177" fontId="27" fillId="0" borderId="126" xfId="14" applyNumberFormat="1" applyFont="1" applyBorder="1" applyAlignment="1" applyProtection="1">
      <alignment horizontal="right" vertical="center" shrinkToFit="1"/>
      <protection locked="0"/>
    </xf>
    <xf numFmtId="177" fontId="27" fillId="0" borderId="122" xfId="14" applyNumberFormat="1" applyFont="1" applyBorder="1" applyAlignment="1" applyProtection="1">
      <alignment horizontal="right" vertical="center" shrinkToFit="1"/>
      <protection locked="0"/>
    </xf>
    <xf numFmtId="0" fontId="27" fillId="0" borderId="122" xfId="14" applyNumberFormat="1" applyFont="1" applyBorder="1" applyAlignment="1" applyProtection="1">
      <alignment horizontal="left" vertical="center" shrinkToFit="1"/>
      <protection locked="0"/>
    </xf>
    <xf numFmtId="0" fontId="27" fillId="0" borderId="127" xfId="14" applyNumberFormat="1" applyFont="1" applyBorder="1" applyAlignment="1" applyProtection="1">
      <alignment horizontal="left" vertical="center" shrinkToFit="1"/>
      <protection locked="0"/>
    </xf>
    <xf numFmtId="0" fontId="27" fillId="0" borderId="118" xfId="13" applyFont="1" applyBorder="1" applyAlignment="1" applyProtection="1">
      <alignment horizontal="left" vertical="center" shrinkToFit="1"/>
      <protection locked="0"/>
    </xf>
    <xf numFmtId="0" fontId="27" fillId="0" borderId="119" xfId="13" applyFont="1" applyBorder="1" applyAlignment="1" applyProtection="1">
      <alignment horizontal="left" vertical="center" shrinkToFit="1"/>
      <protection locked="0"/>
    </xf>
    <xf numFmtId="0" fontId="27" fillId="0" borderId="120" xfId="13" applyFont="1" applyBorder="1" applyAlignment="1" applyProtection="1">
      <alignment horizontal="left" vertical="center" shrinkToFit="1"/>
      <protection locked="0"/>
    </xf>
    <xf numFmtId="177" fontId="27" fillId="0" borderId="121" xfId="13" applyNumberFormat="1" applyFont="1" applyBorder="1" applyAlignment="1" applyProtection="1">
      <alignment horizontal="right" vertical="center" shrinkToFit="1"/>
      <protection locked="0"/>
    </xf>
    <xf numFmtId="177" fontId="27" fillId="0" borderId="122" xfId="13" applyNumberFormat="1" applyFont="1" applyBorder="1" applyAlignment="1" applyProtection="1">
      <alignment horizontal="right" vertical="center" shrinkToFit="1"/>
      <protection locked="0"/>
    </xf>
    <xf numFmtId="177" fontId="27" fillId="0" borderId="123" xfId="13" applyNumberFormat="1" applyFont="1" applyBorder="1" applyAlignment="1" applyProtection="1">
      <alignment horizontal="right" vertical="center" shrinkToFit="1"/>
      <protection locked="0"/>
    </xf>
    <xf numFmtId="177" fontId="27" fillId="0" borderId="124" xfId="13" applyNumberFormat="1" applyFont="1" applyBorder="1" applyAlignment="1" applyProtection="1">
      <alignment horizontal="right" vertical="center" shrinkToFit="1"/>
      <protection locked="0"/>
    </xf>
    <xf numFmtId="177" fontId="27" fillId="0" borderId="119" xfId="13" applyNumberFormat="1" applyFont="1" applyBorder="1" applyAlignment="1" applyProtection="1">
      <alignment horizontal="right" vertical="center" shrinkToFit="1"/>
      <protection locked="0"/>
    </xf>
    <xf numFmtId="177" fontId="27" fillId="0" borderId="125" xfId="13" applyNumberFormat="1" applyFont="1" applyBorder="1" applyAlignment="1" applyProtection="1">
      <alignment horizontal="right" vertical="center" shrinkToFit="1"/>
      <protection locked="0"/>
    </xf>
    <xf numFmtId="0" fontId="27" fillId="0" borderId="111" xfId="14" applyNumberFormat="1" applyFont="1" applyBorder="1" applyAlignment="1" applyProtection="1">
      <alignment horizontal="left" vertical="center" shrinkToFit="1"/>
      <protection locked="0"/>
    </xf>
    <xf numFmtId="0" fontId="27" fillId="0" borderId="116" xfId="14" applyNumberFormat="1" applyFont="1" applyBorder="1" applyAlignment="1" applyProtection="1">
      <alignment horizontal="left" vertical="center" shrinkToFit="1"/>
      <protection locked="0"/>
    </xf>
    <xf numFmtId="177" fontId="27" fillId="0" borderId="113" xfId="13" applyNumberFormat="1" applyFont="1" applyBorder="1" applyAlignment="1" applyProtection="1">
      <alignment horizontal="right" vertical="center" shrinkToFit="1"/>
      <protection locked="0"/>
    </xf>
    <xf numFmtId="177" fontId="27" fillId="0" borderId="108" xfId="13" applyNumberFormat="1" applyFont="1" applyBorder="1" applyAlignment="1" applyProtection="1">
      <alignment horizontal="right" vertical="center" shrinkToFit="1"/>
      <protection locked="0"/>
    </xf>
    <xf numFmtId="177" fontId="27" fillId="0" borderId="114" xfId="13" applyNumberFormat="1" applyFont="1" applyBorder="1" applyAlignment="1" applyProtection="1">
      <alignment horizontal="right" vertical="center" shrinkToFit="1"/>
      <protection locked="0"/>
    </xf>
    <xf numFmtId="177" fontId="27" fillId="0" borderId="115" xfId="14" applyNumberFormat="1" applyFont="1" applyBorder="1" applyAlignment="1" applyProtection="1">
      <alignment horizontal="right" vertical="center" shrinkToFit="1"/>
      <protection locked="0"/>
    </xf>
    <xf numFmtId="177" fontId="27" fillId="0" borderId="111" xfId="14" applyNumberFormat="1" applyFont="1" applyBorder="1" applyAlignment="1" applyProtection="1">
      <alignment horizontal="right" vertical="center" shrinkToFit="1"/>
      <protection locked="0"/>
    </xf>
    <xf numFmtId="177" fontId="27" fillId="9" borderId="93" xfId="14" applyNumberFormat="1" applyFont="1" applyFill="1" applyBorder="1" applyAlignment="1" applyProtection="1">
      <alignment horizontal="right" vertical="center" shrinkToFit="1"/>
      <protection locked="0"/>
    </xf>
    <xf numFmtId="177" fontId="27" fillId="9" borderId="94" xfId="14" applyNumberFormat="1" applyFont="1" applyFill="1" applyBorder="1" applyAlignment="1" applyProtection="1">
      <alignment horizontal="right" vertical="center" shrinkToFit="1"/>
      <protection locked="0"/>
    </xf>
    <xf numFmtId="177" fontId="27" fillId="9" borderId="95" xfId="14" applyNumberFormat="1" applyFont="1" applyFill="1" applyBorder="1" applyAlignment="1" applyProtection="1">
      <alignment horizontal="right" vertical="center" shrinkToFit="1"/>
      <protection locked="0"/>
    </xf>
    <xf numFmtId="177" fontId="27" fillId="0" borderId="93" xfId="14" applyNumberFormat="1" applyFont="1" applyBorder="1" applyAlignment="1" applyProtection="1">
      <alignment horizontal="right" vertical="center" shrinkToFit="1"/>
      <protection locked="0"/>
    </xf>
    <xf numFmtId="177" fontId="27" fillId="0" borderId="94" xfId="14" applyNumberFormat="1" applyFont="1" applyBorder="1" applyAlignment="1" applyProtection="1">
      <alignment horizontal="right" vertical="center" shrinkToFit="1"/>
      <protection locked="0"/>
    </xf>
    <xf numFmtId="177" fontId="27" fillId="0" borderId="95" xfId="14" applyNumberFormat="1" applyFont="1" applyBorder="1" applyAlignment="1" applyProtection="1">
      <alignment horizontal="right" vertical="center" shrinkToFit="1"/>
      <protection locked="0"/>
    </xf>
    <xf numFmtId="177" fontId="27" fillId="0" borderId="102" xfId="14" applyNumberFormat="1" applyFont="1" applyBorder="1" applyAlignment="1" applyProtection="1">
      <alignment horizontal="right" vertical="center" shrinkToFit="1"/>
      <protection locked="0"/>
    </xf>
    <xf numFmtId="177" fontId="27" fillId="0" borderId="97" xfId="14" applyNumberFormat="1" applyFont="1" applyBorder="1" applyAlignment="1" applyProtection="1">
      <alignment horizontal="right" vertical="center" shrinkToFit="1"/>
      <protection locked="0"/>
    </xf>
    <xf numFmtId="0" fontId="27" fillId="0" borderId="97" xfId="14" applyNumberFormat="1" applyFont="1" applyBorder="1" applyAlignment="1" applyProtection="1">
      <alignment horizontal="left" vertical="center" shrinkToFit="1"/>
      <protection locked="0"/>
    </xf>
    <xf numFmtId="0" fontId="27" fillId="0" borderId="103" xfId="14" applyNumberFormat="1" applyFont="1" applyBorder="1" applyAlignment="1" applyProtection="1">
      <alignment horizontal="left" vertical="center" shrinkToFit="1"/>
      <protection locked="0"/>
    </xf>
    <xf numFmtId="0" fontId="33" fillId="9" borderId="93" xfId="0" applyFont="1" applyFill="1" applyBorder="1" applyProtection="1">
      <alignment vertical="center"/>
      <protection locked="0"/>
    </xf>
    <xf numFmtId="0" fontId="33" fillId="9" borderId="94" xfId="0" applyFont="1" applyFill="1" applyBorder="1" applyProtection="1">
      <alignment vertical="center"/>
      <protection locked="0"/>
    </xf>
    <xf numFmtId="0" fontId="33" fillId="9" borderId="95" xfId="0" applyFont="1" applyFill="1" applyBorder="1" applyProtection="1">
      <alignment vertical="center"/>
      <protection locked="0"/>
    </xf>
    <xf numFmtId="0" fontId="1" fillId="7" borderId="60" xfId="11" applyFont="1" applyFill="1" applyBorder="1" applyAlignment="1" applyProtection="1">
      <alignment horizontal="center" vertical="center" wrapText="1"/>
      <protection locked="0"/>
    </xf>
    <xf numFmtId="0" fontId="1" fillId="7" borderId="8" xfId="11" applyFont="1" applyFill="1" applyBorder="1" applyAlignment="1" applyProtection="1">
      <alignment horizontal="center" vertical="center" wrapText="1"/>
      <protection locked="0"/>
    </xf>
    <xf numFmtId="0" fontId="1" fillId="7" borderId="23" xfId="11" applyFont="1" applyFill="1" applyBorder="1" applyAlignment="1" applyProtection="1">
      <alignment horizontal="center" vertical="center" wrapText="1"/>
      <protection locked="0"/>
    </xf>
    <xf numFmtId="0" fontId="1" fillId="7" borderId="90" xfId="11" applyFont="1" applyFill="1" applyBorder="1" applyAlignment="1" applyProtection="1">
      <alignment horizontal="center" vertical="center" wrapText="1"/>
      <protection locked="0"/>
    </xf>
    <xf numFmtId="0" fontId="1" fillId="7" borderId="88" xfId="11" applyFont="1" applyFill="1" applyBorder="1" applyAlignment="1" applyProtection="1">
      <alignment horizontal="center" vertical="center" wrapText="1"/>
      <protection locked="0"/>
    </xf>
    <xf numFmtId="0" fontId="1" fillId="7" borderId="89" xfId="11" applyFont="1" applyFill="1" applyBorder="1" applyAlignment="1" applyProtection="1">
      <alignment horizontal="center" vertical="center" wrapText="1"/>
      <protection locked="0"/>
    </xf>
    <xf numFmtId="177" fontId="27" fillId="0" borderId="96" xfId="13" applyNumberFormat="1" applyFont="1" applyBorder="1" applyAlignment="1" applyProtection="1">
      <alignment horizontal="right" vertical="center" shrinkToFit="1"/>
      <protection locked="0"/>
    </xf>
    <xf numFmtId="177" fontId="27" fillId="0" borderId="97" xfId="13" applyNumberFormat="1" applyFont="1" applyBorder="1" applyAlignment="1" applyProtection="1">
      <alignment horizontal="right" vertical="center" shrinkToFit="1"/>
      <protection locked="0"/>
    </xf>
    <xf numFmtId="177" fontId="27" fillId="0" borderId="98" xfId="13" applyNumberFormat="1" applyFont="1" applyBorder="1" applyAlignment="1" applyProtection="1">
      <alignment horizontal="right" vertical="center" shrinkToFit="1"/>
      <protection locked="0"/>
    </xf>
    <xf numFmtId="177" fontId="27" fillId="0" borderId="99" xfId="13" applyNumberFormat="1" applyFont="1" applyBorder="1" applyAlignment="1" applyProtection="1">
      <alignment horizontal="right" vertical="center" shrinkToFit="1"/>
      <protection locked="0"/>
    </xf>
    <xf numFmtId="177" fontId="27" fillId="0" borderId="100" xfId="13" applyNumberFormat="1" applyFont="1" applyBorder="1" applyAlignment="1" applyProtection="1">
      <alignment horizontal="right" vertical="center" shrinkToFit="1"/>
      <protection locked="0"/>
    </xf>
    <xf numFmtId="177" fontId="27" fillId="0" borderId="101" xfId="13" applyNumberFormat="1" applyFont="1" applyBorder="1" applyAlignment="1" applyProtection="1">
      <alignment horizontal="right" vertical="center" shrinkToFit="1"/>
      <protection locked="0"/>
    </xf>
    <xf numFmtId="0" fontId="26" fillId="6" borderId="1" xfId="11" applyFont="1" applyFill="1" applyBorder="1" applyAlignment="1" applyProtection="1">
      <alignment horizontal="center" vertical="center"/>
    </xf>
    <xf numFmtId="0" fontId="26" fillId="6" borderId="2" xfId="11" applyFont="1" applyFill="1" applyBorder="1" applyAlignment="1" applyProtection="1">
      <alignment horizontal="center" vertical="center"/>
    </xf>
    <xf numFmtId="0" fontId="26" fillId="6" borderId="3" xfId="11" applyFont="1" applyFill="1" applyBorder="1" applyAlignment="1" applyProtection="1">
      <alignment horizontal="center" vertical="center"/>
    </xf>
    <xf numFmtId="0" fontId="27" fillId="7" borderId="36" xfId="11" applyFont="1" applyFill="1" applyBorder="1" applyAlignment="1" applyProtection="1">
      <alignment horizontal="center" vertical="center" wrapText="1"/>
      <protection locked="0"/>
    </xf>
    <xf numFmtId="0" fontId="27" fillId="7" borderId="87" xfId="11" applyFont="1" applyFill="1" applyBorder="1" applyAlignment="1" applyProtection="1">
      <alignment horizontal="center" vertical="center" wrapText="1"/>
      <protection locked="0"/>
    </xf>
    <xf numFmtId="0" fontId="27" fillId="0" borderId="93" xfId="14" applyNumberFormat="1" applyFont="1" applyBorder="1" applyAlignment="1" applyProtection="1">
      <alignment horizontal="left" vertical="center" shrinkToFit="1"/>
      <protection locked="0"/>
    </xf>
    <xf numFmtId="0" fontId="27" fillId="0" borderId="94" xfId="14" applyNumberFormat="1" applyFont="1" applyBorder="1" applyAlignment="1" applyProtection="1">
      <alignment horizontal="left" vertical="center" shrinkToFit="1"/>
      <protection locked="0"/>
    </xf>
    <xf numFmtId="0" fontId="27" fillId="0" borderId="105" xfId="14" applyNumberFormat="1" applyFont="1" applyBorder="1" applyAlignment="1" applyProtection="1">
      <alignment horizontal="left" vertical="center" shrinkToFit="1"/>
      <protection locked="0"/>
    </xf>
    <xf numFmtId="178" fontId="3" fillId="0" borderId="39" xfId="15" applyNumberFormat="1" applyFont="1" applyFill="1" applyBorder="1" applyAlignment="1">
      <alignment vertical="center" wrapText="1"/>
    </xf>
    <xf numFmtId="178" fontId="3" fillId="0" borderId="31" xfId="15" applyNumberFormat="1" applyFont="1" applyFill="1" applyBorder="1" applyAlignment="1">
      <alignment vertical="center" wrapText="1"/>
    </xf>
    <xf numFmtId="178" fontId="3" fillId="0" borderId="42" xfId="15" applyNumberFormat="1" applyFont="1" applyFill="1" applyBorder="1" applyAlignment="1">
      <alignment vertical="center" wrapText="1"/>
    </xf>
    <xf numFmtId="178" fontId="3" fillId="6" borderId="39" xfId="15" applyNumberFormat="1" applyFont="1" applyFill="1" applyBorder="1" applyAlignment="1">
      <alignment vertical="center" wrapText="1"/>
    </xf>
    <xf numFmtId="178" fontId="3" fillId="6" borderId="31" xfId="15" applyNumberFormat="1" applyFont="1" applyFill="1" applyBorder="1" applyAlignment="1">
      <alignment vertical="center" wrapText="1"/>
    </xf>
    <xf numFmtId="178" fontId="3" fillId="6" borderId="42" xfId="15" applyNumberFormat="1" applyFont="1" applyFill="1" applyBorder="1" applyAlignment="1">
      <alignment vertical="center" wrapText="1"/>
    </xf>
    <xf numFmtId="0" fontId="3" fillId="6" borderId="39" xfId="15" applyFont="1" applyFill="1" applyBorder="1" applyAlignment="1">
      <alignment vertical="center"/>
    </xf>
    <xf numFmtId="0" fontId="3" fillId="6" borderId="31" xfId="15" applyFont="1" applyFill="1" applyBorder="1" applyAlignment="1">
      <alignment vertical="center"/>
    </xf>
    <xf numFmtId="0" fontId="3" fillId="6" borderId="42" xfId="15" applyFont="1" applyFill="1" applyBorder="1" applyAlignment="1">
      <alignment vertical="center"/>
    </xf>
    <xf numFmtId="178" fontId="13" fillId="0" borderId="15" xfId="17" applyNumberFormat="1" applyFont="1" applyBorder="1" applyAlignment="1">
      <alignment horizontal="center" vertical="center" wrapText="1"/>
    </xf>
    <xf numFmtId="178" fontId="13" fillId="0" borderId="45" xfId="17" applyNumberFormat="1" applyFont="1" applyBorder="1" applyAlignment="1">
      <alignment horizontal="center" vertical="center" wrapText="1"/>
    </xf>
    <xf numFmtId="178" fontId="13" fillId="0" borderId="39" xfId="17" applyNumberFormat="1" applyFont="1" applyBorder="1" applyAlignment="1">
      <alignment horizontal="center" vertical="center"/>
    </xf>
    <xf numFmtId="178" fontId="13" fillId="0" borderId="31" xfId="17" applyNumberFormat="1" applyFont="1" applyBorder="1" applyAlignment="1">
      <alignment horizontal="center" vertical="center"/>
    </xf>
    <xf numFmtId="178" fontId="13" fillId="0" borderId="42" xfId="17" applyNumberFormat="1" applyFont="1" applyBorder="1" applyAlignment="1">
      <alignment horizontal="center" vertical="center"/>
    </xf>
    <xf numFmtId="179" fontId="3" fillId="6" borderId="39" xfId="15" applyNumberFormat="1" applyFont="1" applyFill="1" applyBorder="1" applyAlignment="1">
      <alignment vertical="center" wrapText="1"/>
    </xf>
    <xf numFmtId="179" fontId="3" fillId="6" borderId="31" xfId="15" applyNumberFormat="1" applyFont="1" applyFill="1" applyBorder="1" applyAlignment="1">
      <alignment vertical="center" wrapText="1"/>
    </xf>
    <xf numFmtId="179" fontId="3" fillId="6" borderId="42" xfId="15" applyNumberFormat="1" applyFont="1" applyFill="1" applyBorder="1" applyAlignment="1">
      <alignment vertical="center" wrapText="1"/>
    </xf>
    <xf numFmtId="178" fontId="13" fillId="0" borderId="39" xfId="15" applyNumberFormat="1" applyFont="1" applyFill="1" applyBorder="1" applyAlignment="1">
      <alignment vertical="center"/>
    </xf>
    <xf numFmtId="178" fontId="13" fillId="0" borderId="31" xfId="15" applyNumberFormat="1" applyFont="1" applyFill="1" applyBorder="1" applyAlignment="1">
      <alignment vertical="center"/>
    </xf>
    <xf numFmtId="178" fontId="13" fillId="0" borderId="42" xfId="15" applyNumberFormat="1" applyFont="1" applyFill="1" applyBorder="1" applyAlignment="1">
      <alignment vertical="center"/>
    </xf>
    <xf numFmtId="0" fontId="1" fillId="6" borderId="34" xfId="15" applyFont="1" applyFill="1" applyBorder="1" applyAlignment="1">
      <alignment horizontal="center" vertical="center" wrapText="1"/>
    </xf>
    <xf numFmtId="0" fontId="1" fillId="6" borderId="34" xfId="15"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9" fillId="0" borderId="39" xfId="1" applyFont="1" applyFill="1" applyBorder="1" applyAlignment="1" applyProtection="1">
      <alignment horizontal="left" vertical="center" wrapText="1"/>
      <protection locked="0"/>
    </xf>
    <xf numFmtId="0" fontId="9" fillId="0" borderId="31" xfId="1" applyFont="1" applyFill="1" applyBorder="1" applyAlignment="1" applyProtection="1">
      <alignment horizontal="left" vertical="center" wrapText="1"/>
      <protection locked="0"/>
    </xf>
    <xf numFmtId="0" fontId="9" fillId="0" borderId="32" xfId="1" applyFont="1" applyFill="1" applyBorder="1" applyAlignment="1" applyProtection="1">
      <alignment horizontal="left" vertical="center" wrapText="1"/>
      <protection locked="0"/>
    </xf>
    <xf numFmtId="0" fontId="9" fillId="0" borderId="44" xfId="1" applyFont="1" applyFill="1" applyBorder="1" applyAlignment="1" applyProtection="1">
      <alignment horizontal="left" vertical="center" wrapText="1"/>
      <protection locked="0"/>
    </xf>
    <xf numFmtId="0" fontId="9" fillId="0" borderId="18" xfId="1" applyFont="1" applyFill="1" applyBorder="1" applyAlignment="1" applyProtection="1">
      <alignment horizontal="left" vertical="center" wrapText="1"/>
      <protection locked="0"/>
    </xf>
    <xf numFmtId="0" fontId="9" fillId="0" borderId="19" xfId="1" applyFont="1" applyFill="1" applyBorder="1" applyAlignment="1" applyProtection="1">
      <alignment horizontal="left" vertical="center" wrapText="1"/>
      <protection locked="0"/>
    </xf>
    <xf numFmtId="0" fontId="9" fillId="0" borderId="2" xfId="1" applyFont="1" applyFill="1" applyBorder="1" applyAlignment="1" applyProtection="1">
      <alignment horizontal="left" vertical="center"/>
    </xf>
    <xf numFmtId="0" fontId="9" fillId="0" borderId="3" xfId="1" applyFont="1" applyFill="1" applyBorder="1" applyAlignment="1" applyProtection="1">
      <alignment horizontal="left" vertical="center"/>
    </xf>
    <xf numFmtId="0" fontId="9" fillId="0" borderId="8"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xf numFmtId="0" fontId="9" fillId="0" borderId="12" xfId="1" applyFont="1" applyFill="1" applyBorder="1" applyAlignment="1" applyProtection="1">
      <alignment horizontal="left" vertical="center"/>
    </xf>
    <xf numFmtId="0" fontId="9" fillId="0" borderId="13" xfId="1" applyFont="1" applyFill="1" applyBorder="1" applyAlignment="1" applyProtection="1">
      <alignment horizontal="left" vertical="center"/>
    </xf>
    <xf numFmtId="0" fontId="9" fillId="0" borderId="31" xfId="1" applyFont="1" applyFill="1" applyBorder="1" applyAlignment="1" applyProtection="1">
      <alignment horizontal="left" vertical="center"/>
    </xf>
    <xf numFmtId="0" fontId="9" fillId="0" borderId="32" xfId="1" applyFont="1" applyFill="1" applyBorder="1" applyAlignment="1" applyProtection="1">
      <alignment horizontal="left" vertical="center"/>
    </xf>
    <xf numFmtId="188" fontId="1" fillId="6" borderId="34" xfId="16" applyNumberFormat="1" applyFont="1" applyFill="1" applyBorder="1" applyAlignment="1">
      <alignment horizontal="center" vertical="center"/>
    </xf>
    <xf numFmtId="188" fontId="1" fillId="6" borderId="0" xfId="16" applyNumberFormat="1" applyFont="1" applyFill="1" applyAlignment="1">
      <alignment horizontal="center" vertical="center" wrapText="1"/>
    </xf>
    <xf numFmtId="0" fontId="1" fillId="0" borderId="34" xfId="15" applyFont="1" applyBorder="1" applyAlignment="1">
      <alignment horizontal="center" vertical="center"/>
    </xf>
    <xf numFmtId="179" fontId="1" fillId="6" borderId="34" xfId="16" applyNumberFormat="1" applyFont="1" applyFill="1" applyBorder="1" applyAlignment="1">
      <alignment horizontal="center" vertical="center" wrapText="1"/>
    </xf>
    <xf numFmtId="178" fontId="12" fillId="0" borderId="0" xfId="15" applyNumberFormat="1" applyAlignment="1">
      <alignment horizontal="center" vertical="center"/>
    </xf>
    <xf numFmtId="188" fontId="1" fillId="0" borderId="0" xfId="15" applyNumberFormat="1" applyFont="1" applyAlignment="1">
      <alignment horizontal="center" vertical="center"/>
    </xf>
    <xf numFmtId="0" fontId="1" fillId="0" borderId="0" xfId="15" applyFont="1" applyAlignment="1">
      <alignment horizontal="center" vertical="center"/>
    </xf>
    <xf numFmtId="188" fontId="1" fillId="6" borderId="0" xfId="16" applyNumberFormat="1" applyFont="1" applyFill="1" applyAlignment="1">
      <alignment horizontal="center" vertical="center"/>
    </xf>
    <xf numFmtId="0" fontId="1" fillId="0" borderId="39" xfId="15" applyFont="1" applyBorder="1" applyAlignment="1">
      <alignment horizontal="center" vertical="center"/>
    </xf>
    <xf numFmtId="0" fontId="1" fillId="0" borderId="31" xfId="15" applyFont="1" applyBorder="1" applyAlignment="1">
      <alignment horizontal="center" vertical="center"/>
    </xf>
    <xf numFmtId="0" fontId="1" fillId="0" borderId="42" xfId="15" applyFont="1" applyBorder="1" applyAlignment="1">
      <alignment horizontal="center" vertical="center"/>
    </xf>
    <xf numFmtId="179" fontId="1" fillId="6" borderId="0" xfId="16" applyNumberFormat="1" applyFont="1" applyFill="1" applyAlignment="1">
      <alignment horizontal="center" vertical="center" wrapText="1"/>
    </xf>
    <xf numFmtId="0" fontId="14" fillId="0" borderId="41" xfId="15" applyFont="1" applyBorder="1" applyAlignment="1" applyProtection="1">
      <alignment horizontal="left" vertical="top" wrapText="1"/>
      <protection locked="0"/>
    </xf>
    <xf numFmtId="0" fontId="14" fillId="0" borderId="12" xfId="15" applyFont="1" applyBorder="1" applyAlignment="1" applyProtection="1">
      <alignment horizontal="left" vertical="top" wrapText="1"/>
      <protection locked="0"/>
    </xf>
    <xf numFmtId="0" fontId="14" fillId="0" borderId="46" xfId="15" applyFont="1" applyBorder="1" applyAlignment="1" applyProtection="1">
      <alignment horizontal="left" vertical="top" wrapText="1"/>
      <protection locked="0"/>
    </xf>
    <xf numFmtId="0" fontId="14" fillId="0" borderId="63" xfId="15" applyFont="1" applyBorder="1" applyAlignment="1" applyProtection="1">
      <alignment horizontal="left" vertical="top" wrapText="1"/>
      <protection locked="0"/>
    </xf>
    <xf numFmtId="0" fontId="14" fillId="0" borderId="0" xfId="15" applyFont="1" applyAlignment="1" applyProtection="1">
      <alignment horizontal="left" vertical="top" wrapText="1"/>
      <protection locked="0"/>
    </xf>
    <xf numFmtId="0" fontId="14" fillId="0" borderId="38" xfId="15" applyFont="1" applyBorder="1" applyAlignment="1" applyProtection="1">
      <alignment horizontal="left" vertical="top" wrapText="1"/>
      <protection locked="0"/>
    </xf>
    <xf numFmtId="0" fontId="14" fillId="0" borderId="37" xfId="15" applyFont="1" applyBorder="1" applyAlignment="1" applyProtection="1">
      <alignment horizontal="left" vertical="top" wrapText="1"/>
      <protection locked="0"/>
    </xf>
    <xf numFmtId="0" fontId="14" fillId="0" borderId="52" xfId="15" applyFont="1" applyBorder="1" applyAlignment="1" applyProtection="1">
      <alignment horizontal="left" vertical="top" wrapText="1"/>
      <protection locked="0"/>
    </xf>
    <xf numFmtId="0" fontId="14" fillId="0" borderId="40" xfId="15" applyFont="1" applyBorder="1" applyAlignment="1" applyProtection="1">
      <alignment horizontal="left" vertical="top" wrapText="1"/>
      <protection locked="0"/>
    </xf>
    <xf numFmtId="188" fontId="1" fillId="6" borderId="191" xfId="16" applyNumberFormat="1" applyFont="1" applyFill="1" applyBorder="1" applyAlignment="1">
      <alignment horizontal="center" vertical="center"/>
    </xf>
    <xf numFmtId="179" fontId="1" fillId="0" borderId="0" xfId="16" applyNumberFormat="1" applyFont="1" applyAlignment="1">
      <alignment horizontal="center" vertical="center" wrapText="1"/>
    </xf>
    <xf numFmtId="0" fontId="1" fillId="0" borderId="41" xfId="15" applyFont="1" applyBorder="1" applyAlignment="1" applyProtection="1">
      <alignment horizontal="left" vertical="top" wrapText="1"/>
      <protection locked="0"/>
    </xf>
    <xf numFmtId="0" fontId="1" fillId="0" borderId="12" xfId="15" applyFont="1" applyBorder="1" applyAlignment="1" applyProtection="1">
      <alignment horizontal="left" vertical="top" wrapText="1"/>
      <protection locked="0"/>
    </xf>
    <xf numFmtId="0" fontId="1" fillId="0" borderId="46" xfId="15" applyFont="1" applyBorder="1" applyAlignment="1" applyProtection="1">
      <alignment horizontal="left" vertical="top" wrapText="1"/>
      <protection locked="0"/>
    </xf>
    <xf numFmtId="0" fontId="1" fillId="0" borderId="63" xfId="15" applyFont="1" applyBorder="1" applyAlignment="1" applyProtection="1">
      <alignment horizontal="left" vertical="top" wrapText="1"/>
      <protection locked="0"/>
    </xf>
    <xf numFmtId="0" fontId="1" fillId="0" borderId="0" xfId="15" applyFont="1" applyAlignment="1" applyProtection="1">
      <alignment horizontal="left" vertical="top" wrapText="1"/>
      <protection locked="0"/>
    </xf>
    <xf numFmtId="0" fontId="1" fillId="0" borderId="38" xfId="15" applyFont="1" applyBorder="1" applyAlignment="1" applyProtection="1">
      <alignment horizontal="left" vertical="top" wrapText="1"/>
      <protection locked="0"/>
    </xf>
    <xf numFmtId="0" fontId="1" fillId="0" borderId="37" xfId="15" applyFont="1" applyBorder="1" applyAlignment="1" applyProtection="1">
      <alignment horizontal="left" vertical="top" wrapText="1"/>
      <protection locked="0"/>
    </xf>
    <xf numFmtId="0" fontId="1" fillId="0" borderId="52" xfId="15" applyFont="1" applyBorder="1" applyAlignment="1" applyProtection="1">
      <alignment horizontal="left" vertical="top" wrapText="1"/>
      <protection locked="0"/>
    </xf>
    <xf numFmtId="0" fontId="1" fillId="0" borderId="40" xfId="15" applyFont="1" applyBorder="1" applyAlignment="1" applyProtection="1">
      <alignment horizontal="left" vertical="top" wrapText="1"/>
      <protection locked="0"/>
    </xf>
  </cellXfs>
  <cellStyles count="20">
    <cellStyle name="標準" xfId="0" builtinId="0"/>
    <cellStyle name="標準 2" xfId="6"/>
    <cellStyle name="標準 2 2" xfId="7"/>
    <cellStyle name="標準 3" xfId="10"/>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4"/>
    <cellStyle name="標準 6_APAHO402200_O-JJ1016-001-3_財政状況資料集(決算状況カード(各会計・関係団体))(Rev2)2" xfId="11"/>
    <cellStyle name="標準 7" xfId="19"/>
    <cellStyle name="標準_【レイアウト】（県）資料３（Ｐ２）　歳出比較分析表" xfId="15"/>
    <cellStyle name="標準_【レイアウト】（市）資料３（Ｐ２）　歳出比較分析表" xfId="16"/>
    <cellStyle name="標準_APAHO251300" xfId="17"/>
    <cellStyle name="標準_APAHO252300" xfId="18"/>
    <cellStyle name="標準_Book1" xfId="12"/>
    <cellStyle name="標準_O-JJ0722-001-3_決算状況カード(各会計・関係団体)_O-JJ1016-001-3_財政状況資料集(決算状況カード(各会計・関係団体))(Rev2)2" xfId="13"/>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114030</c:v>
                </c:pt>
                <c:pt idx="1">
                  <c:v>123663</c:v>
                </c:pt>
                <c:pt idx="2">
                  <c:v>119378</c:v>
                </c:pt>
                <c:pt idx="3">
                  <c:v>135728</c:v>
                </c:pt>
                <c:pt idx="4">
                  <c:v>139505</c:v>
                </c:pt>
              </c:numCache>
            </c:numRef>
          </c:val>
          <c:smooth val="0"/>
          <c:extLst>
            <c:ext xmlns:c16="http://schemas.microsoft.com/office/drawing/2014/chart" uri="{C3380CC4-5D6E-409C-BE32-E72D297353CC}">
              <c16:uniqueId val="{00000000-FDB6-4DA7-BDBF-27770939FB7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171717</c:v>
                </c:pt>
                <c:pt idx="1">
                  <c:v>168561</c:v>
                </c:pt>
                <c:pt idx="2">
                  <c:v>144012</c:v>
                </c:pt>
                <c:pt idx="3">
                  <c:v>148295</c:v>
                </c:pt>
                <c:pt idx="4">
                  <c:v>131618</c:v>
                </c:pt>
              </c:numCache>
            </c:numRef>
          </c:val>
          <c:smooth val="0"/>
          <c:extLst>
            <c:ext xmlns:c16="http://schemas.microsoft.com/office/drawing/2014/chart" uri="{C3380CC4-5D6E-409C-BE32-E72D297353CC}">
              <c16:uniqueId val="{00000001-FDB6-4DA7-BDBF-27770939FB7A}"/>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1.86</c:v>
                </c:pt>
                <c:pt idx="1">
                  <c:v>1.78</c:v>
                </c:pt>
                <c:pt idx="2">
                  <c:v>2.9</c:v>
                </c:pt>
                <c:pt idx="3">
                  <c:v>2.8</c:v>
                </c:pt>
                <c:pt idx="4">
                  <c:v>3.04</c:v>
                </c:pt>
              </c:numCache>
            </c:numRef>
          </c:val>
          <c:extLst>
            <c:ext xmlns:c16="http://schemas.microsoft.com/office/drawing/2014/chart" uri="{C3380CC4-5D6E-409C-BE32-E72D297353CC}">
              <c16:uniqueId val="{00000000-1177-45D3-81A0-9453AFF7478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1.63</c:v>
                </c:pt>
                <c:pt idx="1">
                  <c:v>1.64</c:v>
                </c:pt>
                <c:pt idx="2">
                  <c:v>3.74</c:v>
                </c:pt>
                <c:pt idx="3">
                  <c:v>5.6</c:v>
                </c:pt>
                <c:pt idx="4">
                  <c:v>5.72</c:v>
                </c:pt>
              </c:numCache>
            </c:numRef>
          </c:val>
          <c:extLst>
            <c:ext xmlns:c16="http://schemas.microsoft.com/office/drawing/2014/chart" uri="{C3380CC4-5D6E-409C-BE32-E72D297353CC}">
              <c16:uniqueId val="{00000001-1177-45D3-81A0-9453AFF74784}"/>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0.99</c:v>
                </c:pt>
                <c:pt idx="1">
                  <c:v>1.65</c:v>
                </c:pt>
                <c:pt idx="2">
                  <c:v>6.71</c:v>
                </c:pt>
                <c:pt idx="3">
                  <c:v>2.38</c:v>
                </c:pt>
                <c:pt idx="4">
                  <c:v>2.33</c:v>
                </c:pt>
              </c:numCache>
            </c:numRef>
          </c:val>
          <c:smooth val="0"/>
          <c:extLst>
            <c:ext xmlns:c16="http://schemas.microsoft.com/office/drawing/2014/chart" uri="{C3380CC4-5D6E-409C-BE32-E72D297353CC}">
              <c16:uniqueId val="{00000002-1177-45D3-81A0-9453AFF74784}"/>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0.02</c:v>
                </c:pt>
                <c:pt idx="2">
                  <c:v>#N/A</c:v>
                </c:pt>
                <c:pt idx="3">
                  <c:v>0.02</c:v>
                </c:pt>
                <c:pt idx="4">
                  <c:v>#N/A</c:v>
                </c:pt>
                <c:pt idx="5">
                  <c:v>0.02</c:v>
                </c:pt>
                <c:pt idx="6">
                  <c:v>#N/A</c:v>
                </c:pt>
                <c:pt idx="7">
                  <c:v>0.02</c:v>
                </c:pt>
                <c:pt idx="8">
                  <c:v>#N/A</c:v>
                </c:pt>
                <c:pt idx="9">
                  <c:v>0.03</c:v>
                </c:pt>
              </c:numCache>
            </c:numRef>
          </c:val>
          <c:extLst>
            <c:ext xmlns:c16="http://schemas.microsoft.com/office/drawing/2014/chart" uri="{C3380CC4-5D6E-409C-BE32-E72D297353CC}">
              <c16:uniqueId val="{00000000-9DCC-45B6-9A5F-F5EA082BF91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DCC-45B6-9A5F-F5EA082BF916}"/>
            </c:ext>
          </c:extLst>
        </c:ser>
        <c:ser>
          <c:idx val="2"/>
          <c:order val="2"/>
          <c:tx>
            <c:strRef>
              <c:f>データシート!$A$29</c:f>
              <c:strCache>
                <c:ptCount val="1"/>
                <c:pt idx="0">
                  <c:v>証紙特別会計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0.03</c:v>
                </c:pt>
                <c:pt idx="2">
                  <c:v>#N/A</c:v>
                </c:pt>
                <c:pt idx="3">
                  <c:v>0.03</c:v>
                </c:pt>
                <c:pt idx="4">
                  <c:v>#N/A</c:v>
                </c:pt>
                <c:pt idx="5">
                  <c:v>0.03</c:v>
                </c:pt>
                <c:pt idx="6">
                  <c:v>#N/A</c:v>
                </c:pt>
                <c:pt idx="7">
                  <c:v>0.03</c:v>
                </c:pt>
                <c:pt idx="8">
                  <c:v>#N/A</c:v>
                </c:pt>
                <c:pt idx="9">
                  <c:v>0.04</c:v>
                </c:pt>
              </c:numCache>
            </c:numRef>
          </c:val>
          <c:extLst>
            <c:ext xmlns:c16="http://schemas.microsoft.com/office/drawing/2014/chart" uri="{C3380CC4-5D6E-409C-BE32-E72D297353CC}">
              <c16:uniqueId val="{00000002-9DCC-45B6-9A5F-F5EA082BF916}"/>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0.06</c:v>
                </c:pt>
                <c:pt idx="2">
                  <c:v>#N/A</c:v>
                </c:pt>
                <c:pt idx="3">
                  <c:v>0.08</c:v>
                </c:pt>
                <c:pt idx="4">
                  <c:v>#N/A</c:v>
                </c:pt>
                <c:pt idx="5">
                  <c:v>0.08</c:v>
                </c:pt>
                <c:pt idx="6">
                  <c:v>#N/A</c:v>
                </c:pt>
                <c:pt idx="7">
                  <c:v>0.1</c:v>
                </c:pt>
                <c:pt idx="8">
                  <c:v>#N/A</c:v>
                </c:pt>
                <c:pt idx="9">
                  <c:v>0.11</c:v>
                </c:pt>
              </c:numCache>
            </c:numRef>
          </c:val>
          <c:extLst>
            <c:ext xmlns:c16="http://schemas.microsoft.com/office/drawing/2014/chart" uri="{C3380CC4-5D6E-409C-BE32-E72D297353CC}">
              <c16:uniqueId val="{00000003-9DCC-45B6-9A5F-F5EA082BF916}"/>
            </c:ext>
          </c:extLst>
        </c:ser>
        <c:ser>
          <c:idx val="4"/>
          <c:order val="4"/>
          <c:tx>
            <c:strRef>
              <c:f>データシート!$A$31</c:f>
              <c:strCache>
                <c:ptCount val="1"/>
                <c:pt idx="0">
                  <c:v>流域下水道特別会計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0.25</c:v>
                </c:pt>
                <c:pt idx="2">
                  <c:v>#N/A</c:v>
                </c:pt>
                <c:pt idx="3">
                  <c:v>0.2</c:v>
                </c:pt>
                <c:pt idx="4">
                  <c:v>#N/A</c:v>
                </c:pt>
                <c:pt idx="5">
                  <c:v>0.2</c:v>
                </c:pt>
                <c:pt idx="6">
                  <c:v>#N/A</c:v>
                </c:pt>
                <c:pt idx="7">
                  <c:v>0.19</c:v>
                </c:pt>
                <c:pt idx="8">
                  <c:v>#N/A</c:v>
                </c:pt>
                <c:pt idx="9">
                  <c:v>0.17</c:v>
                </c:pt>
              </c:numCache>
            </c:numRef>
          </c:val>
          <c:extLst>
            <c:ext xmlns:c16="http://schemas.microsoft.com/office/drawing/2014/chart" uri="{C3380CC4-5D6E-409C-BE32-E72D297353CC}">
              <c16:uniqueId val="{00000004-9DCC-45B6-9A5F-F5EA082BF916}"/>
            </c:ext>
          </c:extLst>
        </c:ser>
        <c:ser>
          <c:idx val="5"/>
          <c:order val="5"/>
          <c:tx>
            <c:strRef>
              <c:f>データシート!$A$32</c:f>
              <c:strCache>
                <c:ptCount val="1"/>
                <c:pt idx="0">
                  <c:v>臨港地域整備特別会計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0.7</c:v>
                </c:pt>
                <c:pt idx="2">
                  <c:v>#N/A</c:v>
                </c:pt>
                <c:pt idx="3">
                  <c:v>0.56000000000000005</c:v>
                </c:pt>
                <c:pt idx="4">
                  <c:v>#N/A</c:v>
                </c:pt>
                <c:pt idx="5">
                  <c:v>0.51</c:v>
                </c:pt>
                <c:pt idx="6">
                  <c:v>#N/A</c:v>
                </c:pt>
                <c:pt idx="7">
                  <c:v>0.5</c:v>
                </c:pt>
                <c:pt idx="8">
                  <c:v>#N/A</c:v>
                </c:pt>
                <c:pt idx="9">
                  <c:v>0.43</c:v>
                </c:pt>
              </c:numCache>
            </c:numRef>
          </c:val>
          <c:extLst>
            <c:ext xmlns:c16="http://schemas.microsoft.com/office/drawing/2014/chart" uri="{C3380CC4-5D6E-409C-BE32-E72D297353CC}">
              <c16:uniqueId val="{00000005-9DCC-45B6-9A5F-F5EA082BF916}"/>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0.37</c:v>
                </c:pt>
                <c:pt idx="2">
                  <c:v>#N/A</c:v>
                </c:pt>
                <c:pt idx="3">
                  <c:v>0.4</c:v>
                </c:pt>
                <c:pt idx="4">
                  <c:v>#N/A</c:v>
                </c:pt>
                <c:pt idx="5">
                  <c:v>0.48</c:v>
                </c:pt>
                <c:pt idx="6">
                  <c:v>#N/A</c:v>
                </c:pt>
                <c:pt idx="7">
                  <c:v>0.56999999999999995</c:v>
                </c:pt>
                <c:pt idx="8">
                  <c:v>#N/A</c:v>
                </c:pt>
                <c:pt idx="9">
                  <c:v>0.61</c:v>
                </c:pt>
              </c:numCache>
            </c:numRef>
          </c:val>
          <c:extLst>
            <c:ext xmlns:c16="http://schemas.microsoft.com/office/drawing/2014/chart" uri="{C3380CC4-5D6E-409C-BE32-E72D297353CC}">
              <c16:uniqueId val="{00000006-9DCC-45B6-9A5F-F5EA082BF916}"/>
            </c:ext>
          </c:extLst>
        </c:ser>
        <c:ser>
          <c:idx val="7"/>
          <c:order val="7"/>
          <c:tx>
            <c:strRef>
              <c:f>データシート!$A$34</c:f>
              <c:strCache>
                <c:ptCount val="1"/>
                <c:pt idx="0">
                  <c:v>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0.57999999999999996</c:v>
                </c:pt>
                <c:pt idx="2">
                  <c:v>#N/A</c:v>
                </c:pt>
                <c:pt idx="3">
                  <c:v>0.91</c:v>
                </c:pt>
                <c:pt idx="4">
                  <c:v>#N/A</c:v>
                </c:pt>
                <c:pt idx="5">
                  <c:v>0.92</c:v>
                </c:pt>
                <c:pt idx="6">
                  <c:v>#N/A</c:v>
                </c:pt>
                <c:pt idx="7">
                  <c:v>1.18</c:v>
                </c:pt>
                <c:pt idx="8">
                  <c:v>#N/A</c:v>
                </c:pt>
                <c:pt idx="9">
                  <c:v>1.52</c:v>
                </c:pt>
              </c:numCache>
            </c:numRef>
          </c:val>
          <c:extLst>
            <c:ext xmlns:c16="http://schemas.microsoft.com/office/drawing/2014/chart" uri="{C3380CC4-5D6E-409C-BE32-E72D297353CC}">
              <c16:uniqueId val="{00000007-9DCC-45B6-9A5F-F5EA082BF916}"/>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3.48</c:v>
                </c:pt>
                <c:pt idx="2">
                  <c:v>#N/A</c:v>
                </c:pt>
                <c:pt idx="3">
                  <c:v>3.1</c:v>
                </c:pt>
                <c:pt idx="4">
                  <c:v>#N/A</c:v>
                </c:pt>
                <c:pt idx="5">
                  <c:v>2.82</c:v>
                </c:pt>
                <c:pt idx="6">
                  <c:v>#N/A</c:v>
                </c:pt>
                <c:pt idx="7">
                  <c:v>2.41</c:v>
                </c:pt>
                <c:pt idx="8">
                  <c:v>#N/A</c:v>
                </c:pt>
                <c:pt idx="9">
                  <c:v>1.88</c:v>
                </c:pt>
              </c:numCache>
            </c:numRef>
          </c:val>
          <c:extLst>
            <c:ext xmlns:c16="http://schemas.microsoft.com/office/drawing/2014/chart" uri="{C3380CC4-5D6E-409C-BE32-E72D297353CC}">
              <c16:uniqueId val="{00000008-9DCC-45B6-9A5F-F5EA082BF91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1.79</c:v>
                </c:pt>
                <c:pt idx="2">
                  <c:v>#N/A</c:v>
                </c:pt>
                <c:pt idx="3">
                  <c:v>1.71</c:v>
                </c:pt>
                <c:pt idx="4">
                  <c:v>#N/A</c:v>
                </c:pt>
                <c:pt idx="5">
                  <c:v>2.83</c:v>
                </c:pt>
                <c:pt idx="6">
                  <c:v>#N/A</c:v>
                </c:pt>
                <c:pt idx="7">
                  <c:v>2.73</c:v>
                </c:pt>
                <c:pt idx="8">
                  <c:v>#N/A</c:v>
                </c:pt>
                <c:pt idx="9">
                  <c:v>2.96</c:v>
                </c:pt>
              </c:numCache>
            </c:numRef>
          </c:val>
          <c:extLst>
            <c:ext xmlns:c16="http://schemas.microsoft.com/office/drawing/2014/chart" uri="{C3380CC4-5D6E-409C-BE32-E72D297353CC}">
              <c16:uniqueId val="{00000009-9DCC-45B6-9A5F-F5EA082BF916}"/>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64978</c:v>
                </c:pt>
                <c:pt idx="5">
                  <c:v>67506</c:v>
                </c:pt>
                <c:pt idx="8">
                  <c:v>67813</c:v>
                </c:pt>
                <c:pt idx="11">
                  <c:v>67712</c:v>
                </c:pt>
                <c:pt idx="14">
                  <c:v>69159</c:v>
                </c:pt>
              </c:numCache>
            </c:numRef>
          </c:val>
          <c:extLst>
            <c:ext xmlns:c16="http://schemas.microsoft.com/office/drawing/2014/chart" uri="{C3380CC4-5D6E-409C-BE32-E72D297353CC}">
              <c16:uniqueId val="{00000000-7CC0-4EC6-B136-D93C0814D61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16</c:v>
                </c:pt>
                <c:pt idx="6">
                  <c:v>2</c:v>
                </c:pt>
                <c:pt idx="9">
                  <c:v>0</c:v>
                </c:pt>
                <c:pt idx="12">
                  <c:v>0</c:v>
                </c:pt>
              </c:numCache>
            </c:numRef>
          </c:val>
          <c:extLst>
            <c:ext xmlns:c16="http://schemas.microsoft.com/office/drawing/2014/chart" uri="{C3380CC4-5D6E-409C-BE32-E72D297353CC}">
              <c16:uniqueId val="{00000001-7CC0-4EC6-B136-D93C0814D61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1030</c:v>
                </c:pt>
                <c:pt idx="3">
                  <c:v>992</c:v>
                </c:pt>
                <c:pt idx="6">
                  <c:v>989</c:v>
                </c:pt>
                <c:pt idx="9">
                  <c:v>929</c:v>
                </c:pt>
                <c:pt idx="12">
                  <c:v>834</c:v>
                </c:pt>
              </c:numCache>
            </c:numRef>
          </c:val>
          <c:extLst>
            <c:ext xmlns:c16="http://schemas.microsoft.com/office/drawing/2014/chart" uri="{C3380CC4-5D6E-409C-BE32-E72D297353CC}">
              <c16:uniqueId val="{00000002-7CC0-4EC6-B136-D93C0814D61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507</c:v>
                </c:pt>
                <c:pt idx="3">
                  <c:v>498</c:v>
                </c:pt>
                <c:pt idx="6">
                  <c:v>471</c:v>
                </c:pt>
                <c:pt idx="9">
                  <c:v>457</c:v>
                </c:pt>
                <c:pt idx="12">
                  <c:v>402</c:v>
                </c:pt>
              </c:numCache>
            </c:numRef>
          </c:val>
          <c:extLst>
            <c:ext xmlns:c16="http://schemas.microsoft.com/office/drawing/2014/chart" uri="{C3380CC4-5D6E-409C-BE32-E72D297353CC}">
              <c16:uniqueId val="{00000003-7CC0-4EC6-B136-D93C0814D61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2385</c:v>
                </c:pt>
                <c:pt idx="3">
                  <c:v>2369</c:v>
                </c:pt>
                <c:pt idx="6">
                  <c:v>2576</c:v>
                </c:pt>
                <c:pt idx="9">
                  <c:v>2559</c:v>
                </c:pt>
                <c:pt idx="12">
                  <c:v>2545</c:v>
                </c:pt>
              </c:numCache>
            </c:numRef>
          </c:val>
          <c:extLst>
            <c:ext xmlns:c16="http://schemas.microsoft.com/office/drawing/2014/chart" uri="{C3380CC4-5D6E-409C-BE32-E72D297353CC}">
              <c16:uniqueId val="{00000004-7CC0-4EC6-B136-D93C0814D61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4301</c:v>
                </c:pt>
                <c:pt idx="3">
                  <c:v>5010</c:v>
                </c:pt>
                <c:pt idx="6">
                  <c:v>6124</c:v>
                </c:pt>
                <c:pt idx="9">
                  <c:v>7131</c:v>
                </c:pt>
                <c:pt idx="12">
                  <c:v>7920</c:v>
                </c:pt>
              </c:numCache>
            </c:numRef>
          </c:val>
          <c:extLst>
            <c:ext xmlns:c16="http://schemas.microsoft.com/office/drawing/2014/chart" uri="{C3380CC4-5D6E-409C-BE32-E72D297353CC}">
              <c16:uniqueId val="{00000005-7CC0-4EC6-B136-D93C0814D61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CC0-4EC6-B136-D93C0814D61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86413</c:v>
                </c:pt>
                <c:pt idx="3">
                  <c:v>84507</c:v>
                </c:pt>
                <c:pt idx="6">
                  <c:v>71817</c:v>
                </c:pt>
                <c:pt idx="9">
                  <c:v>66682</c:v>
                </c:pt>
                <c:pt idx="12">
                  <c:v>73791</c:v>
                </c:pt>
              </c:numCache>
            </c:numRef>
          </c:val>
          <c:extLst>
            <c:ext xmlns:c16="http://schemas.microsoft.com/office/drawing/2014/chart" uri="{C3380CC4-5D6E-409C-BE32-E72D297353CC}">
              <c16:uniqueId val="{00000007-7CC0-4EC6-B136-D93C0814D618}"/>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29658</c:v>
                </c:pt>
                <c:pt idx="2">
                  <c:v>#N/A</c:v>
                </c:pt>
                <c:pt idx="3">
                  <c:v>#N/A</c:v>
                </c:pt>
                <c:pt idx="4">
                  <c:v>25886</c:v>
                </c:pt>
                <c:pt idx="5">
                  <c:v>#N/A</c:v>
                </c:pt>
                <c:pt idx="6">
                  <c:v>#N/A</c:v>
                </c:pt>
                <c:pt idx="7">
                  <c:v>14166</c:v>
                </c:pt>
                <c:pt idx="8">
                  <c:v>#N/A</c:v>
                </c:pt>
                <c:pt idx="9">
                  <c:v>#N/A</c:v>
                </c:pt>
                <c:pt idx="10">
                  <c:v>10046</c:v>
                </c:pt>
                <c:pt idx="11">
                  <c:v>#N/A</c:v>
                </c:pt>
                <c:pt idx="12">
                  <c:v>#N/A</c:v>
                </c:pt>
                <c:pt idx="13">
                  <c:v>16333</c:v>
                </c:pt>
                <c:pt idx="14">
                  <c:v>#N/A</c:v>
                </c:pt>
              </c:numCache>
            </c:numRef>
          </c:val>
          <c:smooth val="0"/>
          <c:extLst>
            <c:ext xmlns:c16="http://schemas.microsoft.com/office/drawing/2014/chart" uri="{C3380CC4-5D6E-409C-BE32-E72D297353CC}">
              <c16:uniqueId val="{00000008-7CC0-4EC6-B136-D93C0814D618}"/>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746776</c:v>
                </c:pt>
                <c:pt idx="5">
                  <c:v>733304</c:v>
                </c:pt>
                <c:pt idx="8">
                  <c:v>722999</c:v>
                </c:pt>
                <c:pt idx="11">
                  <c:v>704801</c:v>
                </c:pt>
                <c:pt idx="14">
                  <c:v>682670</c:v>
                </c:pt>
              </c:numCache>
            </c:numRef>
          </c:val>
          <c:extLst>
            <c:ext xmlns:c16="http://schemas.microsoft.com/office/drawing/2014/chart" uri="{C3380CC4-5D6E-409C-BE32-E72D297353CC}">
              <c16:uniqueId val="{00000000-E141-409F-B48F-A8D132B3AE0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12909</c:v>
                </c:pt>
                <c:pt idx="5">
                  <c:v>12508</c:v>
                </c:pt>
                <c:pt idx="8">
                  <c:v>12075</c:v>
                </c:pt>
                <c:pt idx="11">
                  <c:v>11210</c:v>
                </c:pt>
                <c:pt idx="14">
                  <c:v>9128</c:v>
                </c:pt>
              </c:numCache>
            </c:numRef>
          </c:val>
          <c:extLst>
            <c:ext xmlns:c16="http://schemas.microsoft.com/office/drawing/2014/chart" uri="{C3380CC4-5D6E-409C-BE32-E72D297353CC}">
              <c16:uniqueId val="{00000001-E141-409F-B48F-A8D132B3AE0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79444</c:v>
                </c:pt>
                <c:pt idx="5">
                  <c:v>76290</c:v>
                </c:pt>
                <c:pt idx="8">
                  <c:v>75433</c:v>
                </c:pt>
                <c:pt idx="11">
                  <c:v>73839</c:v>
                </c:pt>
                <c:pt idx="14">
                  <c:v>72767</c:v>
                </c:pt>
              </c:numCache>
            </c:numRef>
          </c:val>
          <c:extLst>
            <c:ext xmlns:c16="http://schemas.microsoft.com/office/drawing/2014/chart" uri="{C3380CC4-5D6E-409C-BE32-E72D297353CC}">
              <c16:uniqueId val="{00000002-E141-409F-B48F-A8D132B3AE0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141-409F-B48F-A8D132B3AE0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141-409F-B48F-A8D132B3AE0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27534</c:v>
                </c:pt>
                <c:pt idx="3">
                  <c:v>25632</c:v>
                </c:pt>
                <c:pt idx="6">
                  <c:v>26038</c:v>
                </c:pt>
                <c:pt idx="9">
                  <c:v>24770</c:v>
                </c:pt>
                <c:pt idx="12">
                  <c:v>21574</c:v>
                </c:pt>
              </c:numCache>
            </c:numRef>
          </c:val>
          <c:extLst>
            <c:ext xmlns:c16="http://schemas.microsoft.com/office/drawing/2014/chart" uri="{C3380CC4-5D6E-409C-BE32-E72D297353CC}">
              <c16:uniqueId val="{00000005-E141-409F-B48F-A8D132B3AE0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130406</c:v>
                </c:pt>
                <c:pt idx="3">
                  <c:v>122050</c:v>
                </c:pt>
                <c:pt idx="6">
                  <c:v>117016</c:v>
                </c:pt>
                <c:pt idx="9">
                  <c:v>115077</c:v>
                </c:pt>
                <c:pt idx="12">
                  <c:v>113160</c:v>
                </c:pt>
              </c:numCache>
            </c:numRef>
          </c:val>
          <c:extLst>
            <c:ext xmlns:c16="http://schemas.microsoft.com/office/drawing/2014/chart" uri="{C3380CC4-5D6E-409C-BE32-E72D297353CC}">
              <c16:uniqueId val="{00000006-E141-409F-B48F-A8D132B3AE0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3460</c:v>
                </c:pt>
                <c:pt idx="3">
                  <c:v>3095</c:v>
                </c:pt>
                <c:pt idx="6">
                  <c:v>2775</c:v>
                </c:pt>
                <c:pt idx="9">
                  <c:v>2466</c:v>
                </c:pt>
                <c:pt idx="12">
                  <c:v>2239</c:v>
                </c:pt>
              </c:numCache>
            </c:numRef>
          </c:val>
          <c:extLst>
            <c:ext xmlns:c16="http://schemas.microsoft.com/office/drawing/2014/chart" uri="{C3380CC4-5D6E-409C-BE32-E72D297353CC}">
              <c16:uniqueId val="{00000007-E141-409F-B48F-A8D132B3AE0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27119</c:v>
                </c:pt>
                <c:pt idx="3">
                  <c:v>25244</c:v>
                </c:pt>
                <c:pt idx="6">
                  <c:v>23630</c:v>
                </c:pt>
                <c:pt idx="9">
                  <c:v>21982</c:v>
                </c:pt>
                <c:pt idx="12">
                  <c:v>21900</c:v>
                </c:pt>
              </c:numCache>
            </c:numRef>
          </c:val>
          <c:extLst>
            <c:ext xmlns:c16="http://schemas.microsoft.com/office/drawing/2014/chart" uri="{C3380CC4-5D6E-409C-BE32-E72D297353CC}">
              <c16:uniqueId val="{00000008-E141-409F-B48F-A8D132B3AE0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10559</c:v>
                </c:pt>
                <c:pt idx="3">
                  <c:v>9442</c:v>
                </c:pt>
                <c:pt idx="6">
                  <c:v>8441</c:v>
                </c:pt>
                <c:pt idx="9">
                  <c:v>7462</c:v>
                </c:pt>
                <c:pt idx="12">
                  <c:v>6750</c:v>
                </c:pt>
              </c:numCache>
            </c:numRef>
          </c:val>
          <c:extLst>
            <c:ext xmlns:c16="http://schemas.microsoft.com/office/drawing/2014/chart" uri="{C3380CC4-5D6E-409C-BE32-E72D297353CC}">
              <c16:uniqueId val="{00000009-E141-409F-B48F-A8D132B3AE0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1033870</c:v>
                </c:pt>
                <c:pt idx="3">
                  <c:v>1022190</c:v>
                </c:pt>
                <c:pt idx="6">
                  <c:v>1008692</c:v>
                </c:pt>
                <c:pt idx="9">
                  <c:v>997257</c:v>
                </c:pt>
                <c:pt idx="12">
                  <c:v>979807</c:v>
                </c:pt>
              </c:numCache>
            </c:numRef>
          </c:val>
          <c:extLst>
            <c:ext xmlns:c16="http://schemas.microsoft.com/office/drawing/2014/chart" uri="{C3380CC4-5D6E-409C-BE32-E72D297353CC}">
              <c16:uniqueId val="{0000000A-E141-409F-B48F-A8D132B3AE01}"/>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393820</c:v>
                </c:pt>
                <c:pt idx="2">
                  <c:v>#N/A</c:v>
                </c:pt>
                <c:pt idx="3">
                  <c:v>#N/A</c:v>
                </c:pt>
                <c:pt idx="4">
                  <c:v>385552</c:v>
                </c:pt>
                <c:pt idx="5">
                  <c:v>#N/A</c:v>
                </c:pt>
                <c:pt idx="6">
                  <c:v>#N/A</c:v>
                </c:pt>
                <c:pt idx="7">
                  <c:v>376085</c:v>
                </c:pt>
                <c:pt idx="8">
                  <c:v>#N/A</c:v>
                </c:pt>
                <c:pt idx="9">
                  <c:v>#N/A</c:v>
                </c:pt>
                <c:pt idx="10">
                  <c:v>379164</c:v>
                </c:pt>
                <c:pt idx="11">
                  <c:v>#N/A</c:v>
                </c:pt>
                <c:pt idx="12">
                  <c:v>#N/A</c:v>
                </c:pt>
                <c:pt idx="13">
                  <c:v>380865</c:v>
                </c:pt>
                <c:pt idx="14">
                  <c:v>#N/A</c:v>
                </c:pt>
              </c:numCache>
            </c:numRef>
          </c:val>
          <c:smooth val="0"/>
          <c:extLst>
            <c:ext xmlns:c16="http://schemas.microsoft.com/office/drawing/2014/chart" uri="{C3380CC4-5D6E-409C-BE32-E72D297353CC}">
              <c16:uniqueId val="{0000000B-E141-409F-B48F-A8D132B3AE01}"/>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10830</c:v>
                </c:pt>
                <c:pt idx="1">
                  <c:v>15888</c:v>
                </c:pt>
                <c:pt idx="2">
                  <c:v>15967</c:v>
                </c:pt>
              </c:numCache>
            </c:numRef>
          </c:val>
          <c:extLst>
            <c:ext xmlns:c16="http://schemas.microsoft.com/office/drawing/2014/chart" uri="{C3380CC4-5D6E-409C-BE32-E72D297353CC}">
              <c16:uniqueId val="{00000000-1D92-46E8-89D7-B63206ACBA2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25767</c:v>
                </c:pt>
                <c:pt idx="1">
                  <c:v>24678</c:v>
                </c:pt>
                <c:pt idx="2">
                  <c:v>19493</c:v>
                </c:pt>
              </c:numCache>
            </c:numRef>
          </c:val>
          <c:extLst>
            <c:ext xmlns:c16="http://schemas.microsoft.com/office/drawing/2014/chart" uri="{C3380CC4-5D6E-409C-BE32-E72D297353CC}">
              <c16:uniqueId val="{00000001-1D92-46E8-89D7-B63206ACBA2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19085</c:v>
                </c:pt>
                <c:pt idx="1">
                  <c:v>17046</c:v>
                </c:pt>
                <c:pt idx="2">
                  <c:v>17637</c:v>
                </c:pt>
              </c:numCache>
            </c:numRef>
          </c:val>
          <c:extLst>
            <c:ext xmlns:c16="http://schemas.microsoft.com/office/drawing/2014/chart" uri="{C3380CC4-5D6E-409C-BE32-E72D297353CC}">
              <c16:uniqueId val="{00000002-1D92-46E8-89D7-B63206ACBA2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{A270183D-084C-4E4C-9D72-8771F2AFB755}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90D8-482F-A781-52EB34717DE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{BA710797-0BF0-4E46-8CD9-264E650186DC}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0D8-482F-A781-52EB34717DE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{D31D3E8C-9D90-4765-B7A5-EB445372A30B}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0D8-482F-A781-52EB34717DE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{8A15F320-3782-464A-86AB-BBC8CD23A2E2}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0D8-482F-A781-52EB34717DE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{DAA7EB07-C0F3-47AB-AC49-0D4E5C594C70}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0D8-482F-A781-52EB34717DE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{B1FEF3A5-2D05-47FF-90ED-4700BDC5866A}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90D8-482F-A781-52EB34717DE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{478268D9-2409-4D8D-9179-ED08A13D0CF8}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90D8-482F-A781-52EB34717DED}"/>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{388CC0EA-E337-42C7-9385-366B370E1298}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90D8-482F-A781-52EB34717DE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{DAD2C78A-E444-4A20-B55D-9BD1F962E289}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90D8-482F-A781-52EB34717DE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74.5</c:v>
                </c:pt>
              </c:numCache>
            </c:numRef>
          </c:xVal>
          <c:yVal>
            <c:numRef>
              <c:f>公会計指標分析・財政指標組合せ分析表!$BP$51:$DC$51</c:f>
              <c:numCache>
                <c:formatCode>#,##0.0;"▲ "#,##0.0</c:formatCode>
                <c:ptCount val="40"/>
                <c:pt idx="24">
                  <c:v>174.4</c:v>
                </c:pt>
              </c:numCache>
            </c:numRef>
          </c:yVal>
          <c:smooth val="0"/>
          <c:extLst>
            <c:ext xmlns:c16="http://schemas.microsoft.com/office/drawing/2014/chart" uri="{C3380CC4-5D6E-409C-BE32-E72D297353CC}">
              <c16:uniqueId val="{00000009-90D8-482F-A781-52EB34717DED}"/>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{19F7E4D1-18F9-451E-8BF1-086A1E45AFCC}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90D8-482F-A781-52EB34717DE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{07852BE8-1B47-4C68-A05F-3F689D9B383A}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0D8-482F-A781-52EB34717DE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{94707DEA-9B7D-40B0-A072-96AE2C2D1F0F}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0D8-482F-A781-52EB34717DE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{067816D4-3F11-4577-A909-05C95DD6EC7F}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0D8-482F-A781-52EB34717DE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{0CB833F5-9764-4302-A18E-5610FD60D903}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0D8-482F-A781-52EB34717DE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{FB4A0692-3930-4E89-ACF7-CCA958CE13AD}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90D8-482F-A781-52EB34717DE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{5B9D204D-29D4-4B5C-B8CE-7365C35C96EA}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90D8-482F-A781-52EB34717DED}"/>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{3F18924E-CF98-4005-9183-09CE530DDF18}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90D8-482F-A781-52EB34717DE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{54F909FF-6560-4F96-AAF6-A67670E1DCAF}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90D8-482F-A781-52EB34717DE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71</c:v>
                </c:pt>
              </c:numCache>
            </c:numRef>
          </c:xVal>
          <c:yVal>
            <c:numRef>
              <c:f>公会計指標分析・財政指標組合せ分析表!$BP$55:$DC$55</c:f>
              <c:numCache>
                <c:formatCode>#,##0.0;"▲ "#,##0.0</c:formatCode>
                <c:ptCount val="40"/>
                <c:pt idx="24">
                  <c:v>152</c:v>
                </c:pt>
              </c:numCache>
            </c:numRef>
          </c:yVal>
          <c:smooth val="0"/>
          <c:extLst>
            <c:ext xmlns:c16="http://schemas.microsoft.com/office/drawing/2014/chart" uri="{C3380CC4-5D6E-409C-BE32-E72D297353CC}">
              <c16:uniqueId val="{00000013-90D8-482F-A781-52EB34717DED}"/>
            </c:ext>
          </c:extLst>
        </c:ser>
        <c:dLbls>
          <c:showLegendKey val="0"/>
          <c:showVal val="1"/>
          <c:showCatName val="0"/>
          <c:showSerName val="0"/>
          <c:showPercent val="0"/>
          <c:showBubbleSize val="0"/>
        </c:dLbls>
        <c:axId val="247001048"/>
        <c:axId val="156467936"/>
      </c:scatterChart>
      <c:valAx>
        <c:axId val="247001048"/>
        <c:scaling>
          <c:orientation val="minMax"/>
          <c:max val="74.8"/>
          <c:min val="70.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6467936"/>
        <c:crosses val="autoZero"/>
        <c:crossBetween val="midCat"/>
      </c:valAx>
      <c:valAx>
        <c:axId val="156467936"/>
        <c:scaling>
          <c:orientation val="minMax"/>
          <c:max val="179"/>
          <c:min val="14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70010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{71BBAE06-ACEB-4AA4-83FA-4A0DC609A2F5}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A9A8-43B3-A83C-3B74F387732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{9505FDC7-BCE0-475E-B143-0437DE687BD9}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9A8-43B3-A83C-3B74F387732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{138C1EC0-BF9E-4D39-983C-23D7109B20F3}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9A8-43B3-A83C-3B74F387732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{9ABD0701-5A85-4C06-A3AF-49D2321DBB44}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9A8-43B3-A83C-3B74F387732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{77F50AEE-816A-4204-8725-5239DB791475}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9A8-43B3-A83C-3B74F3877322}"/>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{1B53B459-8993-40BF-A6B8-AEA19F4A207D}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A9A8-43B3-A83C-3B74F3877322}"/>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{97D744A2-2441-41CC-8677-275BA5B84913}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A9A8-43B3-A83C-3B74F3877322}"/>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{23272AEA-B002-4CB6-912E-3814D64FAC14}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A9A8-43B3-A83C-3B74F3877322}"/>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{A18BDCD0-8A86-48C5-BE4E-F3F44888BE51}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A9A8-43B3-A83C-3B74F387732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13.2</c:v>
                </c:pt>
                <c:pt idx="8">
                  <c:v>12.6</c:v>
                </c:pt>
                <c:pt idx="16">
                  <c:v>10.5</c:v>
                </c:pt>
                <c:pt idx="24">
                  <c:v>7.6</c:v>
                </c:pt>
                <c:pt idx="32">
                  <c:v>6.2</c:v>
                </c:pt>
              </c:numCache>
            </c:numRef>
          </c:xVal>
          <c:yVal>
            <c:numRef>
              <c:f>公会計指標分析・財政指標組合せ分析表!$BP$73:$DC$73</c:f>
              <c:numCache>
                <c:formatCode>#,##0.0;"▲ "#,##0.0</c:formatCode>
                <c:ptCount val="40"/>
                <c:pt idx="0">
                  <c:v>178.2</c:v>
                </c:pt>
                <c:pt idx="8">
                  <c:v>177.3</c:v>
                </c:pt>
                <c:pt idx="16">
                  <c:v>168.8</c:v>
                </c:pt>
                <c:pt idx="24">
                  <c:v>174.4</c:v>
                </c:pt>
                <c:pt idx="32">
                  <c:v>178.8</c:v>
                </c:pt>
              </c:numCache>
            </c:numRef>
          </c:yVal>
          <c:smooth val="0"/>
          <c:extLst>
            <c:ext xmlns:c16="http://schemas.microsoft.com/office/drawing/2014/chart" uri="{C3380CC4-5D6E-409C-BE32-E72D297353CC}">
              <c16:uniqueId val="{00000009-A9A8-43B3-A83C-3B74F3877322}"/>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{A7D95A57-0334-47AB-B715-62B396A1D025}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A9A8-43B3-A83C-3B74F387732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{F7E57458-70FF-4F6F-AD92-FABCF90437AD}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9A8-43B3-A83C-3B74F387732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{93A4A4F4-01D1-4605-A3F4-AF296E4135E3}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9A8-43B3-A83C-3B74F387732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{BDAF3D38-C415-4203-AACD-DAA36A29C776}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9A8-43B3-A83C-3B74F387732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{40B23B42-3809-4800-9867-47B3457A3727}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9A8-43B3-A83C-3B74F3877322}"/>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{F407EA78-50AE-43D0-8472-2F6270F2E964}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A9A8-43B3-A83C-3B74F3877322}"/>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{DD0A25C5-4EE9-41C8-848F-ABB20C181591}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A9A8-43B3-A83C-3B74F3877322}"/>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{16686777-5BEE-427A-A8B0-A2D063B313A6}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A9A8-43B3-A83C-3B74F3877322}"/>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{2183853A-C41C-45E1-A64B-FB0661A5AB1D}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A9A8-43B3-A83C-3B74F387732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14.8</c:v>
                </c:pt>
                <c:pt idx="8">
                  <c:v>13.7</c:v>
                </c:pt>
                <c:pt idx="16">
                  <c:v>12</c:v>
                </c:pt>
                <c:pt idx="24">
                  <c:v>9.9</c:v>
                </c:pt>
                <c:pt idx="32">
                  <c:v>9.5</c:v>
                </c:pt>
              </c:numCache>
            </c:numRef>
          </c:xVal>
          <c:yVal>
            <c:numRef>
              <c:f>公会計指標分析・財政指標組合せ分析表!$BP$77:$DC$77</c:f>
              <c:numCache>
                <c:formatCode>#,##0.0;"▲ "#,##0.0</c:formatCode>
                <c:ptCount val="40"/>
                <c:pt idx="0">
                  <c:v>171.7</c:v>
                </c:pt>
                <c:pt idx="8">
                  <c:v>151.9</c:v>
                </c:pt>
                <c:pt idx="16">
                  <c:v>173.8</c:v>
                </c:pt>
                <c:pt idx="24">
                  <c:v>152</c:v>
                </c:pt>
                <c:pt idx="32">
                  <c:v>159.1</c:v>
                </c:pt>
              </c:numCache>
            </c:numRef>
          </c:yVal>
          <c:smooth val="0"/>
          <c:extLst>
            <c:ext xmlns:c16="http://schemas.microsoft.com/office/drawing/2014/chart" uri="{C3380CC4-5D6E-409C-BE32-E72D297353CC}">
              <c16:uniqueId val="{00000013-A9A8-43B3-A83C-3B74F3877322}"/>
            </c:ext>
          </c:extLst>
        </c:ser>
        <c:dLbls>
          <c:showLegendKey val="0"/>
          <c:showVal val="1"/>
          <c:showCatName val="0"/>
          <c:showSerName val="0"/>
          <c:showPercent val="0"/>
          <c:showBubbleSize val="0"/>
        </c:dLbls>
        <c:axId val="246746344"/>
        <c:axId val="248548784"/>
      </c:scatterChart>
      <c:valAx>
        <c:axId val="246746344"/>
        <c:scaling>
          <c:orientation val="minMax"/>
          <c:max val="15.6"/>
          <c:min val="5.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8548784"/>
        <c:crosses val="autoZero"/>
        <c:crossBetween val="midCat"/>
      </c:valAx>
      <c:valAx>
        <c:axId val="248548784"/>
        <c:scaling>
          <c:orientation val="minMax"/>
          <c:max val="184"/>
          <c:min val="14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674634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691,225
683,536
6,708.26
493,233,363
473,608,648
8,485,983
279,069,875
955,380,561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8557471" cy="425758"/>
    <xdr:sp macro="" textlink="">
      <xdr:nvSpPr>
        <xdr:cNvPr id="33" name="テキスト ボックス 32"/>
        <xdr:cNvSpPr txBox="1"/>
      </xdr:nvSpPr>
      <xdr:spPr>
        <a:xfrm>
          <a:off x="762000" y="3873500"/>
          <a:ext cx="855747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24</xdr:row>
      <xdr:rowOff>139700</xdr:rowOff>
    </xdr:from>
    <xdr:ext cx="5789855" cy="259045"/>
    <xdr:sp macro="" textlink="">
      <xdr:nvSpPr>
        <xdr:cNvPr id="34" name="テキスト ボックス 33"/>
        <xdr:cNvSpPr txBox="1"/>
      </xdr:nvSpPr>
      <xdr:spPr>
        <a:xfrm>
          <a:off x="762000" y="4254500"/>
          <a:ext cx="57898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26</xdr:row>
      <xdr:rowOff>50800</xdr:rowOff>
    </xdr:from>
    <xdr:ext cx="8294578" cy="259045"/>
    <xdr:sp macro="" textlink="">
      <xdr:nvSpPr>
        <xdr:cNvPr id="35" name="テキスト ボックス 34"/>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人口減少・高齢化が進行し、産業集積も乏しい本県は、県税収入は歳入総額の</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程度と脆弱な財政基盤となっています。近年は、リーマンショック以降の経済対策等による財政需要の増加により、財政力指数はわずかながら低下していましたが、平成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年度以降、企業業績の回復による法人事業税等の増や消費税の税率引上げの影響が平準化したことに伴う地方消費税の増などにより上昇しました。</a:t>
          </a:r>
        </a:p>
        <a:p>
          <a:r>
            <a:rPr kumimoji="1" lang="ja-JP" altLang="en-US" sz="1300">
              <a:latin typeface="ＭＳ Ｐゴシック" panose="020B0600070205080204" pitchFamily="50" charset="-128"/>
              <a:ea typeface="ＭＳ Ｐゴシック" panose="020B0600070205080204" pitchFamily="50" charset="-128"/>
            </a:rPr>
            <a:t>　産業振興による税源涵養により県税収入の増加を図るとともに、県税徴収を強化するなど一層の税収確保に努めます。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158750</xdr:rowOff>
    </xdr:from>
    <xdr:to>
      <xdr:col>23</xdr:col>
      <xdr:colOff>133350</xdr:colOff>
      <xdr:row>39</xdr:row>
      <xdr:rowOff>57150</xdr:rowOff>
    </xdr:to>
    <xdr:cxnSp macro="">
      <xdr:nvCxnSpPr>
        <xdr:cNvPr id="60" name="直線コネクタ 59"/>
        <xdr:cNvCxnSpPr/>
      </xdr:nvCxnSpPr>
      <xdr:spPr>
        <a:xfrm flipV="1">
          <a:off x="4953000" y="6502400"/>
          <a:ext cx="0" cy="2413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29227</xdr:rowOff>
    </xdr:from>
    <xdr:ext cx="762000" cy="259045"/>
    <xdr:sp macro="" textlink="">
      <xdr:nvSpPr>
        <xdr:cNvPr id="61" name="財政力最小値テキスト"/>
        <xdr:cNvSpPr txBox="1"/>
      </xdr:nvSpPr>
      <xdr:spPr>
        <a:xfrm>
          <a:off x="50419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39</xdr:row>
      <xdr:rowOff>57150</xdr:rowOff>
    </xdr:from>
    <xdr:to>
      <xdr:col>24</xdr:col>
      <xdr:colOff>12700</xdr:colOff>
      <xdr:row>39</xdr:row>
      <xdr:rowOff>57150</xdr:rowOff>
    </xdr:to>
    <xdr:cxnSp macro="">
      <xdr:nvCxnSpPr>
        <xdr:cNvPr id="62" name="直線コネクタ 61"/>
        <xdr:cNvCxnSpPr/>
      </xdr:nvCxnSpPr>
      <xdr:spPr>
        <a:xfrm>
          <a:off x="4864100" y="674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22877</xdr:rowOff>
    </xdr:from>
    <xdr:ext cx="762000" cy="259045"/>
    <xdr:sp macro="" textlink="">
      <xdr:nvSpPr>
        <xdr:cNvPr id="63" name="財政力最大値テキスト"/>
        <xdr:cNvSpPr txBox="1"/>
      </xdr:nvSpPr>
      <xdr:spPr>
        <a:xfrm>
          <a:off x="50419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158750</xdr:rowOff>
    </xdr:from>
    <xdr:to>
      <xdr:col>24</xdr:col>
      <xdr:colOff>12700</xdr:colOff>
      <xdr:row>37</xdr:row>
      <xdr:rowOff>158750</xdr:rowOff>
    </xdr:to>
    <xdr:cxnSp macro="">
      <xdr:nvCxnSpPr>
        <xdr:cNvPr id="64" name="直線コネクタ 63"/>
        <xdr:cNvCxnSpPr/>
      </xdr:nvCxnSpPr>
      <xdr:spPr>
        <a:xfrm>
          <a:off x="4864100" y="650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57150</xdr:rowOff>
    </xdr:from>
    <xdr:to>
      <xdr:col>23</xdr:col>
      <xdr:colOff>133350</xdr:colOff>
      <xdr:row>40</xdr:row>
      <xdr:rowOff>127000</xdr:rowOff>
    </xdr:to>
    <xdr:cxnSp macro="">
      <xdr:nvCxnSpPr>
        <xdr:cNvPr id="65" name="直線コネクタ 64"/>
        <xdr:cNvCxnSpPr/>
      </xdr:nvCxnSpPr>
      <xdr:spPr>
        <a:xfrm flipV="1">
          <a:off x="4114800" y="67437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124477</xdr:rowOff>
    </xdr:from>
    <xdr:ext cx="762000" cy="259045"/>
    <xdr:sp macro="" textlink="">
      <xdr:nvSpPr>
        <xdr:cNvPr id="66" name="財政力平均値テキスト"/>
        <xdr:cNvSpPr txBox="1"/>
      </xdr:nvSpPr>
      <xdr:spPr>
        <a:xfrm>
          <a:off x="5041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107950</xdr:rowOff>
    </xdr:from>
    <xdr:to>
      <xdr:col>23</xdr:col>
      <xdr:colOff>184150</xdr:colOff>
      <xdr:row>38</xdr:row>
      <xdr:rowOff>38100</xdr:rowOff>
    </xdr:to>
    <xdr:sp macro="" textlink="">
      <xdr:nvSpPr>
        <xdr:cNvPr id="67" name="フローチャート: 判断 66"/>
        <xdr:cNvSpPr/>
      </xdr:nvSpPr>
      <xdr:spPr>
        <a:xfrm>
          <a:off x="4902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42</xdr:row>
      <xdr:rowOff>25400</xdr:rowOff>
    </xdr:to>
    <xdr:cxnSp macro="">
      <xdr:nvCxnSpPr>
        <xdr:cNvPr id="68" name="直線コネクタ 67"/>
        <xdr:cNvCxnSpPr/>
      </xdr:nvCxnSpPr>
      <xdr:spPr>
        <a:xfrm flipV="1">
          <a:off x="3225800" y="69850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6350</xdr:rowOff>
    </xdr:from>
    <xdr:to>
      <xdr:col>19</xdr:col>
      <xdr:colOff>184150</xdr:colOff>
      <xdr:row>39</xdr:row>
      <xdr:rowOff>107950</xdr:rowOff>
    </xdr:to>
    <xdr:sp macro="" textlink="">
      <xdr:nvSpPr>
        <xdr:cNvPr id="69" name="フローチャート: 判断 68"/>
        <xdr:cNvSpPr/>
      </xdr:nvSpPr>
      <xdr:spPr>
        <a:xfrm>
          <a:off x="4064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118127</xdr:rowOff>
    </xdr:from>
    <xdr:ext cx="736600" cy="259045"/>
    <xdr:sp macro="" textlink="">
      <xdr:nvSpPr>
        <xdr:cNvPr id="70" name="テキスト ボックス 69"/>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43</xdr:row>
      <xdr:rowOff>95250</xdr:rowOff>
    </xdr:to>
    <xdr:cxnSp macro="">
      <xdr:nvCxnSpPr>
        <xdr:cNvPr id="71" name="直線コネクタ 70"/>
        <xdr:cNvCxnSpPr/>
      </xdr:nvCxnSpPr>
      <xdr:spPr>
        <a:xfrm flipV="1">
          <a:off x="2336800" y="72263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2" name="フローチャート: 判断 71"/>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73" name="テキスト ボックス 72"/>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44</xdr:row>
      <xdr:rowOff>165100</xdr:rowOff>
    </xdr:to>
    <xdr:cxnSp macro="">
      <xdr:nvCxnSpPr>
        <xdr:cNvPr id="74" name="直線コネクタ 73"/>
        <xdr:cNvCxnSpPr/>
      </xdr:nvCxnSpPr>
      <xdr:spPr>
        <a:xfrm flipV="1">
          <a:off x="1447800" y="74676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75" name="フローチャート: 判断 74"/>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76" name="テキスト ボックス 75"/>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107950</xdr:rowOff>
    </xdr:from>
    <xdr:to>
      <xdr:col>7</xdr:col>
      <xdr:colOff>31750</xdr:colOff>
      <xdr:row>38</xdr:row>
      <xdr:rowOff>38100</xdr:rowOff>
    </xdr:to>
    <xdr:sp macro="" textlink="">
      <xdr:nvSpPr>
        <xdr:cNvPr id="77" name="フローチャート: 判断 76"/>
        <xdr:cNvSpPr/>
      </xdr:nvSpPr>
      <xdr:spPr>
        <a:xfrm>
          <a:off x="139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48277</xdr:rowOff>
    </xdr:from>
    <xdr:ext cx="762000" cy="259045"/>
    <xdr:sp macro="" textlink="">
      <xdr:nvSpPr>
        <xdr:cNvPr id="78" name="テキスト ボックス 77"/>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6350</xdr:rowOff>
    </xdr:from>
    <xdr:to>
      <xdr:col>23</xdr:col>
      <xdr:colOff>184150</xdr:colOff>
      <xdr:row>39</xdr:row>
      <xdr:rowOff>107950</xdr:rowOff>
    </xdr:to>
    <xdr:sp macro="" textlink="">
      <xdr:nvSpPr>
        <xdr:cNvPr id="84" name="楕円 83"/>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73677</xdr:rowOff>
    </xdr:from>
    <xdr:ext cx="762000" cy="259045"/>
    <xdr:sp macro="" textlink="">
      <xdr:nvSpPr>
        <xdr:cNvPr id="85" name="財政力該当値テキスト"/>
        <xdr:cNvSpPr txBox="1"/>
      </xdr:nvSpPr>
      <xdr:spPr>
        <a:xfrm>
          <a:off x="50419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86" name="楕円 85"/>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87" name="テキスト ボックス 86"/>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88" name="楕円 87"/>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89" name="テキスト ボックス 88"/>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0" name="楕円 89"/>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1" name="テキスト ボックス 90"/>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2" name="楕円 91"/>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3" name="テキスト ボックス 92"/>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5" name="テキスト ボックス 94"/>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6" name="テキスト ボックス 95"/>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月に策定した「財政健全化基本方針」に基づき、行政の効率化、事務事業の見直し、財源の確保に努めてきた結果、類似団体平均を下回っています。</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年度は、公債費などの増加により、前年度から</a:t>
          </a:r>
          <a:r>
            <a:rPr kumimoji="1" lang="en-US" altLang="ja-JP" sz="1200">
              <a:latin typeface="ＭＳ Ｐゴシック" panose="020B0600070205080204" pitchFamily="50" charset="-128"/>
              <a:ea typeface="ＭＳ Ｐゴシック" panose="020B0600070205080204" pitchFamily="50" charset="-128"/>
            </a:rPr>
            <a:t>3.7</a:t>
          </a:r>
          <a:r>
            <a:rPr kumimoji="1" lang="ja-JP" altLang="en-US" sz="1200">
              <a:latin typeface="ＭＳ Ｐゴシック" panose="020B0600070205080204" pitchFamily="50" charset="-128"/>
              <a:ea typeface="ＭＳ Ｐゴシック" panose="020B0600070205080204" pitchFamily="50" charset="-128"/>
            </a:rPr>
            <a:t>ポイントの増となりました。</a:t>
          </a:r>
        </a:p>
        <a:p>
          <a:r>
            <a:rPr kumimoji="1" lang="ja-JP" altLang="en-US" sz="1200">
              <a:latin typeface="ＭＳ Ｐゴシック" panose="020B0600070205080204" pitchFamily="50" charset="-128"/>
              <a:ea typeface="ＭＳ Ｐゴシック" panose="020B0600070205080204" pitchFamily="50" charset="-128"/>
            </a:rPr>
            <a:t>　将来にわたり、収支均衡を維持しながら地方創生・人口減少対策などの重要課題に的確に対応するため、事務事業の見直しや行政の効率化・合理化、財源の確保の努力を継続し、基金の確保や県債残高の縮減などを図りながら、安定的な財政運営を行っ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08" name="直線コネクタ 107"/>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09" name="テキスト ボックス 108"/>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0" name="直線コネクタ 109"/>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1" name="テキスト ボックス 110"/>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2" name="直線コネクタ 111"/>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3" name="テキスト ボックス 112"/>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4" name="直線コネクタ 113"/>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5" name="テキスト ボックス 114"/>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6" name="直線コネクタ 115"/>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7" name="テキスト ボックス 116"/>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18" name="直線コネクタ 117"/>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19" name="テキスト ボックス 118"/>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62</xdr:row>
      <xdr:rowOff>107648</xdr:rowOff>
    </xdr:from>
    <xdr:to>
      <xdr:col>23</xdr:col>
      <xdr:colOff>133350</xdr:colOff>
      <xdr:row>66</xdr:row>
      <xdr:rowOff>145748</xdr:rowOff>
    </xdr:to>
    <xdr:cxnSp macro="">
      <xdr:nvCxnSpPr>
        <xdr:cNvPr id="123" name="直線コネクタ 122"/>
        <xdr:cNvCxnSpPr/>
      </xdr:nvCxnSpPr>
      <xdr:spPr>
        <a:xfrm flipV="1">
          <a:off x="4953000" y="10737548"/>
          <a:ext cx="0" cy="7239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117825</xdr:rowOff>
    </xdr:from>
    <xdr:ext cx="762000" cy="259045"/>
    <xdr:sp macro="" textlink="">
      <xdr:nvSpPr>
        <xdr:cNvPr id="124" name="財政構造の弾力性最小値テキスト"/>
        <xdr:cNvSpPr txBox="1"/>
      </xdr:nvSpPr>
      <xdr:spPr>
        <a:xfrm>
          <a:off x="5041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145748</xdr:rowOff>
    </xdr:from>
    <xdr:to>
      <xdr:col>24</xdr:col>
      <xdr:colOff>12700</xdr:colOff>
      <xdr:row>66</xdr:row>
      <xdr:rowOff>145748</xdr:rowOff>
    </xdr:to>
    <xdr:cxnSp macro="">
      <xdr:nvCxnSpPr>
        <xdr:cNvPr id="125" name="直線コネクタ 124"/>
        <xdr:cNvCxnSpPr/>
      </xdr:nvCxnSpPr>
      <xdr:spPr>
        <a:xfrm>
          <a:off x="4864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22575</xdr:rowOff>
    </xdr:from>
    <xdr:ext cx="762000" cy="259045"/>
    <xdr:sp macro="" textlink="">
      <xdr:nvSpPr>
        <xdr:cNvPr id="126" name="財政構造の弾力性最大値テキスト"/>
        <xdr:cNvSpPr txBox="1"/>
      </xdr:nvSpPr>
      <xdr:spPr>
        <a:xfrm>
          <a:off x="5041900" y="1048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62</xdr:row>
      <xdr:rowOff>107648</xdr:rowOff>
    </xdr:from>
    <xdr:to>
      <xdr:col>24</xdr:col>
      <xdr:colOff>12700</xdr:colOff>
      <xdr:row>62</xdr:row>
      <xdr:rowOff>107648</xdr:rowOff>
    </xdr:to>
    <xdr:cxnSp macro="">
      <xdr:nvCxnSpPr>
        <xdr:cNvPr id="127" name="直線コネクタ 126"/>
        <xdr:cNvCxnSpPr/>
      </xdr:nvCxnSpPr>
      <xdr:spPr>
        <a:xfrm>
          <a:off x="4864100" y="10737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25400</xdr:rowOff>
    </xdr:from>
    <xdr:to>
      <xdr:col>23</xdr:col>
      <xdr:colOff>133350</xdr:colOff>
      <xdr:row>62</xdr:row>
      <xdr:rowOff>107648</xdr:rowOff>
    </xdr:to>
    <xdr:cxnSp macro="">
      <xdr:nvCxnSpPr>
        <xdr:cNvPr id="128" name="直線コネクタ 127"/>
        <xdr:cNvCxnSpPr/>
      </xdr:nvCxnSpPr>
      <xdr:spPr>
        <a:xfrm>
          <a:off x="4114800" y="10312400"/>
          <a:ext cx="838200" cy="42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167718</xdr:rowOff>
    </xdr:from>
    <xdr:ext cx="762000" cy="259045"/>
    <xdr:sp macro="" textlink="">
      <xdr:nvSpPr>
        <xdr:cNvPr id="129" name="財政構造の弾力性平均値テキスト"/>
        <xdr:cNvSpPr txBox="1"/>
      </xdr:nvSpPr>
      <xdr:spPr>
        <a:xfrm>
          <a:off x="5041900" y="1096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24191</xdr:rowOff>
    </xdr:from>
    <xdr:to>
      <xdr:col>23</xdr:col>
      <xdr:colOff>184150</xdr:colOff>
      <xdr:row>64</xdr:row>
      <xdr:rowOff>125791</xdr:rowOff>
    </xdr:to>
    <xdr:sp macro="" textlink="">
      <xdr:nvSpPr>
        <xdr:cNvPr id="130" name="フローチャート: 判断 129"/>
        <xdr:cNvSpPr/>
      </xdr:nvSpPr>
      <xdr:spPr>
        <a:xfrm>
          <a:off x="4902200" y="109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24493</xdr:rowOff>
    </xdr:from>
    <xdr:to>
      <xdr:col>19</xdr:col>
      <xdr:colOff>133350</xdr:colOff>
      <xdr:row>60</xdr:row>
      <xdr:rowOff>25400</xdr:rowOff>
    </xdr:to>
    <xdr:cxnSp macro="">
      <xdr:nvCxnSpPr>
        <xdr:cNvPr id="131" name="直線コネクタ 130"/>
        <xdr:cNvCxnSpPr/>
      </xdr:nvCxnSpPr>
      <xdr:spPr>
        <a:xfrm>
          <a:off x="3225800" y="1014004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160262</xdr:rowOff>
    </xdr:from>
    <xdr:to>
      <xdr:col>19</xdr:col>
      <xdr:colOff>184150</xdr:colOff>
      <xdr:row>63</xdr:row>
      <xdr:rowOff>90412</xdr:rowOff>
    </xdr:to>
    <xdr:sp macro="" textlink="">
      <xdr:nvSpPr>
        <xdr:cNvPr id="132" name="フローチャート: 判断 131"/>
        <xdr:cNvSpPr/>
      </xdr:nvSpPr>
      <xdr:spPr>
        <a:xfrm>
          <a:off x="4064000" y="1079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75189</xdr:rowOff>
    </xdr:from>
    <xdr:ext cx="736600" cy="259045"/>
    <xdr:sp macro="" textlink="">
      <xdr:nvSpPr>
        <xdr:cNvPr id="133" name="テキスト ボックス 132"/>
        <xdr:cNvSpPr txBox="1"/>
      </xdr:nvSpPr>
      <xdr:spPr>
        <a:xfrm>
          <a:off x="3733800" y="1087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24493</xdr:rowOff>
    </xdr:from>
    <xdr:to>
      <xdr:col>15</xdr:col>
      <xdr:colOff>82550</xdr:colOff>
      <xdr:row>62</xdr:row>
      <xdr:rowOff>50195</xdr:rowOff>
    </xdr:to>
    <xdr:cxnSp macro="">
      <xdr:nvCxnSpPr>
        <xdr:cNvPr id="134" name="直線コネクタ 133"/>
        <xdr:cNvCxnSpPr/>
      </xdr:nvCxnSpPr>
      <xdr:spPr>
        <a:xfrm flipV="1">
          <a:off x="2336800" y="10140043"/>
          <a:ext cx="889000" cy="54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170845</xdr:rowOff>
    </xdr:from>
    <xdr:to>
      <xdr:col>15</xdr:col>
      <xdr:colOff>133350</xdr:colOff>
      <xdr:row>62</xdr:row>
      <xdr:rowOff>100995</xdr:rowOff>
    </xdr:to>
    <xdr:sp macro="" textlink="">
      <xdr:nvSpPr>
        <xdr:cNvPr id="135" name="フローチャート: 判断 134"/>
        <xdr:cNvSpPr/>
      </xdr:nvSpPr>
      <xdr:spPr>
        <a:xfrm>
          <a:off x="3175000" y="1062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85772</xdr:rowOff>
    </xdr:from>
    <xdr:ext cx="762000" cy="259045"/>
    <xdr:sp macro="" textlink="">
      <xdr:nvSpPr>
        <xdr:cNvPr id="136" name="テキスト ボックス 135"/>
        <xdr:cNvSpPr txBox="1"/>
      </xdr:nvSpPr>
      <xdr:spPr>
        <a:xfrm>
          <a:off x="2844800" y="1071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141212</xdr:rowOff>
    </xdr:from>
    <xdr:to>
      <xdr:col>11</xdr:col>
      <xdr:colOff>31750</xdr:colOff>
      <xdr:row>62</xdr:row>
      <xdr:rowOff>50195</xdr:rowOff>
    </xdr:to>
    <xdr:cxnSp macro="">
      <xdr:nvCxnSpPr>
        <xdr:cNvPr id="137" name="直線コネクタ 136"/>
        <xdr:cNvCxnSpPr/>
      </xdr:nvCxnSpPr>
      <xdr:spPr>
        <a:xfrm>
          <a:off x="1447800" y="1059966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11793</xdr:rowOff>
    </xdr:from>
    <xdr:to>
      <xdr:col>11</xdr:col>
      <xdr:colOff>82550</xdr:colOff>
      <xdr:row>63</xdr:row>
      <xdr:rowOff>113393</xdr:rowOff>
    </xdr:to>
    <xdr:sp macro="" textlink="">
      <xdr:nvSpPr>
        <xdr:cNvPr id="138" name="フローチャート: 判断 137"/>
        <xdr:cNvSpPr/>
      </xdr:nvSpPr>
      <xdr:spPr>
        <a:xfrm>
          <a:off x="2286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98170</xdr:rowOff>
    </xdr:from>
    <xdr:ext cx="762000" cy="259045"/>
    <xdr:sp macro="" textlink="">
      <xdr:nvSpPr>
        <xdr:cNvPr id="139" name="テキスト ボックス 138"/>
        <xdr:cNvSpPr txBox="1"/>
      </xdr:nvSpPr>
      <xdr:spPr>
        <a:xfrm>
          <a:off x="1955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69245</xdr:rowOff>
    </xdr:from>
    <xdr:to>
      <xdr:col>7</xdr:col>
      <xdr:colOff>31750</xdr:colOff>
      <xdr:row>63</xdr:row>
      <xdr:rowOff>170845</xdr:rowOff>
    </xdr:to>
    <xdr:sp macro="" textlink="">
      <xdr:nvSpPr>
        <xdr:cNvPr id="140" name="フローチャート: 判断 139"/>
        <xdr:cNvSpPr/>
      </xdr:nvSpPr>
      <xdr:spPr>
        <a:xfrm>
          <a:off x="1397000" y="1087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155622</xdr:rowOff>
    </xdr:from>
    <xdr:ext cx="762000" cy="259045"/>
    <xdr:sp macro="" textlink="">
      <xdr:nvSpPr>
        <xdr:cNvPr id="141" name="テキスト ボックス 140"/>
        <xdr:cNvSpPr txBox="1"/>
      </xdr:nvSpPr>
      <xdr:spPr>
        <a:xfrm>
          <a:off x="1066800" y="1095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56848</xdr:rowOff>
    </xdr:from>
    <xdr:to>
      <xdr:col>23</xdr:col>
      <xdr:colOff>184150</xdr:colOff>
      <xdr:row>62</xdr:row>
      <xdr:rowOff>158448</xdr:rowOff>
    </xdr:to>
    <xdr:sp macro="" textlink="">
      <xdr:nvSpPr>
        <xdr:cNvPr id="147" name="楕円 146"/>
        <xdr:cNvSpPr/>
      </xdr:nvSpPr>
      <xdr:spPr>
        <a:xfrm>
          <a:off x="4902200" y="1068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149575</xdr:rowOff>
    </xdr:from>
    <xdr:ext cx="762000" cy="259045"/>
    <xdr:sp macro="" textlink="">
      <xdr:nvSpPr>
        <xdr:cNvPr id="148" name="財政構造の弾力性該当値テキスト"/>
        <xdr:cNvSpPr txBox="1"/>
      </xdr:nvSpPr>
      <xdr:spPr>
        <a:xfrm>
          <a:off x="5041900" y="1060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146050</xdr:rowOff>
    </xdr:from>
    <xdr:to>
      <xdr:col>19</xdr:col>
      <xdr:colOff>184150</xdr:colOff>
      <xdr:row>60</xdr:row>
      <xdr:rowOff>76200</xdr:rowOff>
    </xdr:to>
    <xdr:sp macro="" textlink="">
      <xdr:nvSpPr>
        <xdr:cNvPr id="149" name="楕円 148"/>
        <xdr:cNvSpPr/>
      </xdr:nvSpPr>
      <xdr:spPr>
        <a:xfrm>
          <a:off x="4064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86377</xdr:rowOff>
    </xdr:from>
    <xdr:ext cx="736600" cy="259045"/>
    <xdr:sp macro="" textlink="">
      <xdr:nvSpPr>
        <xdr:cNvPr id="150" name="テキスト ボックス 149"/>
        <xdr:cNvSpPr txBox="1"/>
      </xdr:nvSpPr>
      <xdr:spPr>
        <a:xfrm>
          <a:off x="3733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145143</xdr:rowOff>
    </xdr:from>
    <xdr:to>
      <xdr:col>15</xdr:col>
      <xdr:colOff>133350</xdr:colOff>
      <xdr:row>59</xdr:row>
      <xdr:rowOff>75293</xdr:rowOff>
    </xdr:to>
    <xdr:sp macro="" textlink="">
      <xdr:nvSpPr>
        <xdr:cNvPr id="151" name="楕円 150"/>
        <xdr:cNvSpPr/>
      </xdr:nvSpPr>
      <xdr:spPr>
        <a:xfrm>
          <a:off x="31750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85470</xdr:rowOff>
    </xdr:from>
    <xdr:ext cx="762000" cy="259045"/>
    <xdr:sp macro="" textlink="">
      <xdr:nvSpPr>
        <xdr:cNvPr id="152" name="テキスト ボックス 151"/>
        <xdr:cNvSpPr txBox="1"/>
      </xdr:nvSpPr>
      <xdr:spPr>
        <a:xfrm>
          <a:off x="2844800" y="98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170845</xdr:rowOff>
    </xdr:from>
    <xdr:to>
      <xdr:col>11</xdr:col>
      <xdr:colOff>82550</xdr:colOff>
      <xdr:row>62</xdr:row>
      <xdr:rowOff>100995</xdr:rowOff>
    </xdr:to>
    <xdr:sp macro="" textlink="">
      <xdr:nvSpPr>
        <xdr:cNvPr id="153" name="楕円 152"/>
        <xdr:cNvSpPr/>
      </xdr:nvSpPr>
      <xdr:spPr>
        <a:xfrm>
          <a:off x="2286000" y="1062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111172</xdr:rowOff>
    </xdr:from>
    <xdr:ext cx="762000" cy="259045"/>
    <xdr:sp macro="" textlink="">
      <xdr:nvSpPr>
        <xdr:cNvPr id="154" name="テキスト ボックス 153"/>
        <xdr:cNvSpPr txBox="1"/>
      </xdr:nvSpPr>
      <xdr:spPr>
        <a:xfrm>
          <a:off x="1955800" y="1039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90412</xdr:rowOff>
    </xdr:from>
    <xdr:to>
      <xdr:col>7</xdr:col>
      <xdr:colOff>31750</xdr:colOff>
      <xdr:row>62</xdr:row>
      <xdr:rowOff>20562</xdr:rowOff>
    </xdr:to>
    <xdr:sp macro="" textlink="">
      <xdr:nvSpPr>
        <xdr:cNvPr id="155" name="楕円 154"/>
        <xdr:cNvSpPr/>
      </xdr:nvSpPr>
      <xdr:spPr>
        <a:xfrm>
          <a:off x="1397000" y="1054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30739</xdr:rowOff>
    </xdr:from>
    <xdr:ext cx="762000" cy="259045"/>
    <xdr:sp macro="" textlink="">
      <xdr:nvSpPr>
        <xdr:cNvPr id="156" name="テキスト ボックス 155"/>
        <xdr:cNvSpPr txBox="1"/>
      </xdr:nvSpPr>
      <xdr:spPr>
        <a:xfrm>
          <a:off x="1066800" y="1031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県土が東西に長く、離島、中山間地域を抱える本県は、行政サービスを実施する上で効率的に実施することが困難な面があることから、国が基準を定めている教員や警察官をはじめとした職員数及び人件費・物件費等の内部管理経費が多くならざるを得ない状況にあります。</a:t>
          </a:r>
        </a:p>
        <a:p>
          <a:r>
            <a:rPr kumimoji="1" lang="ja-JP" altLang="en-US" sz="1000">
              <a:latin typeface="ＭＳ Ｐゴシック" panose="020B0600070205080204" pitchFamily="50" charset="-128"/>
              <a:ea typeface="ＭＳ Ｐゴシック" panose="020B0600070205080204" pitchFamily="50" charset="-128"/>
            </a:rPr>
            <a:t>　これまで、教員・警察官等を除いた一般行政部門を中心とする職員について、平成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月時点では平成</a:t>
          </a:r>
          <a:r>
            <a:rPr kumimoji="1" lang="en-US" altLang="ja-JP" sz="1000">
              <a:latin typeface="ＭＳ Ｐゴシック" panose="020B0600070205080204" pitchFamily="50" charset="-128"/>
              <a:ea typeface="ＭＳ Ｐゴシック" panose="020B0600070205080204" pitchFamily="50" charset="-128"/>
            </a:rPr>
            <a:t>15</a:t>
          </a:r>
          <a:r>
            <a:rPr kumimoji="1" lang="ja-JP" altLang="en-US" sz="1000">
              <a:latin typeface="ＭＳ Ｐゴシック" panose="020B0600070205080204" pitchFamily="50" charset="-128"/>
              <a:ea typeface="ＭＳ Ｐゴシック" panose="020B0600070205080204" pitchFamily="50" charset="-128"/>
            </a:rPr>
            <a:t>年度からの累計で</a:t>
          </a:r>
          <a:r>
            <a:rPr kumimoji="1" lang="en-US" altLang="ja-JP" sz="1000">
              <a:latin typeface="ＭＳ Ｐゴシック" panose="020B0600070205080204" pitchFamily="50" charset="-128"/>
              <a:ea typeface="ＭＳ Ｐゴシック" panose="020B0600070205080204" pitchFamily="50" charset="-128"/>
            </a:rPr>
            <a:t>1,146</a:t>
          </a:r>
          <a:r>
            <a:rPr kumimoji="1" lang="ja-JP" altLang="en-US" sz="1000">
              <a:latin typeface="ＭＳ Ｐゴシック" panose="020B0600070205080204" pitchFamily="50" charset="-128"/>
              <a:ea typeface="ＭＳ Ｐゴシック" panose="020B0600070205080204" pitchFamily="50" charset="-128"/>
            </a:rPr>
            <a:t>人の定員削減を実施しました。今後は、平成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10</a:t>
          </a:r>
          <a:r>
            <a:rPr kumimoji="1" lang="ja-JP" altLang="en-US" sz="1000">
              <a:latin typeface="ＭＳ Ｐゴシック" panose="020B0600070205080204" pitchFamily="50" charset="-128"/>
              <a:ea typeface="ＭＳ Ｐゴシック" panose="020B0600070205080204" pitchFamily="50" charset="-128"/>
            </a:rPr>
            <a:t>月に策定した財政運営指針に基づき、一般行政部門について正規職員、再任用職員、臨時・嘱託職員を併せた人役を基本として、毎年度、業務の効率化を図りながら適正な人員配置を行うこととしています。</a:t>
          </a:r>
        </a:p>
        <a:p>
          <a:r>
            <a:rPr kumimoji="1" lang="ja-JP" altLang="en-US" sz="1000">
              <a:latin typeface="ＭＳ Ｐゴシック" panose="020B0600070205080204" pitchFamily="50" charset="-128"/>
              <a:ea typeface="ＭＳ Ｐゴシック" panose="020B0600070205080204" pitchFamily="50" charset="-128"/>
            </a:rPr>
            <a:t>　また、内部管理経費については、これまでも地方機関をはじめとする県立機関の廃止統合や公の施設への指定管理者制度の導入等を実施してきており、今後も経費の削減に引き続き努めます。</a:t>
          </a: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1" name="直線コネクタ 17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2" name="テキスト ボックス 17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3" name="直線コネクタ 17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4" name="テキスト ボックス 17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5" name="直線コネクタ 17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6" name="テキスト ボックス 17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7" name="直線コネクタ 17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8" name="テキスト ボックス 17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87</xdr:row>
      <xdr:rowOff>826</xdr:rowOff>
    </xdr:from>
    <xdr:to>
      <xdr:col>23</xdr:col>
      <xdr:colOff>133350</xdr:colOff>
      <xdr:row>89</xdr:row>
      <xdr:rowOff>117942</xdr:rowOff>
    </xdr:to>
    <xdr:cxnSp macro="">
      <xdr:nvCxnSpPr>
        <xdr:cNvPr id="182" name="直線コネクタ 181"/>
        <xdr:cNvCxnSpPr/>
      </xdr:nvCxnSpPr>
      <xdr:spPr>
        <a:xfrm flipV="1">
          <a:off x="4953000" y="14916976"/>
          <a:ext cx="0" cy="460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90019</xdr:rowOff>
    </xdr:from>
    <xdr:ext cx="762000" cy="259045"/>
    <xdr:sp macro="" textlink="">
      <xdr:nvSpPr>
        <xdr:cNvPr id="183" name="人件費・物件費等の状況最小値テキスト"/>
        <xdr:cNvSpPr txBox="1"/>
      </xdr:nvSpPr>
      <xdr:spPr>
        <a:xfrm>
          <a:off x="5041900" y="1534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117942</xdr:rowOff>
    </xdr:from>
    <xdr:to>
      <xdr:col>24</xdr:col>
      <xdr:colOff>12700</xdr:colOff>
      <xdr:row>89</xdr:row>
      <xdr:rowOff>117942</xdr:rowOff>
    </xdr:to>
    <xdr:cxnSp macro="">
      <xdr:nvCxnSpPr>
        <xdr:cNvPr id="184" name="直線コネクタ 183"/>
        <xdr:cNvCxnSpPr/>
      </xdr:nvCxnSpPr>
      <xdr:spPr>
        <a:xfrm>
          <a:off x="4864100" y="1537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87203</xdr:rowOff>
    </xdr:from>
    <xdr:ext cx="762000" cy="259045"/>
    <xdr:sp macro="" textlink="">
      <xdr:nvSpPr>
        <xdr:cNvPr id="185" name="人件費・物件費等の状況最大値テキスト"/>
        <xdr:cNvSpPr txBox="1"/>
      </xdr:nvSpPr>
      <xdr:spPr>
        <a:xfrm>
          <a:off x="5041900" y="1466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826</xdr:rowOff>
    </xdr:from>
    <xdr:to>
      <xdr:col>24</xdr:col>
      <xdr:colOff>12700</xdr:colOff>
      <xdr:row>87</xdr:row>
      <xdr:rowOff>826</xdr:rowOff>
    </xdr:to>
    <xdr:cxnSp macro="">
      <xdr:nvCxnSpPr>
        <xdr:cNvPr id="186" name="直線コネクタ 185"/>
        <xdr:cNvCxnSpPr/>
      </xdr:nvCxnSpPr>
      <xdr:spPr>
        <a:xfrm>
          <a:off x="4864100" y="149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89</xdr:row>
      <xdr:rowOff>41932</xdr:rowOff>
    </xdr:from>
    <xdr:to>
      <xdr:col>23</xdr:col>
      <xdr:colOff>133350</xdr:colOff>
      <xdr:row>89</xdr:row>
      <xdr:rowOff>117942</xdr:rowOff>
    </xdr:to>
    <xdr:cxnSp macro="">
      <xdr:nvCxnSpPr>
        <xdr:cNvPr id="187" name="直線コネクタ 186"/>
        <xdr:cNvCxnSpPr/>
      </xdr:nvCxnSpPr>
      <xdr:spPr>
        <a:xfrm>
          <a:off x="4114800" y="15300982"/>
          <a:ext cx="838200" cy="7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50423</xdr:rowOff>
    </xdr:from>
    <xdr:ext cx="762000" cy="259045"/>
    <xdr:sp macro="" textlink="">
      <xdr:nvSpPr>
        <xdr:cNvPr id="188" name="人件費・物件費等の状況平均値テキスト"/>
        <xdr:cNvSpPr txBox="1"/>
      </xdr:nvSpPr>
      <xdr:spPr>
        <a:xfrm>
          <a:off x="5041900" y="14966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33896</xdr:rowOff>
    </xdr:from>
    <xdr:to>
      <xdr:col>23</xdr:col>
      <xdr:colOff>184150</xdr:colOff>
      <xdr:row>88</xdr:row>
      <xdr:rowOff>135496</xdr:rowOff>
    </xdr:to>
    <xdr:sp macro="" textlink="">
      <xdr:nvSpPr>
        <xdr:cNvPr id="189" name="フローチャート: 判断 188"/>
        <xdr:cNvSpPr/>
      </xdr:nvSpPr>
      <xdr:spPr>
        <a:xfrm>
          <a:off x="4902200" y="1512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89</xdr:row>
      <xdr:rowOff>6919</xdr:rowOff>
    </xdr:from>
    <xdr:to>
      <xdr:col>19</xdr:col>
      <xdr:colOff>133350</xdr:colOff>
      <xdr:row>89</xdr:row>
      <xdr:rowOff>41932</xdr:rowOff>
    </xdr:to>
    <xdr:cxnSp macro="">
      <xdr:nvCxnSpPr>
        <xdr:cNvPr id="190" name="直線コネクタ 189"/>
        <xdr:cNvCxnSpPr/>
      </xdr:nvCxnSpPr>
      <xdr:spPr>
        <a:xfrm>
          <a:off x="3225800" y="15265969"/>
          <a:ext cx="889000" cy="3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87</xdr:row>
      <xdr:rowOff>143308</xdr:rowOff>
    </xdr:from>
    <xdr:to>
      <xdr:col>19</xdr:col>
      <xdr:colOff>184150</xdr:colOff>
      <xdr:row>88</xdr:row>
      <xdr:rowOff>73458</xdr:rowOff>
    </xdr:to>
    <xdr:sp macro="" textlink="">
      <xdr:nvSpPr>
        <xdr:cNvPr id="191" name="フローチャート: 判断 190"/>
        <xdr:cNvSpPr/>
      </xdr:nvSpPr>
      <xdr:spPr>
        <a:xfrm>
          <a:off x="4064000" y="1505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83635</xdr:rowOff>
    </xdr:from>
    <xdr:ext cx="736600" cy="259045"/>
    <xdr:sp macro="" textlink="">
      <xdr:nvSpPr>
        <xdr:cNvPr id="192" name="テキスト ボックス 191"/>
        <xdr:cNvSpPr txBox="1"/>
      </xdr:nvSpPr>
      <xdr:spPr>
        <a:xfrm>
          <a:off x="3733800" y="14828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147290</xdr:rowOff>
    </xdr:from>
    <xdr:to>
      <xdr:col>15</xdr:col>
      <xdr:colOff>82550</xdr:colOff>
      <xdr:row>89</xdr:row>
      <xdr:rowOff>6919</xdr:rowOff>
    </xdr:to>
    <xdr:cxnSp macro="">
      <xdr:nvCxnSpPr>
        <xdr:cNvPr id="193" name="直線コネクタ 192"/>
        <xdr:cNvCxnSpPr/>
      </xdr:nvCxnSpPr>
      <xdr:spPr>
        <a:xfrm>
          <a:off x="2336800" y="15234890"/>
          <a:ext cx="889000" cy="3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137336</xdr:rowOff>
    </xdr:from>
    <xdr:to>
      <xdr:col>15</xdr:col>
      <xdr:colOff>133350</xdr:colOff>
      <xdr:row>86</xdr:row>
      <xdr:rowOff>67486</xdr:rowOff>
    </xdr:to>
    <xdr:sp macro="" textlink="">
      <xdr:nvSpPr>
        <xdr:cNvPr id="194" name="フローチャート: 判断 193"/>
        <xdr:cNvSpPr/>
      </xdr:nvSpPr>
      <xdr:spPr>
        <a:xfrm>
          <a:off x="3175000" y="1471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77663</xdr:rowOff>
    </xdr:from>
    <xdr:ext cx="762000" cy="259045"/>
    <xdr:sp macro="" textlink="">
      <xdr:nvSpPr>
        <xdr:cNvPr id="195" name="テキスト ボックス 194"/>
        <xdr:cNvSpPr txBox="1"/>
      </xdr:nvSpPr>
      <xdr:spPr>
        <a:xfrm>
          <a:off x="2844800" y="1447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88</xdr:row>
      <xdr:rowOff>39115</xdr:rowOff>
    </xdr:from>
    <xdr:to>
      <xdr:col>11</xdr:col>
      <xdr:colOff>31750</xdr:colOff>
      <xdr:row>88</xdr:row>
      <xdr:rowOff>147290</xdr:rowOff>
    </xdr:to>
    <xdr:cxnSp macro="">
      <xdr:nvCxnSpPr>
        <xdr:cNvPr id="196" name="直線コネクタ 195"/>
        <xdr:cNvCxnSpPr/>
      </xdr:nvCxnSpPr>
      <xdr:spPr>
        <a:xfrm>
          <a:off x="1447800" y="15126715"/>
          <a:ext cx="889000" cy="10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91641</xdr:rowOff>
    </xdr:from>
    <xdr:to>
      <xdr:col>11</xdr:col>
      <xdr:colOff>82550</xdr:colOff>
      <xdr:row>85</xdr:row>
      <xdr:rowOff>21791</xdr:rowOff>
    </xdr:to>
    <xdr:sp macro="" textlink="">
      <xdr:nvSpPr>
        <xdr:cNvPr id="197" name="フローチャート: 判断 196"/>
        <xdr:cNvSpPr/>
      </xdr:nvSpPr>
      <xdr:spPr>
        <a:xfrm>
          <a:off x="2286000" y="1449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31968</xdr:rowOff>
    </xdr:from>
    <xdr:ext cx="762000" cy="259045"/>
    <xdr:sp macro="" textlink="">
      <xdr:nvSpPr>
        <xdr:cNvPr id="198" name="テキスト ボックス 197"/>
        <xdr:cNvSpPr txBox="1"/>
      </xdr:nvSpPr>
      <xdr:spPr>
        <a:xfrm>
          <a:off x="1955800" y="1426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4085</xdr:rowOff>
    </xdr:from>
    <xdr:to>
      <xdr:col>7</xdr:col>
      <xdr:colOff>31750</xdr:colOff>
      <xdr:row>82</xdr:row>
      <xdr:rowOff>105685</xdr:rowOff>
    </xdr:to>
    <xdr:sp macro="" textlink="">
      <xdr:nvSpPr>
        <xdr:cNvPr id="199" name="フローチャート: 判断 198"/>
        <xdr:cNvSpPr/>
      </xdr:nvSpPr>
      <xdr:spPr>
        <a:xfrm>
          <a:off x="1397000" y="1406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115862</xdr:rowOff>
    </xdr:from>
    <xdr:ext cx="762000" cy="259045"/>
    <xdr:sp macro="" textlink="">
      <xdr:nvSpPr>
        <xdr:cNvPr id="200" name="テキスト ボックス 199"/>
        <xdr:cNvSpPr txBox="1"/>
      </xdr:nvSpPr>
      <xdr:spPr>
        <a:xfrm>
          <a:off x="1066800" y="1383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67142</xdr:rowOff>
    </xdr:from>
    <xdr:to>
      <xdr:col>23</xdr:col>
      <xdr:colOff>184150</xdr:colOff>
      <xdr:row>89</xdr:row>
      <xdr:rowOff>168742</xdr:rowOff>
    </xdr:to>
    <xdr:sp macro="" textlink="">
      <xdr:nvSpPr>
        <xdr:cNvPr id="206" name="楕円 205"/>
        <xdr:cNvSpPr/>
      </xdr:nvSpPr>
      <xdr:spPr>
        <a:xfrm>
          <a:off x="4902200" y="1532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134469</xdr:rowOff>
    </xdr:from>
    <xdr:ext cx="762000" cy="259045"/>
    <xdr:sp macro="" textlink="">
      <xdr:nvSpPr>
        <xdr:cNvPr id="207" name="人件費・物件費等の状況該当値テキスト"/>
        <xdr:cNvSpPr txBox="1"/>
      </xdr:nvSpPr>
      <xdr:spPr>
        <a:xfrm>
          <a:off x="5041900" y="1522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162582</xdr:rowOff>
    </xdr:from>
    <xdr:to>
      <xdr:col>19</xdr:col>
      <xdr:colOff>184150</xdr:colOff>
      <xdr:row>89</xdr:row>
      <xdr:rowOff>92732</xdr:rowOff>
    </xdr:to>
    <xdr:sp macro="" textlink="">
      <xdr:nvSpPr>
        <xdr:cNvPr id="208" name="楕円 207"/>
        <xdr:cNvSpPr/>
      </xdr:nvSpPr>
      <xdr:spPr>
        <a:xfrm>
          <a:off x="4064000" y="1525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77509</xdr:rowOff>
    </xdr:from>
    <xdr:ext cx="736600" cy="259045"/>
    <xdr:sp macro="" textlink="">
      <xdr:nvSpPr>
        <xdr:cNvPr id="209" name="テキスト ボックス 208"/>
        <xdr:cNvSpPr txBox="1"/>
      </xdr:nvSpPr>
      <xdr:spPr>
        <a:xfrm>
          <a:off x="3733800" y="15336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127569</xdr:rowOff>
    </xdr:from>
    <xdr:to>
      <xdr:col>15</xdr:col>
      <xdr:colOff>133350</xdr:colOff>
      <xdr:row>89</xdr:row>
      <xdr:rowOff>57719</xdr:rowOff>
    </xdr:to>
    <xdr:sp macro="" textlink="">
      <xdr:nvSpPr>
        <xdr:cNvPr id="210" name="楕円 209"/>
        <xdr:cNvSpPr/>
      </xdr:nvSpPr>
      <xdr:spPr>
        <a:xfrm>
          <a:off x="3175000" y="1521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42496</xdr:rowOff>
    </xdr:from>
    <xdr:ext cx="762000" cy="259045"/>
    <xdr:sp macro="" textlink="">
      <xdr:nvSpPr>
        <xdr:cNvPr id="211" name="テキスト ボックス 210"/>
        <xdr:cNvSpPr txBox="1"/>
      </xdr:nvSpPr>
      <xdr:spPr>
        <a:xfrm>
          <a:off x="2844800" y="15301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96490</xdr:rowOff>
    </xdr:from>
    <xdr:to>
      <xdr:col>11</xdr:col>
      <xdr:colOff>82550</xdr:colOff>
      <xdr:row>89</xdr:row>
      <xdr:rowOff>26640</xdr:rowOff>
    </xdr:to>
    <xdr:sp macro="" textlink="">
      <xdr:nvSpPr>
        <xdr:cNvPr id="212" name="楕円 211"/>
        <xdr:cNvSpPr/>
      </xdr:nvSpPr>
      <xdr:spPr>
        <a:xfrm>
          <a:off x="2286000" y="1518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89</xdr:row>
      <xdr:rowOff>11417</xdr:rowOff>
    </xdr:from>
    <xdr:ext cx="762000" cy="259045"/>
    <xdr:sp macro="" textlink="">
      <xdr:nvSpPr>
        <xdr:cNvPr id="213" name="テキスト ボックス 212"/>
        <xdr:cNvSpPr txBox="1"/>
      </xdr:nvSpPr>
      <xdr:spPr>
        <a:xfrm>
          <a:off x="1955800" y="152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159765</xdr:rowOff>
    </xdr:from>
    <xdr:to>
      <xdr:col>7</xdr:col>
      <xdr:colOff>31750</xdr:colOff>
      <xdr:row>88</xdr:row>
      <xdr:rowOff>89915</xdr:rowOff>
    </xdr:to>
    <xdr:sp macro="" textlink="">
      <xdr:nvSpPr>
        <xdr:cNvPr id="214" name="楕円 213"/>
        <xdr:cNvSpPr/>
      </xdr:nvSpPr>
      <xdr:spPr>
        <a:xfrm>
          <a:off x="1397000" y="1507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74692</xdr:rowOff>
    </xdr:from>
    <xdr:ext cx="762000" cy="259045"/>
    <xdr:sp macro="" textlink="">
      <xdr:nvSpPr>
        <xdr:cNvPr id="215" name="テキスト ボックス 214"/>
        <xdr:cNvSpPr txBox="1"/>
      </xdr:nvSpPr>
      <xdr:spPr>
        <a:xfrm>
          <a:off x="1066800" y="1516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7" name="テキスト ボックス 216"/>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18" name="テキスト ボックス 217"/>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年度からの地域給の導入や諸手当の見直しをはじめとした様々な取組の結果、指数は全国で</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番目に低い水準となっています。</a:t>
          </a:r>
        </a:p>
        <a:p>
          <a:r>
            <a:rPr kumimoji="1" lang="ja-JP" altLang="en-US" sz="1300">
              <a:latin typeface="ＭＳ Ｐゴシック" panose="020B0600070205080204" pitchFamily="50" charset="-128"/>
              <a:ea typeface="ＭＳ Ｐゴシック" panose="020B0600070205080204" pitchFamily="50" charset="-128"/>
            </a:rPr>
            <a:t>　給与の特例減額については平成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年度から実施していますが、平成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年度の減額率は、特別職：</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％となっています。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29" name="直線コネクタ 22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0" name="テキスト ボックス 22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1" name="直線コネクタ 23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2" name="テキスト ボックス 23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5" name="直線コネクタ 23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6" name="テキスト ボックス 23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7" name="直線コネクタ 23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38" name="テキスト ボックス 23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42" name="直線コネクタ 241"/>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43"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44" name="直線コネクタ 243"/>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45"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46" name="直線コネクタ 245"/>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10584</xdr:rowOff>
    </xdr:to>
    <xdr:cxnSp macro="">
      <xdr:nvCxnSpPr>
        <xdr:cNvPr id="247" name="直線コネクタ 246"/>
        <xdr:cNvCxnSpPr/>
      </xdr:nvCxnSpPr>
      <xdr:spPr>
        <a:xfrm>
          <a:off x="16179800" y="149267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48"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49" name="フローチャート: 判断 248"/>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87</xdr:row>
      <xdr:rowOff>91016</xdr:rowOff>
    </xdr:to>
    <xdr:cxnSp macro="">
      <xdr:nvCxnSpPr>
        <xdr:cNvPr id="250" name="直線コネクタ 249"/>
        <xdr:cNvCxnSpPr/>
      </xdr:nvCxnSpPr>
      <xdr:spPr>
        <a:xfrm flipV="1">
          <a:off x="15290800" y="149267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1" name="フローチャート: 判断 250"/>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52" name="テキスト ボックス 251"/>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87</xdr:row>
      <xdr:rowOff>91016</xdr:rowOff>
    </xdr:to>
    <xdr:cxnSp macro="">
      <xdr:nvCxnSpPr>
        <xdr:cNvPr id="253" name="直線コネクタ 252"/>
        <xdr:cNvCxnSpPr/>
      </xdr:nvCxnSpPr>
      <xdr:spPr>
        <a:xfrm>
          <a:off x="14401800" y="1484630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80434</xdr:rowOff>
    </xdr:from>
    <xdr:to>
      <xdr:col>73</xdr:col>
      <xdr:colOff>44450</xdr:colOff>
      <xdr:row>88</xdr:row>
      <xdr:rowOff>10584</xdr:rowOff>
    </xdr:to>
    <xdr:sp macro="" textlink="">
      <xdr:nvSpPr>
        <xdr:cNvPr id="254" name="フローチャート: 判断 253"/>
        <xdr:cNvSpPr/>
      </xdr:nvSpPr>
      <xdr:spPr>
        <a:xfrm>
          <a:off x="15240000" y="1499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55" name="テキスト ボックス 254"/>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101600</xdr:rowOff>
    </xdr:to>
    <xdr:cxnSp macro="">
      <xdr:nvCxnSpPr>
        <xdr:cNvPr id="256" name="直線コネクタ 255"/>
        <xdr:cNvCxnSpPr/>
      </xdr:nvCxnSpPr>
      <xdr:spPr>
        <a:xfrm>
          <a:off x="13512800" y="1484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57" name="フローチャート: 判断 256"/>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58" name="テキスト ボックス 257"/>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80434</xdr:rowOff>
    </xdr:from>
    <xdr:to>
      <xdr:col>64</xdr:col>
      <xdr:colOff>152400</xdr:colOff>
      <xdr:row>88</xdr:row>
      <xdr:rowOff>10584</xdr:rowOff>
    </xdr:to>
    <xdr:sp macro="" textlink="">
      <xdr:nvSpPr>
        <xdr:cNvPr id="259" name="フローチャート: 判断 258"/>
        <xdr:cNvSpPr/>
      </xdr:nvSpPr>
      <xdr:spPr>
        <a:xfrm>
          <a:off x="13462000" y="1499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166811</xdr:rowOff>
    </xdr:from>
    <xdr:ext cx="762000" cy="259045"/>
    <xdr:sp macro="" textlink="">
      <xdr:nvSpPr>
        <xdr:cNvPr id="260" name="テキスト ボックス 259"/>
        <xdr:cNvSpPr txBox="1"/>
      </xdr:nvSpPr>
      <xdr:spPr>
        <a:xfrm>
          <a:off x="13131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66" name="楕円 265"/>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67" name="給与水準   （国との比較）該当値テキスト"/>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68" name="楕円 267"/>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69" name="テキスト ボックス 268"/>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70" name="楕円 269"/>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151993</xdr:rowOff>
    </xdr:from>
    <xdr:ext cx="762000" cy="259045"/>
    <xdr:sp macro="" textlink="">
      <xdr:nvSpPr>
        <xdr:cNvPr id="271" name="テキスト ボックス 270"/>
        <xdr:cNvSpPr txBox="1"/>
      </xdr:nvSpPr>
      <xdr:spPr>
        <a:xfrm>
          <a:off x="14909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72" name="楕円 271"/>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3" name="テキスト ボックス 272"/>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4" name="楕円 273"/>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5" name="テキスト ボックス 274"/>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7" name="テキスト ボックス 276"/>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78" name="テキスト ボックス 277"/>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県土が東西に長く、離島、中山間地域を抱える本県は、行政サービスを実施する上で効率的に実施することが困難な面があることから、国が定めている教員や警察官をはじめとした職員数及び人件費・物件費等の内部管理経費が多くならざるを得ない状況にあります。</a:t>
          </a:r>
        </a:p>
        <a:p>
          <a:r>
            <a:rPr kumimoji="1" lang="ja-JP" altLang="en-US" sz="1100">
              <a:latin typeface="ＭＳ Ｐゴシック" panose="020B0600070205080204" pitchFamily="50" charset="-128"/>
              <a:ea typeface="ＭＳ Ｐゴシック" panose="020B0600070205080204" pitchFamily="50" charset="-128"/>
            </a:rPr>
            <a:t>　これまで、教員・警察官等を除いた一般行政部門を中心とする職員について、平成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月時点では平成</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年度からの累計で</a:t>
          </a:r>
          <a:r>
            <a:rPr kumimoji="1" lang="en-US" altLang="ja-JP" sz="1100">
              <a:latin typeface="ＭＳ Ｐゴシック" panose="020B0600070205080204" pitchFamily="50" charset="-128"/>
              <a:ea typeface="ＭＳ Ｐゴシック" panose="020B0600070205080204" pitchFamily="50" charset="-128"/>
            </a:rPr>
            <a:t>1,146</a:t>
          </a:r>
          <a:r>
            <a:rPr kumimoji="1" lang="ja-JP" altLang="en-US" sz="1100">
              <a:latin typeface="ＭＳ Ｐゴシック" panose="020B0600070205080204" pitchFamily="50" charset="-128"/>
              <a:ea typeface="ＭＳ Ｐゴシック" panose="020B0600070205080204" pitchFamily="50" charset="-128"/>
            </a:rPr>
            <a:t>人の定員削減を実施しました。今後は、平成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月に策定した財政運営指針に基づき、一般行政部門について正規職員、再任用職員、臨時・嘱託職員を併せた人役を基本として、毎年度、業務の効率化を図りながら適正な人員配置を行うこととしています。</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7" name="テキスト ボックス 28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0" name="直線コネクタ 28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1" name="テキスト ボックス 29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2" name="直線コネクタ 29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3" name="テキスト ボックス 29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4" name="直線コネクタ 29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5" name="テキスト ボックス 29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6" name="直線コネクタ 29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7" name="テキスト ボックス 29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298" name="直線コネクタ 29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299" name="テキスト ボックス 29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64</xdr:row>
      <xdr:rowOff>8001</xdr:rowOff>
    </xdr:from>
    <xdr:to>
      <xdr:col>81</xdr:col>
      <xdr:colOff>44450</xdr:colOff>
      <xdr:row>65</xdr:row>
      <xdr:rowOff>167494</xdr:rowOff>
    </xdr:to>
    <xdr:cxnSp macro="">
      <xdr:nvCxnSpPr>
        <xdr:cNvPr id="303" name="直線コネクタ 302"/>
        <xdr:cNvCxnSpPr/>
      </xdr:nvCxnSpPr>
      <xdr:spPr>
        <a:xfrm flipV="1">
          <a:off x="17018000" y="10980801"/>
          <a:ext cx="0" cy="3309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139571</xdr:rowOff>
    </xdr:from>
    <xdr:ext cx="762000" cy="259045"/>
    <xdr:sp macro="" textlink="">
      <xdr:nvSpPr>
        <xdr:cNvPr id="304" name="定員管理の状況最小値テキスト"/>
        <xdr:cNvSpPr txBox="1"/>
      </xdr:nvSpPr>
      <xdr:spPr>
        <a:xfrm>
          <a:off x="17106900" y="11283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167494</xdr:rowOff>
    </xdr:from>
    <xdr:to>
      <xdr:col>81</xdr:col>
      <xdr:colOff>133350</xdr:colOff>
      <xdr:row>65</xdr:row>
      <xdr:rowOff>167494</xdr:rowOff>
    </xdr:to>
    <xdr:cxnSp macro="">
      <xdr:nvCxnSpPr>
        <xdr:cNvPr id="305" name="直線コネクタ 304"/>
        <xdr:cNvCxnSpPr/>
      </xdr:nvCxnSpPr>
      <xdr:spPr>
        <a:xfrm>
          <a:off x="16929100" y="1131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94378</xdr:rowOff>
    </xdr:from>
    <xdr:ext cx="762000" cy="259045"/>
    <xdr:sp macro="" textlink="">
      <xdr:nvSpPr>
        <xdr:cNvPr id="306" name="定員管理の状況最大値テキスト"/>
        <xdr:cNvSpPr txBox="1"/>
      </xdr:nvSpPr>
      <xdr:spPr>
        <a:xfrm>
          <a:off x="17106900" y="10724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64</xdr:row>
      <xdr:rowOff>8001</xdr:rowOff>
    </xdr:from>
    <xdr:to>
      <xdr:col>81</xdr:col>
      <xdr:colOff>133350</xdr:colOff>
      <xdr:row>64</xdr:row>
      <xdr:rowOff>8001</xdr:rowOff>
    </xdr:to>
    <xdr:cxnSp macro="">
      <xdr:nvCxnSpPr>
        <xdr:cNvPr id="307" name="直線コネクタ 306"/>
        <xdr:cNvCxnSpPr/>
      </xdr:nvCxnSpPr>
      <xdr:spPr>
        <a:xfrm>
          <a:off x="16929100" y="1098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113040</xdr:rowOff>
    </xdr:from>
    <xdr:to>
      <xdr:col>81</xdr:col>
      <xdr:colOff>44450</xdr:colOff>
      <xdr:row>65</xdr:row>
      <xdr:rowOff>167494</xdr:rowOff>
    </xdr:to>
    <xdr:cxnSp macro="">
      <xdr:nvCxnSpPr>
        <xdr:cNvPr id="308" name="直線コネクタ 307"/>
        <xdr:cNvCxnSpPr/>
      </xdr:nvCxnSpPr>
      <xdr:spPr>
        <a:xfrm>
          <a:off x="16179800" y="11257290"/>
          <a:ext cx="838200" cy="5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145373</xdr:rowOff>
    </xdr:from>
    <xdr:ext cx="762000" cy="259045"/>
    <xdr:sp macro="" textlink="">
      <xdr:nvSpPr>
        <xdr:cNvPr id="309" name="定員管理の状況平均値テキスト"/>
        <xdr:cNvSpPr txBox="1"/>
      </xdr:nvSpPr>
      <xdr:spPr>
        <a:xfrm>
          <a:off x="17106900" y="10946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128846</xdr:rowOff>
    </xdr:from>
    <xdr:to>
      <xdr:col>81</xdr:col>
      <xdr:colOff>95250</xdr:colOff>
      <xdr:row>65</xdr:row>
      <xdr:rowOff>58996</xdr:rowOff>
    </xdr:to>
    <xdr:sp macro="" textlink="">
      <xdr:nvSpPr>
        <xdr:cNvPr id="310" name="フローチャート: 判断 309"/>
        <xdr:cNvSpPr/>
      </xdr:nvSpPr>
      <xdr:spPr>
        <a:xfrm>
          <a:off x="16967200" y="111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75237</xdr:rowOff>
    </xdr:from>
    <xdr:to>
      <xdr:col>77</xdr:col>
      <xdr:colOff>44450</xdr:colOff>
      <xdr:row>65</xdr:row>
      <xdr:rowOff>113040</xdr:rowOff>
    </xdr:to>
    <xdr:cxnSp macro="">
      <xdr:nvCxnSpPr>
        <xdr:cNvPr id="311" name="直線コネクタ 310"/>
        <xdr:cNvCxnSpPr/>
      </xdr:nvCxnSpPr>
      <xdr:spPr>
        <a:xfrm>
          <a:off x="15290800" y="11219487"/>
          <a:ext cx="889000" cy="3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68360</xdr:rowOff>
    </xdr:from>
    <xdr:to>
      <xdr:col>77</xdr:col>
      <xdr:colOff>95250</xdr:colOff>
      <xdr:row>64</xdr:row>
      <xdr:rowOff>169960</xdr:rowOff>
    </xdr:to>
    <xdr:sp macro="" textlink="">
      <xdr:nvSpPr>
        <xdr:cNvPr id="312" name="フローチャート: 判断 311"/>
        <xdr:cNvSpPr/>
      </xdr:nvSpPr>
      <xdr:spPr>
        <a:xfrm>
          <a:off x="16129000" y="110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8687</xdr:rowOff>
    </xdr:from>
    <xdr:ext cx="736600" cy="259045"/>
    <xdr:sp macro="" textlink="">
      <xdr:nvSpPr>
        <xdr:cNvPr id="313" name="テキスト ボックス 312"/>
        <xdr:cNvSpPr txBox="1"/>
      </xdr:nvSpPr>
      <xdr:spPr>
        <a:xfrm>
          <a:off x="15798800" y="108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45195</xdr:rowOff>
    </xdr:from>
    <xdr:to>
      <xdr:col>72</xdr:col>
      <xdr:colOff>203200</xdr:colOff>
      <xdr:row>65</xdr:row>
      <xdr:rowOff>75237</xdr:rowOff>
    </xdr:to>
    <xdr:cxnSp macro="">
      <xdr:nvCxnSpPr>
        <xdr:cNvPr id="314" name="直線コネクタ 313"/>
        <xdr:cNvCxnSpPr/>
      </xdr:nvCxnSpPr>
      <xdr:spPr>
        <a:xfrm>
          <a:off x="14401800" y="11189445"/>
          <a:ext cx="889000" cy="3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48914</xdr:rowOff>
    </xdr:from>
    <xdr:to>
      <xdr:col>73</xdr:col>
      <xdr:colOff>44450</xdr:colOff>
      <xdr:row>61</xdr:row>
      <xdr:rowOff>150514</xdr:rowOff>
    </xdr:to>
    <xdr:sp macro="" textlink="">
      <xdr:nvSpPr>
        <xdr:cNvPr id="315" name="フローチャート: 判断 314"/>
        <xdr:cNvSpPr/>
      </xdr:nvSpPr>
      <xdr:spPr>
        <a:xfrm>
          <a:off x="15240000" y="1050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160691</xdr:rowOff>
    </xdr:from>
    <xdr:ext cx="762000" cy="259045"/>
    <xdr:sp macro="" textlink="">
      <xdr:nvSpPr>
        <xdr:cNvPr id="316" name="テキスト ボックス 315"/>
        <xdr:cNvSpPr txBox="1"/>
      </xdr:nvSpPr>
      <xdr:spPr>
        <a:xfrm>
          <a:off x="14909800" y="1027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166937</xdr:rowOff>
    </xdr:from>
    <xdr:to>
      <xdr:col>68</xdr:col>
      <xdr:colOff>152400</xdr:colOff>
      <xdr:row>65</xdr:row>
      <xdr:rowOff>45195</xdr:rowOff>
    </xdr:to>
    <xdr:cxnSp macro="">
      <xdr:nvCxnSpPr>
        <xdr:cNvPr id="317" name="直線コネクタ 316"/>
        <xdr:cNvCxnSpPr/>
      </xdr:nvCxnSpPr>
      <xdr:spPr>
        <a:xfrm>
          <a:off x="13512800" y="11139737"/>
          <a:ext cx="889000" cy="4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96664</xdr:rowOff>
    </xdr:from>
    <xdr:to>
      <xdr:col>68</xdr:col>
      <xdr:colOff>203200</xdr:colOff>
      <xdr:row>60</xdr:row>
      <xdr:rowOff>26814</xdr:rowOff>
    </xdr:to>
    <xdr:sp macro="" textlink="">
      <xdr:nvSpPr>
        <xdr:cNvPr id="318" name="フローチャート: 判断 317"/>
        <xdr:cNvSpPr/>
      </xdr:nvSpPr>
      <xdr:spPr>
        <a:xfrm>
          <a:off x="14351000" y="1021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36991</xdr:rowOff>
    </xdr:from>
    <xdr:ext cx="762000" cy="259045"/>
    <xdr:sp macro="" textlink="">
      <xdr:nvSpPr>
        <xdr:cNvPr id="319" name="テキスト ボックス 318"/>
        <xdr:cNvSpPr txBox="1"/>
      </xdr:nvSpPr>
      <xdr:spPr>
        <a:xfrm>
          <a:off x="14020800" y="998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134963</xdr:rowOff>
    </xdr:from>
    <xdr:to>
      <xdr:col>64</xdr:col>
      <xdr:colOff>152400</xdr:colOff>
      <xdr:row>58</xdr:row>
      <xdr:rowOff>65113</xdr:rowOff>
    </xdr:to>
    <xdr:sp macro="" textlink="">
      <xdr:nvSpPr>
        <xdr:cNvPr id="320" name="フローチャート: 判断 319"/>
        <xdr:cNvSpPr/>
      </xdr:nvSpPr>
      <xdr:spPr>
        <a:xfrm>
          <a:off x="13462000" y="990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75290</xdr:rowOff>
    </xdr:from>
    <xdr:ext cx="762000" cy="259045"/>
    <xdr:sp macro="" textlink="">
      <xdr:nvSpPr>
        <xdr:cNvPr id="321" name="テキスト ボックス 320"/>
        <xdr:cNvSpPr txBox="1"/>
      </xdr:nvSpPr>
      <xdr:spPr>
        <a:xfrm>
          <a:off x="13131800" y="9676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116694</xdr:rowOff>
    </xdr:from>
    <xdr:to>
      <xdr:col>81</xdr:col>
      <xdr:colOff>95250</xdr:colOff>
      <xdr:row>66</xdr:row>
      <xdr:rowOff>46844</xdr:rowOff>
    </xdr:to>
    <xdr:sp macro="" textlink="">
      <xdr:nvSpPr>
        <xdr:cNvPr id="327" name="楕円 326"/>
        <xdr:cNvSpPr/>
      </xdr:nvSpPr>
      <xdr:spPr>
        <a:xfrm>
          <a:off x="16967200" y="1126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12571</xdr:rowOff>
    </xdr:from>
    <xdr:ext cx="762000" cy="259045"/>
    <xdr:sp macro="" textlink="">
      <xdr:nvSpPr>
        <xdr:cNvPr id="328" name="定員管理の状況該当値テキスト"/>
        <xdr:cNvSpPr txBox="1"/>
      </xdr:nvSpPr>
      <xdr:spPr>
        <a:xfrm>
          <a:off x="17106900" y="1115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62240</xdr:rowOff>
    </xdr:from>
    <xdr:to>
      <xdr:col>77</xdr:col>
      <xdr:colOff>95250</xdr:colOff>
      <xdr:row>65</xdr:row>
      <xdr:rowOff>163840</xdr:rowOff>
    </xdr:to>
    <xdr:sp macro="" textlink="">
      <xdr:nvSpPr>
        <xdr:cNvPr id="329" name="楕円 328"/>
        <xdr:cNvSpPr/>
      </xdr:nvSpPr>
      <xdr:spPr>
        <a:xfrm>
          <a:off x="16129000" y="11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148617</xdr:rowOff>
    </xdr:from>
    <xdr:ext cx="736600" cy="259045"/>
    <xdr:sp macro="" textlink="">
      <xdr:nvSpPr>
        <xdr:cNvPr id="330" name="テキスト ボックス 329"/>
        <xdr:cNvSpPr txBox="1"/>
      </xdr:nvSpPr>
      <xdr:spPr>
        <a:xfrm>
          <a:off x="15798800" y="1129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24437</xdr:rowOff>
    </xdr:from>
    <xdr:to>
      <xdr:col>73</xdr:col>
      <xdr:colOff>44450</xdr:colOff>
      <xdr:row>65</xdr:row>
      <xdr:rowOff>126037</xdr:rowOff>
    </xdr:to>
    <xdr:sp macro="" textlink="">
      <xdr:nvSpPr>
        <xdr:cNvPr id="331" name="楕円 330"/>
        <xdr:cNvSpPr/>
      </xdr:nvSpPr>
      <xdr:spPr>
        <a:xfrm>
          <a:off x="15240000" y="1116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110814</xdr:rowOff>
    </xdr:from>
    <xdr:ext cx="762000" cy="259045"/>
    <xdr:sp macro="" textlink="">
      <xdr:nvSpPr>
        <xdr:cNvPr id="332" name="テキスト ボックス 331"/>
        <xdr:cNvSpPr txBox="1"/>
      </xdr:nvSpPr>
      <xdr:spPr>
        <a:xfrm>
          <a:off x="14909800" y="1125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165845</xdr:rowOff>
    </xdr:from>
    <xdr:to>
      <xdr:col>68</xdr:col>
      <xdr:colOff>203200</xdr:colOff>
      <xdr:row>65</xdr:row>
      <xdr:rowOff>95995</xdr:rowOff>
    </xdr:to>
    <xdr:sp macro="" textlink="">
      <xdr:nvSpPr>
        <xdr:cNvPr id="333" name="楕円 332"/>
        <xdr:cNvSpPr/>
      </xdr:nvSpPr>
      <xdr:spPr>
        <a:xfrm>
          <a:off x="14351000" y="111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80772</xdr:rowOff>
    </xdr:from>
    <xdr:ext cx="762000" cy="259045"/>
    <xdr:sp macro="" textlink="">
      <xdr:nvSpPr>
        <xdr:cNvPr id="334" name="テキスト ボックス 333"/>
        <xdr:cNvSpPr txBox="1"/>
      </xdr:nvSpPr>
      <xdr:spPr>
        <a:xfrm>
          <a:off x="14020800" y="1122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116137</xdr:rowOff>
    </xdr:from>
    <xdr:to>
      <xdr:col>64</xdr:col>
      <xdr:colOff>152400</xdr:colOff>
      <xdr:row>65</xdr:row>
      <xdr:rowOff>46287</xdr:rowOff>
    </xdr:to>
    <xdr:sp macro="" textlink="">
      <xdr:nvSpPr>
        <xdr:cNvPr id="335" name="楕円 334"/>
        <xdr:cNvSpPr/>
      </xdr:nvSpPr>
      <xdr:spPr>
        <a:xfrm>
          <a:off x="13462000" y="1108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31064</xdr:rowOff>
    </xdr:from>
    <xdr:ext cx="762000" cy="259045"/>
    <xdr:sp macro="" textlink="">
      <xdr:nvSpPr>
        <xdr:cNvPr id="336" name="テキスト ボックス 335"/>
        <xdr:cNvSpPr txBox="1"/>
      </xdr:nvSpPr>
      <xdr:spPr>
        <a:xfrm>
          <a:off x="13131800" y="1117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整備など社会資本の整備や戦略的プロジェクトを推進してきた結果、生活・社会基盤の整備水準は相当程度向上してきたものの、その財源である県債残高や公債費負担が財政運営に重くのしかかっています。</a:t>
          </a:r>
        </a:p>
        <a:p>
          <a:r>
            <a:rPr kumimoji="1" lang="ja-JP" altLang="en-US" sz="1300">
              <a:latin typeface="ＭＳ Ｐゴシック" panose="020B0600070205080204" pitchFamily="50" charset="-128"/>
              <a:ea typeface="ＭＳ Ｐゴシック" panose="020B0600070205080204" pitchFamily="50" charset="-128"/>
            </a:rPr>
            <a:t>　このような状況において、財政健全化のため県債の新規発行の抑制や執行節減により生じた財源を活用した繰上償還（</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220</a:t>
          </a:r>
          <a:r>
            <a:rPr kumimoji="1" lang="ja-JP" altLang="en-US" sz="1300">
              <a:latin typeface="ＭＳ Ｐゴシック" panose="020B0600070205080204" pitchFamily="50" charset="-128"/>
              <a:ea typeface="ＭＳ Ｐゴシック" panose="020B0600070205080204" pitchFamily="50" charset="-128"/>
            </a:rPr>
            <a:t>億円程度）を進めてきた結果、近年は減少傾向となっており、類似団体平均を下回っています。</a:t>
          </a:r>
        </a:p>
        <a:p>
          <a:r>
            <a:rPr kumimoji="1" lang="ja-JP" altLang="en-US" sz="1300">
              <a:latin typeface="ＭＳ Ｐゴシック" panose="020B0600070205080204" pitchFamily="50" charset="-128"/>
              <a:ea typeface="ＭＳ Ｐゴシック" panose="020B0600070205080204" pitchFamily="50" charset="-128"/>
            </a:rPr>
            <a:t>　今後も、引き続き県債の新規発行の抑制、県債残高の圧縮に努めます。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48" name="テキスト ボックス 34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1" name="直線コネクタ 35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2" name="テキスト ボックス 35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3" name="直線コネクタ 35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4" name="テキスト ボックス 35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5" name="直線コネクタ 35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6" name="テキスト ボックス 35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57" name="直線コネクタ 35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58" name="テキスト ボックス 35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59" name="直線コネクタ 35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0" name="テキスト ボックス 35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1" name="直線コネクタ 36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2" name="テキスト ボックス 36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4" name="テキスト ボックス 36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156936</xdr:rowOff>
    </xdr:from>
    <xdr:to>
      <xdr:col>81</xdr:col>
      <xdr:colOff>44450</xdr:colOff>
      <xdr:row>42</xdr:row>
      <xdr:rowOff>59872</xdr:rowOff>
    </xdr:to>
    <xdr:cxnSp macro="">
      <xdr:nvCxnSpPr>
        <xdr:cNvPr id="366" name="直線コネクタ 365"/>
        <xdr:cNvCxnSpPr/>
      </xdr:nvCxnSpPr>
      <xdr:spPr>
        <a:xfrm flipV="1">
          <a:off x="17018000" y="6157686"/>
          <a:ext cx="0" cy="1103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31949</xdr:rowOff>
    </xdr:from>
    <xdr:ext cx="762000" cy="259045"/>
    <xdr:sp macro="" textlink="">
      <xdr:nvSpPr>
        <xdr:cNvPr id="367" name="公債費負担の状況最小値テキスト"/>
        <xdr:cNvSpPr txBox="1"/>
      </xdr:nvSpPr>
      <xdr:spPr>
        <a:xfrm>
          <a:off x="17106900" y="723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42</xdr:row>
      <xdr:rowOff>59872</xdr:rowOff>
    </xdr:from>
    <xdr:to>
      <xdr:col>81</xdr:col>
      <xdr:colOff>133350</xdr:colOff>
      <xdr:row>42</xdr:row>
      <xdr:rowOff>59872</xdr:rowOff>
    </xdr:to>
    <xdr:cxnSp macro="">
      <xdr:nvCxnSpPr>
        <xdr:cNvPr id="368" name="直線コネクタ 367"/>
        <xdr:cNvCxnSpPr/>
      </xdr:nvCxnSpPr>
      <xdr:spPr>
        <a:xfrm>
          <a:off x="169291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71863</xdr:rowOff>
    </xdr:from>
    <xdr:ext cx="762000" cy="259045"/>
    <xdr:sp macro="" textlink="">
      <xdr:nvSpPr>
        <xdr:cNvPr id="369" name="公債費負担の状況最大値テキスト"/>
        <xdr:cNvSpPr txBox="1"/>
      </xdr:nvSpPr>
      <xdr:spPr>
        <a:xfrm>
          <a:off x="17106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156936</xdr:rowOff>
    </xdr:from>
    <xdr:to>
      <xdr:col>81</xdr:col>
      <xdr:colOff>133350</xdr:colOff>
      <xdr:row>35</xdr:row>
      <xdr:rowOff>156936</xdr:rowOff>
    </xdr:to>
    <xdr:cxnSp macro="">
      <xdr:nvCxnSpPr>
        <xdr:cNvPr id="370" name="直線コネクタ 369"/>
        <xdr:cNvCxnSpPr/>
      </xdr:nvCxnSpPr>
      <xdr:spPr>
        <a:xfrm>
          <a:off x="16929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156936</xdr:rowOff>
    </xdr:from>
    <xdr:to>
      <xdr:col>81</xdr:col>
      <xdr:colOff>44450</xdr:colOff>
      <xdr:row>37</xdr:row>
      <xdr:rowOff>55336</xdr:rowOff>
    </xdr:to>
    <xdr:cxnSp macro="">
      <xdr:nvCxnSpPr>
        <xdr:cNvPr id="371" name="直線コネクタ 370"/>
        <xdr:cNvCxnSpPr/>
      </xdr:nvCxnSpPr>
      <xdr:spPr>
        <a:xfrm flipV="1">
          <a:off x="16179800" y="6157686"/>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132642</xdr:rowOff>
    </xdr:from>
    <xdr:ext cx="762000" cy="259045"/>
    <xdr:sp macro="" textlink="">
      <xdr:nvSpPr>
        <xdr:cNvPr id="372" name="公債費負担の状況平均値テキスト"/>
        <xdr:cNvSpPr txBox="1"/>
      </xdr:nvSpPr>
      <xdr:spPr>
        <a:xfrm>
          <a:off x="17106900" y="6647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160565</xdr:rowOff>
    </xdr:from>
    <xdr:to>
      <xdr:col>81</xdr:col>
      <xdr:colOff>95250</xdr:colOff>
      <xdr:row>39</xdr:row>
      <xdr:rowOff>90715</xdr:rowOff>
    </xdr:to>
    <xdr:sp macro="" textlink="">
      <xdr:nvSpPr>
        <xdr:cNvPr id="373" name="フローチャート: 判断 372"/>
        <xdr:cNvSpPr/>
      </xdr:nvSpPr>
      <xdr:spPr>
        <a:xfrm>
          <a:off x="16967200" y="667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55336</xdr:rowOff>
    </xdr:from>
    <xdr:to>
      <xdr:col>77</xdr:col>
      <xdr:colOff>44450</xdr:colOff>
      <xdr:row>40</xdr:row>
      <xdr:rowOff>40822</xdr:rowOff>
    </xdr:to>
    <xdr:cxnSp macro="">
      <xdr:nvCxnSpPr>
        <xdr:cNvPr id="374" name="直線コネクタ 373"/>
        <xdr:cNvCxnSpPr/>
      </xdr:nvCxnSpPr>
      <xdr:spPr>
        <a:xfrm flipV="1">
          <a:off x="15290800" y="6398986"/>
          <a:ext cx="889000" cy="49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58057</xdr:rowOff>
    </xdr:from>
    <xdr:to>
      <xdr:col>77</xdr:col>
      <xdr:colOff>95250</xdr:colOff>
      <xdr:row>39</xdr:row>
      <xdr:rowOff>159657</xdr:rowOff>
    </xdr:to>
    <xdr:sp macro="" textlink="">
      <xdr:nvSpPr>
        <xdr:cNvPr id="375" name="フローチャート: 判断 374"/>
        <xdr:cNvSpPr/>
      </xdr:nvSpPr>
      <xdr:spPr>
        <a:xfrm>
          <a:off x="16129000" y="674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144434</xdr:rowOff>
    </xdr:from>
    <xdr:ext cx="736600" cy="259045"/>
    <xdr:sp macro="" textlink="">
      <xdr:nvSpPr>
        <xdr:cNvPr id="376" name="テキスト ボックス 375"/>
        <xdr:cNvSpPr txBox="1"/>
      </xdr:nvSpPr>
      <xdr:spPr>
        <a:xfrm>
          <a:off x="15798800" y="6830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40822</xdr:rowOff>
    </xdr:from>
    <xdr:to>
      <xdr:col>72</xdr:col>
      <xdr:colOff>203200</xdr:colOff>
      <xdr:row>42</xdr:row>
      <xdr:rowOff>59872</xdr:rowOff>
    </xdr:to>
    <xdr:cxnSp macro="">
      <xdr:nvCxnSpPr>
        <xdr:cNvPr id="377" name="直線コネクタ 376"/>
        <xdr:cNvCxnSpPr/>
      </xdr:nvCxnSpPr>
      <xdr:spPr>
        <a:xfrm flipV="1">
          <a:off x="14401800" y="6898822"/>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77107</xdr:rowOff>
    </xdr:from>
    <xdr:to>
      <xdr:col>73</xdr:col>
      <xdr:colOff>44450</xdr:colOff>
      <xdr:row>42</xdr:row>
      <xdr:rowOff>7257</xdr:rowOff>
    </xdr:to>
    <xdr:sp macro="" textlink="">
      <xdr:nvSpPr>
        <xdr:cNvPr id="378" name="フローチャート: 判断 377"/>
        <xdr:cNvSpPr/>
      </xdr:nvSpPr>
      <xdr:spPr>
        <a:xfrm>
          <a:off x="15240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163484</xdr:rowOff>
    </xdr:from>
    <xdr:ext cx="762000" cy="259045"/>
    <xdr:sp macro="" textlink="">
      <xdr:nvSpPr>
        <xdr:cNvPr id="379" name="テキスト ボックス 378"/>
        <xdr:cNvSpPr txBox="1"/>
      </xdr:nvSpPr>
      <xdr:spPr>
        <a:xfrm>
          <a:off x="14909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59872</xdr:rowOff>
    </xdr:from>
    <xdr:to>
      <xdr:col>68</xdr:col>
      <xdr:colOff>152400</xdr:colOff>
      <xdr:row>42</xdr:row>
      <xdr:rowOff>163285</xdr:rowOff>
    </xdr:to>
    <xdr:cxnSp macro="">
      <xdr:nvCxnSpPr>
        <xdr:cNvPr id="380" name="直線コネクタ 379"/>
        <xdr:cNvCxnSpPr/>
      </xdr:nvCxnSpPr>
      <xdr:spPr>
        <a:xfrm flipV="1">
          <a:off x="13512800" y="7260772"/>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43</xdr:row>
      <xdr:rowOff>27215</xdr:rowOff>
    </xdr:from>
    <xdr:to>
      <xdr:col>68</xdr:col>
      <xdr:colOff>203200</xdr:colOff>
      <xdr:row>43</xdr:row>
      <xdr:rowOff>128815</xdr:rowOff>
    </xdr:to>
    <xdr:sp macro="" textlink="">
      <xdr:nvSpPr>
        <xdr:cNvPr id="381" name="フローチャート: 判断 380"/>
        <xdr:cNvSpPr/>
      </xdr:nvSpPr>
      <xdr:spPr>
        <a:xfrm>
          <a:off x="14351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113592</xdr:rowOff>
    </xdr:from>
    <xdr:ext cx="762000" cy="259045"/>
    <xdr:sp macro="" textlink="">
      <xdr:nvSpPr>
        <xdr:cNvPr id="382" name="テキスト ボックス 381"/>
        <xdr:cNvSpPr txBox="1"/>
      </xdr:nvSpPr>
      <xdr:spPr>
        <a:xfrm>
          <a:off x="14020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45357</xdr:rowOff>
    </xdr:from>
    <xdr:to>
      <xdr:col>64</xdr:col>
      <xdr:colOff>152400</xdr:colOff>
      <xdr:row>44</xdr:row>
      <xdr:rowOff>146957</xdr:rowOff>
    </xdr:to>
    <xdr:sp macro="" textlink="">
      <xdr:nvSpPr>
        <xdr:cNvPr id="383" name="フローチャート: 判断 382"/>
        <xdr:cNvSpPr/>
      </xdr:nvSpPr>
      <xdr:spPr>
        <a:xfrm>
          <a:off x="13462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131734</xdr:rowOff>
    </xdr:from>
    <xdr:ext cx="762000" cy="259045"/>
    <xdr:sp macro="" textlink="">
      <xdr:nvSpPr>
        <xdr:cNvPr id="384" name="テキスト ボックス 383"/>
        <xdr:cNvSpPr txBox="1"/>
      </xdr:nvSpPr>
      <xdr:spPr>
        <a:xfrm>
          <a:off x="13131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106136</xdr:rowOff>
    </xdr:from>
    <xdr:to>
      <xdr:col>81</xdr:col>
      <xdr:colOff>95250</xdr:colOff>
      <xdr:row>36</xdr:row>
      <xdr:rowOff>36286</xdr:rowOff>
    </xdr:to>
    <xdr:sp macro="" textlink="">
      <xdr:nvSpPr>
        <xdr:cNvPr id="390" name="楕円 389"/>
        <xdr:cNvSpPr/>
      </xdr:nvSpPr>
      <xdr:spPr>
        <a:xfrm>
          <a:off x="16967200" y="610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27413</xdr:rowOff>
    </xdr:from>
    <xdr:ext cx="762000" cy="259045"/>
    <xdr:sp macro="" textlink="">
      <xdr:nvSpPr>
        <xdr:cNvPr id="391" name="公債費負担の状況該当値テキスト"/>
        <xdr:cNvSpPr txBox="1"/>
      </xdr:nvSpPr>
      <xdr:spPr>
        <a:xfrm>
          <a:off x="17106900" y="602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4536</xdr:rowOff>
    </xdr:from>
    <xdr:to>
      <xdr:col>77</xdr:col>
      <xdr:colOff>95250</xdr:colOff>
      <xdr:row>37</xdr:row>
      <xdr:rowOff>106136</xdr:rowOff>
    </xdr:to>
    <xdr:sp macro="" textlink="">
      <xdr:nvSpPr>
        <xdr:cNvPr id="392" name="楕円 391"/>
        <xdr:cNvSpPr/>
      </xdr:nvSpPr>
      <xdr:spPr>
        <a:xfrm>
          <a:off x="16129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116313</xdr:rowOff>
    </xdr:from>
    <xdr:ext cx="736600" cy="259045"/>
    <xdr:sp macro="" textlink="">
      <xdr:nvSpPr>
        <xdr:cNvPr id="393" name="テキスト ボックス 392"/>
        <xdr:cNvSpPr txBox="1"/>
      </xdr:nvSpPr>
      <xdr:spPr>
        <a:xfrm>
          <a:off x="15798800" y="611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161472</xdr:rowOff>
    </xdr:from>
    <xdr:to>
      <xdr:col>73</xdr:col>
      <xdr:colOff>44450</xdr:colOff>
      <xdr:row>40</xdr:row>
      <xdr:rowOff>91622</xdr:rowOff>
    </xdr:to>
    <xdr:sp macro="" textlink="">
      <xdr:nvSpPr>
        <xdr:cNvPr id="394" name="楕円 393"/>
        <xdr:cNvSpPr/>
      </xdr:nvSpPr>
      <xdr:spPr>
        <a:xfrm>
          <a:off x="15240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101799</xdr:rowOff>
    </xdr:from>
    <xdr:ext cx="762000" cy="259045"/>
    <xdr:sp macro="" textlink="">
      <xdr:nvSpPr>
        <xdr:cNvPr id="395" name="テキスト ボックス 394"/>
        <xdr:cNvSpPr txBox="1"/>
      </xdr:nvSpPr>
      <xdr:spPr>
        <a:xfrm>
          <a:off x="14909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9072</xdr:rowOff>
    </xdr:from>
    <xdr:to>
      <xdr:col>68</xdr:col>
      <xdr:colOff>203200</xdr:colOff>
      <xdr:row>42</xdr:row>
      <xdr:rowOff>110672</xdr:rowOff>
    </xdr:to>
    <xdr:sp macro="" textlink="">
      <xdr:nvSpPr>
        <xdr:cNvPr id="396" name="楕円 395"/>
        <xdr:cNvSpPr/>
      </xdr:nvSpPr>
      <xdr:spPr>
        <a:xfrm>
          <a:off x="14351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120849</xdr:rowOff>
    </xdr:from>
    <xdr:ext cx="762000" cy="259045"/>
    <xdr:sp macro="" textlink="">
      <xdr:nvSpPr>
        <xdr:cNvPr id="397" name="テキスト ボックス 396"/>
        <xdr:cNvSpPr txBox="1"/>
      </xdr:nvSpPr>
      <xdr:spPr>
        <a:xfrm>
          <a:off x="14020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112485</xdr:rowOff>
    </xdr:from>
    <xdr:to>
      <xdr:col>64</xdr:col>
      <xdr:colOff>152400</xdr:colOff>
      <xdr:row>43</xdr:row>
      <xdr:rowOff>42635</xdr:rowOff>
    </xdr:to>
    <xdr:sp macro="" textlink="">
      <xdr:nvSpPr>
        <xdr:cNvPr id="398" name="楕円 397"/>
        <xdr:cNvSpPr/>
      </xdr:nvSpPr>
      <xdr:spPr>
        <a:xfrm>
          <a:off x="13462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52812</xdr:rowOff>
    </xdr:from>
    <xdr:ext cx="762000" cy="259045"/>
    <xdr:sp macro="" textlink="">
      <xdr:nvSpPr>
        <xdr:cNvPr id="399" name="テキスト ボックス 398"/>
        <xdr:cNvSpPr txBox="1"/>
      </xdr:nvSpPr>
      <xdr:spPr>
        <a:xfrm>
          <a:off x="13131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1" name="テキスト ボックス 400"/>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2" name="テキスト ボックス 401"/>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7" name="正方形/長方形 40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8" name="正方形/長方形 40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9" name="正方形/長方形 40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0" name="テキスト ボックス 40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会計等に係る地方債の現在高は、県債の新規発行の抑制や繰上償還に努めたことにより減少する一方で、将来負担額から控除する充当可能基金額や基準財政需要額算入見込額が減少したこと、また、標準財政規模が減少したことにより、比率は上昇しています。</a:t>
          </a:r>
        </a:p>
        <a:p>
          <a:r>
            <a:rPr kumimoji="1" lang="ja-JP" altLang="en-US" sz="1300">
              <a:latin typeface="ＭＳ Ｐゴシック" panose="020B0600070205080204" pitchFamily="50" charset="-128"/>
              <a:ea typeface="ＭＳ Ｐゴシック" panose="020B0600070205080204" pitchFamily="50" charset="-128"/>
            </a:rPr>
            <a:t>　財政規模が類似している他県の状況も踏まえつつ、県債の新規発行の抑制や繰上償還に取り組み、将来負担比率の改善に努めます。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1" name="テキスト ボックス 41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2" name="直線コネクタ 41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3" name="テキスト ボックス 41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4" name="直線コネクタ 41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5" name="テキスト ボックス 41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6" name="直線コネクタ 41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7" name="テキスト ボックス 41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8" name="直線コネクタ 41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9" name="テキスト ボックス 41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0" name="直線コネクタ 41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1" name="テキスト ボックス 42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2" name="直線コネクタ 42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3" name="テキスト ボックス 422"/>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33909</xdr:rowOff>
    </xdr:from>
    <xdr:to>
      <xdr:col>81</xdr:col>
      <xdr:colOff>44450</xdr:colOff>
      <xdr:row>22</xdr:row>
      <xdr:rowOff>98044</xdr:rowOff>
    </xdr:to>
    <xdr:cxnSp macro="">
      <xdr:nvCxnSpPr>
        <xdr:cNvPr id="425" name="直線コネクタ 424"/>
        <xdr:cNvCxnSpPr/>
      </xdr:nvCxnSpPr>
      <xdr:spPr>
        <a:xfrm flipV="1">
          <a:off x="17018000" y="2434209"/>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70121</xdr:rowOff>
    </xdr:from>
    <xdr:ext cx="762000" cy="259045"/>
    <xdr:sp macro="" textlink="">
      <xdr:nvSpPr>
        <xdr:cNvPr id="426" name="将来負担の状況最小値テキスト"/>
        <xdr:cNvSpPr txBox="1"/>
      </xdr:nvSpPr>
      <xdr:spPr>
        <a:xfrm>
          <a:off x="17106900" y="384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98044</xdr:rowOff>
    </xdr:from>
    <xdr:to>
      <xdr:col>81</xdr:col>
      <xdr:colOff>133350</xdr:colOff>
      <xdr:row>22</xdr:row>
      <xdr:rowOff>98044</xdr:rowOff>
    </xdr:to>
    <xdr:cxnSp macro="">
      <xdr:nvCxnSpPr>
        <xdr:cNvPr id="427" name="直線コネクタ 426"/>
        <xdr:cNvCxnSpPr/>
      </xdr:nvCxnSpPr>
      <xdr:spPr>
        <a:xfrm>
          <a:off x="16929100" y="386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120286</xdr:rowOff>
    </xdr:from>
    <xdr:ext cx="762000" cy="259045"/>
    <xdr:sp macro="" textlink="">
      <xdr:nvSpPr>
        <xdr:cNvPr id="428" name="将来負担の状況最大値テキスト"/>
        <xdr:cNvSpPr txBox="1"/>
      </xdr:nvSpPr>
      <xdr:spPr>
        <a:xfrm>
          <a:off x="17106900" y="217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33909</xdr:rowOff>
    </xdr:from>
    <xdr:to>
      <xdr:col>81</xdr:col>
      <xdr:colOff>133350</xdr:colOff>
      <xdr:row>14</xdr:row>
      <xdr:rowOff>33909</xdr:rowOff>
    </xdr:to>
    <xdr:cxnSp macro="">
      <xdr:nvCxnSpPr>
        <xdr:cNvPr id="429" name="直線コネクタ 428"/>
        <xdr:cNvCxnSpPr/>
      </xdr:nvCxnSpPr>
      <xdr:spPr>
        <a:xfrm>
          <a:off x="16929100" y="2434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163322</xdr:rowOff>
    </xdr:from>
    <xdr:to>
      <xdr:col>81</xdr:col>
      <xdr:colOff>44450</xdr:colOff>
      <xdr:row>22</xdr:row>
      <xdr:rowOff>98044</xdr:rowOff>
    </xdr:to>
    <xdr:cxnSp macro="">
      <xdr:nvCxnSpPr>
        <xdr:cNvPr id="430" name="直線コネクタ 429"/>
        <xdr:cNvCxnSpPr/>
      </xdr:nvCxnSpPr>
      <xdr:spPr>
        <a:xfrm>
          <a:off x="16179800" y="3763772"/>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102760</xdr:rowOff>
    </xdr:from>
    <xdr:ext cx="762000" cy="259045"/>
    <xdr:sp macro="" textlink="">
      <xdr:nvSpPr>
        <xdr:cNvPr id="431" name="将来負担の状況平均値テキスト"/>
        <xdr:cNvSpPr txBox="1"/>
      </xdr:nvSpPr>
      <xdr:spPr>
        <a:xfrm>
          <a:off x="17106900" y="31888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86233</xdr:rowOff>
    </xdr:from>
    <xdr:to>
      <xdr:col>81</xdr:col>
      <xdr:colOff>95250</xdr:colOff>
      <xdr:row>20</xdr:row>
      <xdr:rowOff>16383</xdr:rowOff>
    </xdr:to>
    <xdr:sp macro="" textlink="">
      <xdr:nvSpPr>
        <xdr:cNvPr id="432" name="フローチャート: 判断 431"/>
        <xdr:cNvSpPr/>
      </xdr:nvSpPr>
      <xdr:spPr>
        <a:xfrm>
          <a:off x="16967200" y="334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28194</xdr:rowOff>
    </xdr:from>
    <xdr:to>
      <xdr:col>77</xdr:col>
      <xdr:colOff>44450</xdr:colOff>
      <xdr:row>21</xdr:row>
      <xdr:rowOff>163322</xdr:rowOff>
    </xdr:to>
    <xdr:cxnSp macro="">
      <xdr:nvCxnSpPr>
        <xdr:cNvPr id="433" name="直線コネクタ 432"/>
        <xdr:cNvCxnSpPr/>
      </xdr:nvCxnSpPr>
      <xdr:spPr>
        <a:xfrm>
          <a:off x="15290800" y="362864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86360</xdr:rowOff>
    </xdr:from>
    <xdr:to>
      <xdr:col>77</xdr:col>
      <xdr:colOff>95250</xdr:colOff>
      <xdr:row>19</xdr:row>
      <xdr:rowOff>16510</xdr:rowOff>
    </xdr:to>
    <xdr:sp macro="" textlink="">
      <xdr:nvSpPr>
        <xdr:cNvPr id="434" name="フローチャート: 判断 433"/>
        <xdr:cNvSpPr/>
      </xdr:nvSpPr>
      <xdr:spPr>
        <a:xfrm>
          <a:off x="16129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26687</xdr:rowOff>
    </xdr:from>
    <xdr:ext cx="736600" cy="259045"/>
    <xdr:sp macro="" textlink="">
      <xdr:nvSpPr>
        <xdr:cNvPr id="435" name="テキスト ボックス 434"/>
        <xdr:cNvSpPr txBox="1"/>
      </xdr:nvSpPr>
      <xdr:spPr>
        <a:xfrm>
          <a:off x="15798800" y="294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28194</xdr:rowOff>
    </xdr:from>
    <xdr:to>
      <xdr:col>72</xdr:col>
      <xdr:colOff>203200</xdr:colOff>
      <xdr:row>22</xdr:row>
      <xdr:rowOff>61849</xdr:rowOff>
    </xdr:to>
    <xdr:cxnSp macro="">
      <xdr:nvCxnSpPr>
        <xdr:cNvPr id="436" name="直線コネクタ 435"/>
        <xdr:cNvCxnSpPr/>
      </xdr:nvCxnSpPr>
      <xdr:spPr>
        <a:xfrm flipV="1">
          <a:off x="14401800" y="3628644"/>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21</xdr:row>
      <xdr:rowOff>98044</xdr:rowOff>
    </xdr:from>
    <xdr:to>
      <xdr:col>73</xdr:col>
      <xdr:colOff>44450</xdr:colOff>
      <xdr:row>22</xdr:row>
      <xdr:rowOff>28194</xdr:rowOff>
    </xdr:to>
    <xdr:sp macro="" textlink="">
      <xdr:nvSpPr>
        <xdr:cNvPr id="437" name="フローチャート: 判断 436"/>
        <xdr:cNvSpPr/>
      </xdr:nvSpPr>
      <xdr:spPr>
        <a:xfrm>
          <a:off x="15240000" y="369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12971</xdr:rowOff>
    </xdr:from>
    <xdr:ext cx="762000" cy="259045"/>
    <xdr:sp macro="" textlink="">
      <xdr:nvSpPr>
        <xdr:cNvPr id="438" name="テキスト ボックス 437"/>
        <xdr:cNvSpPr txBox="1"/>
      </xdr:nvSpPr>
      <xdr:spPr>
        <a:xfrm>
          <a:off x="14909800" y="378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61849</xdr:rowOff>
    </xdr:from>
    <xdr:to>
      <xdr:col>68</xdr:col>
      <xdr:colOff>152400</xdr:colOff>
      <xdr:row>22</xdr:row>
      <xdr:rowOff>83566</xdr:rowOff>
    </xdr:to>
    <xdr:cxnSp macro="">
      <xdr:nvCxnSpPr>
        <xdr:cNvPr id="439" name="直線コネクタ 438"/>
        <xdr:cNvCxnSpPr/>
      </xdr:nvCxnSpPr>
      <xdr:spPr>
        <a:xfrm flipV="1">
          <a:off x="13512800" y="3833749"/>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83947</xdr:rowOff>
    </xdr:from>
    <xdr:to>
      <xdr:col>68</xdr:col>
      <xdr:colOff>203200</xdr:colOff>
      <xdr:row>19</xdr:row>
      <xdr:rowOff>14097</xdr:rowOff>
    </xdr:to>
    <xdr:sp macro="" textlink="">
      <xdr:nvSpPr>
        <xdr:cNvPr id="440" name="フローチャート: 判断 439"/>
        <xdr:cNvSpPr/>
      </xdr:nvSpPr>
      <xdr:spPr>
        <a:xfrm>
          <a:off x="14351000" y="317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24274</xdr:rowOff>
    </xdr:from>
    <xdr:ext cx="762000" cy="259045"/>
    <xdr:sp macro="" textlink="">
      <xdr:nvSpPr>
        <xdr:cNvPr id="441" name="テキスト ボックス 440"/>
        <xdr:cNvSpPr txBox="1"/>
      </xdr:nvSpPr>
      <xdr:spPr>
        <a:xfrm>
          <a:off x="14020800" y="293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47371</xdr:rowOff>
    </xdr:from>
    <xdr:to>
      <xdr:col>64</xdr:col>
      <xdr:colOff>152400</xdr:colOff>
      <xdr:row>21</xdr:row>
      <xdr:rowOff>148971</xdr:rowOff>
    </xdr:to>
    <xdr:sp macro="" textlink="">
      <xdr:nvSpPr>
        <xdr:cNvPr id="442" name="フローチャート: 判断 441"/>
        <xdr:cNvSpPr/>
      </xdr:nvSpPr>
      <xdr:spPr>
        <a:xfrm>
          <a:off x="13462000" y="364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159148</xdr:rowOff>
    </xdr:from>
    <xdr:ext cx="762000" cy="259045"/>
    <xdr:sp macro="" textlink="">
      <xdr:nvSpPr>
        <xdr:cNvPr id="443" name="テキスト ボックス 442"/>
        <xdr:cNvSpPr txBox="1"/>
      </xdr:nvSpPr>
      <xdr:spPr>
        <a:xfrm>
          <a:off x="13131800" y="341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22</xdr:row>
      <xdr:rowOff>47244</xdr:rowOff>
    </xdr:from>
    <xdr:to>
      <xdr:col>81</xdr:col>
      <xdr:colOff>95250</xdr:colOff>
      <xdr:row>22</xdr:row>
      <xdr:rowOff>148844</xdr:rowOff>
    </xdr:to>
    <xdr:sp macro="" textlink="">
      <xdr:nvSpPr>
        <xdr:cNvPr id="449" name="楕円 448"/>
        <xdr:cNvSpPr/>
      </xdr:nvSpPr>
      <xdr:spPr>
        <a:xfrm>
          <a:off x="16967200" y="381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114571</xdr:rowOff>
    </xdr:from>
    <xdr:ext cx="762000" cy="259045"/>
    <xdr:sp macro="" textlink="">
      <xdr:nvSpPr>
        <xdr:cNvPr id="450" name="将来負担の状況該当値テキスト"/>
        <xdr:cNvSpPr txBox="1"/>
      </xdr:nvSpPr>
      <xdr:spPr>
        <a:xfrm>
          <a:off x="17106900" y="3715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112522</xdr:rowOff>
    </xdr:from>
    <xdr:to>
      <xdr:col>77</xdr:col>
      <xdr:colOff>95250</xdr:colOff>
      <xdr:row>22</xdr:row>
      <xdr:rowOff>42672</xdr:rowOff>
    </xdr:to>
    <xdr:sp macro="" textlink="">
      <xdr:nvSpPr>
        <xdr:cNvPr id="451" name="楕円 450"/>
        <xdr:cNvSpPr/>
      </xdr:nvSpPr>
      <xdr:spPr>
        <a:xfrm>
          <a:off x="16129000" y="371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27449</xdr:rowOff>
    </xdr:from>
    <xdr:ext cx="736600" cy="259045"/>
    <xdr:sp macro="" textlink="">
      <xdr:nvSpPr>
        <xdr:cNvPr id="452" name="テキスト ボックス 451"/>
        <xdr:cNvSpPr txBox="1"/>
      </xdr:nvSpPr>
      <xdr:spPr>
        <a:xfrm>
          <a:off x="15798800" y="379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148844</xdr:rowOff>
    </xdr:from>
    <xdr:to>
      <xdr:col>73</xdr:col>
      <xdr:colOff>44450</xdr:colOff>
      <xdr:row>21</xdr:row>
      <xdr:rowOff>78994</xdr:rowOff>
    </xdr:to>
    <xdr:sp macro="" textlink="">
      <xdr:nvSpPr>
        <xdr:cNvPr id="453" name="楕円 452"/>
        <xdr:cNvSpPr/>
      </xdr:nvSpPr>
      <xdr:spPr>
        <a:xfrm>
          <a:off x="15240000" y="357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89171</xdr:rowOff>
    </xdr:from>
    <xdr:ext cx="762000" cy="259045"/>
    <xdr:sp macro="" textlink="">
      <xdr:nvSpPr>
        <xdr:cNvPr id="454" name="テキスト ボックス 453"/>
        <xdr:cNvSpPr txBox="1"/>
      </xdr:nvSpPr>
      <xdr:spPr>
        <a:xfrm>
          <a:off x="14909800" y="33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11049</xdr:rowOff>
    </xdr:from>
    <xdr:to>
      <xdr:col>68</xdr:col>
      <xdr:colOff>203200</xdr:colOff>
      <xdr:row>22</xdr:row>
      <xdr:rowOff>112649</xdr:rowOff>
    </xdr:to>
    <xdr:sp macro="" textlink="">
      <xdr:nvSpPr>
        <xdr:cNvPr id="455" name="楕円 454"/>
        <xdr:cNvSpPr/>
      </xdr:nvSpPr>
      <xdr:spPr>
        <a:xfrm>
          <a:off x="14351000" y="378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97426</xdr:rowOff>
    </xdr:from>
    <xdr:ext cx="762000" cy="259045"/>
    <xdr:sp macro="" textlink="">
      <xdr:nvSpPr>
        <xdr:cNvPr id="456" name="テキスト ボックス 455"/>
        <xdr:cNvSpPr txBox="1"/>
      </xdr:nvSpPr>
      <xdr:spPr>
        <a:xfrm>
          <a:off x="14020800" y="386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32766</xdr:rowOff>
    </xdr:from>
    <xdr:to>
      <xdr:col>64</xdr:col>
      <xdr:colOff>152400</xdr:colOff>
      <xdr:row>22</xdr:row>
      <xdr:rowOff>134366</xdr:rowOff>
    </xdr:to>
    <xdr:sp macro="" textlink="">
      <xdr:nvSpPr>
        <xdr:cNvPr id="457" name="楕円 456"/>
        <xdr:cNvSpPr/>
      </xdr:nvSpPr>
      <xdr:spPr>
        <a:xfrm>
          <a:off x="13462000" y="380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119143</xdr:rowOff>
    </xdr:from>
    <xdr:ext cx="762000" cy="259045"/>
    <xdr:sp macro="" textlink="">
      <xdr:nvSpPr>
        <xdr:cNvPr id="458" name="テキスト ボックス 457"/>
        <xdr:cNvSpPr txBox="1"/>
      </xdr:nvSpPr>
      <xdr:spPr>
        <a:xfrm>
          <a:off x="13131800" y="389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691,225
683,536
6,708.26
493,233,363
473,608,648
8,485,983
279,069,875
955,380,561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年度からの地域給の導入や諸手当の見直しなどの取組により類似団体平均に近い比率となっています。</a:t>
          </a:r>
        </a:p>
        <a:p>
          <a:r>
            <a:rPr kumimoji="1" lang="ja-JP" altLang="en-US" sz="1100">
              <a:latin typeface="ＭＳ Ｐゴシック" panose="020B0600070205080204" pitchFamily="50" charset="-128"/>
              <a:ea typeface="ＭＳ Ｐゴシック" panose="020B0600070205080204" pitchFamily="50" charset="-128"/>
            </a:rPr>
            <a:t>　これまで、教員・警察官等を除いた一般行政部門を中心とする職員について、平成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月時点では平成</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年度からの累計で</a:t>
          </a:r>
          <a:r>
            <a:rPr kumimoji="1" lang="en-US" altLang="ja-JP" sz="1100">
              <a:latin typeface="ＭＳ Ｐゴシック" panose="020B0600070205080204" pitchFamily="50" charset="-128"/>
              <a:ea typeface="ＭＳ Ｐゴシック" panose="020B0600070205080204" pitchFamily="50" charset="-128"/>
            </a:rPr>
            <a:t>1,146</a:t>
          </a:r>
          <a:r>
            <a:rPr kumimoji="1" lang="ja-JP" altLang="en-US" sz="1100">
              <a:latin typeface="ＭＳ Ｐゴシック" panose="020B0600070205080204" pitchFamily="50" charset="-128"/>
              <a:ea typeface="ＭＳ Ｐゴシック" panose="020B0600070205080204" pitchFamily="50" charset="-128"/>
            </a:rPr>
            <a:t>人の定員削減を実施しました。今後は、平成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月に策定した財政運営指針に基づき、一般行政部門について正規職員、再任用職員、臨時・嘱託職員を併せた人役を基本として、毎年度、業務の効率化を図りながら適正な人員配置を行うこととしています。</a:t>
          </a: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69850</xdr:rowOff>
    </xdr:from>
    <xdr:to>
      <xdr:col>24</xdr:col>
      <xdr:colOff>25400</xdr:colOff>
      <xdr:row>39</xdr:row>
      <xdr:rowOff>107950</xdr:rowOff>
    </xdr:to>
    <xdr:cxnSp macro="">
      <xdr:nvCxnSpPr>
        <xdr:cNvPr id="60" name="直線コネクタ 59"/>
        <xdr:cNvCxnSpPr/>
      </xdr:nvCxnSpPr>
      <xdr:spPr>
        <a:xfrm flipV="1">
          <a:off x="4826000" y="6070600"/>
          <a:ext cx="0" cy="723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80027</xdr:rowOff>
    </xdr:from>
    <xdr:ext cx="762000" cy="259045"/>
    <xdr:sp macro="" textlink="">
      <xdr:nvSpPr>
        <xdr:cNvPr id="61" name="人件費最小値テキスト"/>
        <xdr:cNvSpPr txBox="1"/>
      </xdr:nvSpPr>
      <xdr:spPr>
        <a:xfrm>
          <a:off x="49149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107950</xdr:rowOff>
    </xdr:from>
    <xdr:to>
      <xdr:col>24</xdr:col>
      <xdr:colOff>114300</xdr:colOff>
      <xdr:row>39</xdr:row>
      <xdr:rowOff>107950</xdr:rowOff>
    </xdr:to>
    <xdr:cxnSp macro="">
      <xdr:nvCxnSpPr>
        <xdr:cNvPr id="62" name="直線コネクタ 61"/>
        <xdr:cNvCxnSpPr/>
      </xdr:nvCxnSpPr>
      <xdr:spPr>
        <a:xfrm>
          <a:off x="4737100" y="679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156227</xdr:rowOff>
    </xdr:from>
    <xdr:ext cx="762000" cy="259045"/>
    <xdr:sp macro="" textlink="">
      <xdr:nvSpPr>
        <xdr:cNvPr id="63" name="人件費最大値テキスト"/>
        <xdr:cNvSpPr txBox="1"/>
      </xdr:nvSpPr>
      <xdr:spPr>
        <a:xfrm>
          <a:off x="49149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69850</xdr:rowOff>
    </xdr:from>
    <xdr:to>
      <xdr:col>24</xdr:col>
      <xdr:colOff>114300</xdr:colOff>
      <xdr:row>35</xdr:row>
      <xdr:rowOff>69850</xdr:rowOff>
    </xdr:to>
    <xdr:cxnSp macro="">
      <xdr:nvCxnSpPr>
        <xdr:cNvPr id="64" name="直線コネクタ 63"/>
        <xdr:cNvCxnSpPr/>
      </xdr:nvCxnSpPr>
      <xdr:spPr>
        <a:xfrm>
          <a:off x="4737100" y="607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xdr:rowOff>
    </xdr:from>
    <xdr:to>
      <xdr:col>24</xdr:col>
      <xdr:colOff>25400</xdr:colOff>
      <xdr:row>39</xdr:row>
      <xdr:rowOff>107950</xdr:rowOff>
    </xdr:to>
    <xdr:cxnSp macro="">
      <xdr:nvCxnSpPr>
        <xdr:cNvPr id="65" name="直線コネクタ 64"/>
        <xdr:cNvCxnSpPr/>
      </xdr:nvCxnSpPr>
      <xdr:spPr>
        <a:xfrm>
          <a:off x="3987800" y="65278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16527</xdr:rowOff>
    </xdr:from>
    <xdr:ext cx="762000" cy="259045"/>
    <xdr:sp macro="" textlink="">
      <xdr:nvSpPr>
        <xdr:cNvPr id="66" name="人件費平均値テキスト"/>
        <xdr:cNvSpPr txBox="1"/>
      </xdr:nvSpPr>
      <xdr:spPr>
        <a:xfrm>
          <a:off x="4914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67" name="フローチャート: 判断 66"/>
        <xdr:cNvSpPr/>
      </xdr:nvSpPr>
      <xdr:spPr>
        <a:xfrm>
          <a:off x="4775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38</xdr:row>
      <xdr:rowOff>12700</xdr:rowOff>
    </xdr:to>
    <xdr:cxnSp macro="">
      <xdr:nvCxnSpPr>
        <xdr:cNvPr id="68" name="直線コネクタ 67"/>
        <xdr:cNvCxnSpPr/>
      </xdr:nvCxnSpPr>
      <xdr:spPr>
        <a:xfrm>
          <a:off x="3098800" y="61849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69" name="フローチャート: 判断 68"/>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168927</xdr:rowOff>
    </xdr:from>
    <xdr:ext cx="736600" cy="259045"/>
    <xdr:sp macro="" textlink="">
      <xdr:nvSpPr>
        <xdr:cNvPr id="70" name="テキスト ボックス 69"/>
        <xdr:cNvSpPr txBox="1"/>
      </xdr:nvSpPr>
      <xdr:spPr>
        <a:xfrm>
          <a:off x="3606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36</xdr:row>
      <xdr:rowOff>50800</xdr:rowOff>
    </xdr:to>
    <xdr:cxnSp macro="">
      <xdr:nvCxnSpPr>
        <xdr:cNvPr id="71" name="直線コネクタ 70"/>
        <xdr:cNvCxnSpPr/>
      </xdr:nvCxnSpPr>
      <xdr:spPr>
        <a:xfrm flipV="1">
          <a:off x="2209800" y="618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2" name="フローチャート: 判断 71"/>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3" name="テキスト ボックス 72"/>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69850</xdr:rowOff>
    </xdr:from>
    <xdr:to>
      <xdr:col>11</xdr:col>
      <xdr:colOff>9525</xdr:colOff>
      <xdr:row>36</xdr:row>
      <xdr:rowOff>50800</xdr:rowOff>
    </xdr:to>
    <xdr:cxnSp macro="">
      <xdr:nvCxnSpPr>
        <xdr:cNvPr id="74" name="直線コネクタ 73"/>
        <xdr:cNvCxnSpPr/>
      </xdr:nvCxnSpPr>
      <xdr:spPr>
        <a:xfrm>
          <a:off x="1320800" y="572770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40</xdr:row>
      <xdr:rowOff>76200</xdr:rowOff>
    </xdr:from>
    <xdr:to>
      <xdr:col>11</xdr:col>
      <xdr:colOff>60325</xdr:colOff>
      <xdr:row>41</xdr:row>
      <xdr:rowOff>6350</xdr:rowOff>
    </xdr:to>
    <xdr:sp macro="" textlink="">
      <xdr:nvSpPr>
        <xdr:cNvPr id="75" name="フローチャート: 判断 74"/>
        <xdr:cNvSpPr/>
      </xdr:nvSpPr>
      <xdr:spPr>
        <a:xfrm>
          <a:off x="215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162577</xdr:rowOff>
    </xdr:from>
    <xdr:ext cx="762000" cy="259045"/>
    <xdr:sp macro="" textlink="">
      <xdr:nvSpPr>
        <xdr:cNvPr id="76" name="テキスト ボックス 75"/>
        <xdr:cNvSpPr txBox="1"/>
      </xdr:nvSpPr>
      <xdr:spPr>
        <a:xfrm>
          <a:off x="1828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19050</xdr:rowOff>
    </xdr:from>
    <xdr:to>
      <xdr:col>6</xdr:col>
      <xdr:colOff>171450</xdr:colOff>
      <xdr:row>41</xdr:row>
      <xdr:rowOff>120650</xdr:rowOff>
    </xdr:to>
    <xdr:sp macro="" textlink="">
      <xdr:nvSpPr>
        <xdr:cNvPr id="77" name="フローチャート: 判断 76"/>
        <xdr:cNvSpPr/>
      </xdr:nvSpPr>
      <xdr:spPr>
        <a:xfrm>
          <a:off x="1270000" y="704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105427</xdr:rowOff>
    </xdr:from>
    <xdr:ext cx="762000" cy="259045"/>
    <xdr:sp macro="" textlink="">
      <xdr:nvSpPr>
        <xdr:cNvPr id="78" name="テキスト ボックス 77"/>
        <xdr:cNvSpPr txBox="1"/>
      </xdr:nvSpPr>
      <xdr:spPr>
        <a:xfrm>
          <a:off x="939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57150</xdr:rowOff>
    </xdr:from>
    <xdr:to>
      <xdr:col>24</xdr:col>
      <xdr:colOff>76200</xdr:colOff>
      <xdr:row>39</xdr:row>
      <xdr:rowOff>158750</xdr:rowOff>
    </xdr:to>
    <xdr:sp macro="" textlink="">
      <xdr:nvSpPr>
        <xdr:cNvPr id="84" name="楕円 83"/>
        <xdr:cNvSpPr/>
      </xdr:nvSpPr>
      <xdr:spPr>
        <a:xfrm>
          <a:off x="47752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137177</xdr:rowOff>
    </xdr:from>
    <xdr:ext cx="762000" cy="259045"/>
    <xdr:sp macro="" textlink="">
      <xdr:nvSpPr>
        <xdr:cNvPr id="85" name="人件費該当値テキスト"/>
        <xdr:cNvSpPr txBox="1"/>
      </xdr:nvSpPr>
      <xdr:spPr>
        <a:xfrm>
          <a:off x="49149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6" name="楕円 85"/>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87" name="テキスト ボックス 86"/>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88" name="楕円 87"/>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89" name="テキスト ボックス 88"/>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0</xdr:rowOff>
    </xdr:from>
    <xdr:to>
      <xdr:col>11</xdr:col>
      <xdr:colOff>60325</xdr:colOff>
      <xdr:row>36</xdr:row>
      <xdr:rowOff>101600</xdr:rowOff>
    </xdr:to>
    <xdr:sp macro="" textlink="">
      <xdr:nvSpPr>
        <xdr:cNvPr id="90" name="楕円 89"/>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111777</xdr:rowOff>
    </xdr:from>
    <xdr:ext cx="762000" cy="259045"/>
    <xdr:sp macro="" textlink="">
      <xdr:nvSpPr>
        <xdr:cNvPr id="91" name="テキスト ボックス 90"/>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19050</xdr:rowOff>
    </xdr:from>
    <xdr:to>
      <xdr:col>6</xdr:col>
      <xdr:colOff>171450</xdr:colOff>
      <xdr:row>33</xdr:row>
      <xdr:rowOff>120650</xdr:rowOff>
    </xdr:to>
    <xdr:sp macro="" textlink="">
      <xdr:nvSpPr>
        <xdr:cNvPr id="92" name="楕円 91"/>
        <xdr:cNvSpPr/>
      </xdr:nvSpPr>
      <xdr:spPr>
        <a:xfrm>
          <a:off x="1270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130827</xdr:rowOff>
    </xdr:from>
    <xdr:ext cx="762000" cy="259045"/>
    <xdr:sp macro="" textlink="">
      <xdr:nvSpPr>
        <xdr:cNvPr id="93" name="テキスト ボックス 92"/>
        <xdr:cNvSpPr txBox="1"/>
      </xdr:nvSpPr>
      <xdr:spPr>
        <a:xfrm>
          <a:off x="939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公の施設の管理運営に当たり、平成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年４月から他県に先駆けて指定管理者制度を導入するなどコスト削減に取り組んでいます。</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年度は、内部管理事務の集中処理を推進するための外部委託の増等により類似団体平均を上回っていましたが、平成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年度以降は、当該費用の縮減により類似団体平均を下回っています。</a:t>
          </a:r>
        </a:p>
        <a:p>
          <a:r>
            <a:rPr kumimoji="1" lang="ja-JP" altLang="en-US" sz="1300">
              <a:latin typeface="ＭＳ Ｐゴシック" panose="020B0600070205080204" pitchFamily="50" charset="-128"/>
              <a:ea typeface="ＭＳ Ｐゴシック" panose="020B0600070205080204" pitchFamily="50" charset="-128"/>
            </a:rPr>
            <a:t>　今後も維持管理経費の縮減のほか、事務の統合・廃止・譲渡などにより、経費の削減を図ります。</a:t>
          </a:r>
        </a:p>
      </xdr:txBody>
    </xdr:sp>
    <xdr:clientData/>
  </xdr:twoCellAnchor>
  <xdr:oneCellAnchor>
    <xdr:from>
      <xdr:col>62</xdr:col>
      <xdr:colOff>6350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7" name="テキスト ボックス 106"/>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09" name="テキスト ボックス 108"/>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1" name="テキスト ボックス 110"/>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3" name="テキスト ボックス 112"/>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92710</xdr:rowOff>
    </xdr:from>
    <xdr:to>
      <xdr:col>82</xdr:col>
      <xdr:colOff>107950</xdr:colOff>
      <xdr:row>20</xdr:row>
      <xdr:rowOff>149860</xdr:rowOff>
    </xdr:to>
    <xdr:cxnSp macro="">
      <xdr:nvCxnSpPr>
        <xdr:cNvPr id="117" name="直線コネクタ 116"/>
        <xdr:cNvCxnSpPr/>
      </xdr:nvCxnSpPr>
      <xdr:spPr>
        <a:xfrm flipV="1">
          <a:off x="16510000" y="266446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18"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19" name="直線コネクタ 118"/>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7637</xdr:rowOff>
    </xdr:from>
    <xdr:ext cx="762000" cy="259045"/>
    <xdr:sp macro="" textlink="">
      <xdr:nvSpPr>
        <xdr:cNvPr id="120" name="物件費最大値テキスト"/>
        <xdr:cNvSpPr txBox="1"/>
      </xdr:nvSpPr>
      <xdr:spPr>
        <a:xfrm>
          <a:off x="16598900" y="240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92710</xdr:rowOff>
    </xdr:from>
    <xdr:to>
      <xdr:col>82</xdr:col>
      <xdr:colOff>196850</xdr:colOff>
      <xdr:row>15</xdr:row>
      <xdr:rowOff>92710</xdr:rowOff>
    </xdr:to>
    <xdr:cxnSp macro="">
      <xdr:nvCxnSpPr>
        <xdr:cNvPr id="121" name="直線コネクタ 120"/>
        <xdr:cNvCxnSpPr/>
      </xdr:nvCxnSpPr>
      <xdr:spPr>
        <a:xfrm>
          <a:off x="16421100" y="266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92710</xdr:rowOff>
    </xdr:from>
    <xdr:to>
      <xdr:col>82</xdr:col>
      <xdr:colOff>107950</xdr:colOff>
      <xdr:row>15</xdr:row>
      <xdr:rowOff>92710</xdr:rowOff>
    </xdr:to>
    <xdr:cxnSp macro="">
      <xdr:nvCxnSpPr>
        <xdr:cNvPr id="122" name="直線コネクタ 121"/>
        <xdr:cNvCxnSpPr/>
      </xdr:nvCxnSpPr>
      <xdr:spPr>
        <a:xfrm>
          <a:off x="15671800" y="2664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18</xdr:row>
      <xdr:rowOff>2557</xdr:rowOff>
    </xdr:from>
    <xdr:ext cx="762000" cy="259045"/>
    <xdr:sp macro="" textlink="">
      <xdr:nvSpPr>
        <xdr:cNvPr id="123" name="物件費平均値テキスト"/>
        <xdr:cNvSpPr txBox="1"/>
      </xdr:nvSpPr>
      <xdr:spPr>
        <a:xfrm>
          <a:off x="16598900" y="308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30480</xdr:rowOff>
    </xdr:from>
    <xdr:to>
      <xdr:col>82</xdr:col>
      <xdr:colOff>158750</xdr:colOff>
      <xdr:row>18</xdr:row>
      <xdr:rowOff>132080</xdr:rowOff>
    </xdr:to>
    <xdr:sp macro="" textlink="">
      <xdr:nvSpPr>
        <xdr:cNvPr id="124" name="フローチャート: 判断 123"/>
        <xdr:cNvSpPr/>
      </xdr:nvSpPr>
      <xdr:spPr>
        <a:xfrm>
          <a:off x="164592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46990</xdr:rowOff>
    </xdr:from>
    <xdr:to>
      <xdr:col>78</xdr:col>
      <xdr:colOff>69850</xdr:colOff>
      <xdr:row>15</xdr:row>
      <xdr:rowOff>92710</xdr:rowOff>
    </xdr:to>
    <xdr:cxnSp macro="">
      <xdr:nvCxnSpPr>
        <xdr:cNvPr id="125" name="直線コネクタ 124"/>
        <xdr:cNvCxnSpPr/>
      </xdr:nvCxnSpPr>
      <xdr:spPr>
        <a:xfrm>
          <a:off x="14782800" y="2618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76200</xdr:rowOff>
    </xdr:from>
    <xdr:to>
      <xdr:col>78</xdr:col>
      <xdr:colOff>120650</xdr:colOff>
      <xdr:row>19</xdr:row>
      <xdr:rowOff>6350</xdr:rowOff>
    </xdr:to>
    <xdr:sp macro="" textlink="">
      <xdr:nvSpPr>
        <xdr:cNvPr id="126" name="フローチャート: 判断 125"/>
        <xdr:cNvSpPr/>
      </xdr:nvSpPr>
      <xdr:spPr>
        <a:xfrm>
          <a:off x="15621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27" name="テキスト ボックス 126"/>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46990</xdr:rowOff>
    </xdr:from>
    <xdr:to>
      <xdr:col>73</xdr:col>
      <xdr:colOff>180975</xdr:colOff>
      <xdr:row>15</xdr:row>
      <xdr:rowOff>92710</xdr:rowOff>
    </xdr:to>
    <xdr:cxnSp macro="">
      <xdr:nvCxnSpPr>
        <xdr:cNvPr id="128" name="直線コネクタ 127"/>
        <xdr:cNvCxnSpPr/>
      </xdr:nvCxnSpPr>
      <xdr:spPr>
        <a:xfrm flipV="1">
          <a:off x="13893800" y="2618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29" name="フローチャート: 判断 128"/>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30" name="テキスト ボックス 129"/>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92710</xdr:rowOff>
    </xdr:from>
    <xdr:to>
      <xdr:col>69</xdr:col>
      <xdr:colOff>92075</xdr:colOff>
      <xdr:row>15</xdr:row>
      <xdr:rowOff>92710</xdr:rowOff>
    </xdr:to>
    <xdr:cxnSp macro="">
      <xdr:nvCxnSpPr>
        <xdr:cNvPr id="131" name="直線コネクタ 130"/>
        <xdr:cNvCxnSpPr/>
      </xdr:nvCxnSpPr>
      <xdr:spPr>
        <a:xfrm>
          <a:off x="13004800" y="2664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87630</xdr:rowOff>
    </xdr:from>
    <xdr:to>
      <xdr:col>69</xdr:col>
      <xdr:colOff>142875</xdr:colOff>
      <xdr:row>16</xdr:row>
      <xdr:rowOff>17780</xdr:rowOff>
    </xdr:to>
    <xdr:sp macro="" textlink="">
      <xdr:nvSpPr>
        <xdr:cNvPr id="132" name="フローチャート: 判断 131"/>
        <xdr:cNvSpPr/>
      </xdr:nvSpPr>
      <xdr:spPr>
        <a:xfrm>
          <a:off x="13843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2557</xdr:rowOff>
    </xdr:from>
    <xdr:ext cx="762000" cy="259045"/>
    <xdr:sp macro="" textlink="">
      <xdr:nvSpPr>
        <xdr:cNvPr id="133" name="テキスト ボックス 132"/>
        <xdr:cNvSpPr txBox="1"/>
      </xdr:nvSpPr>
      <xdr:spPr>
        <a:xfrm>
          <a:off x="13512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34" name="フローチャート: 判断 133"/>
        <xdr:cNvSpPr/>
      </xdr:nvSpPr>
      <xdr:spPr>
        <a:xfrm>
          <a:off x="12954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35" name="テキスト ボックス 134"/>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41910</xdr:rowOff>
    </xdr:from>
    <xdr:to>
      <xdr:col>82</xdr:col>
      <xdr:colOff>158750</xdr:colOff>
      <xdr:row>15</xdr:row>
      <xdr:rowOff>143510</xdr:rowOff>
    </xdr:to>
    <xdr:sp macro="" textlink="">
      <xdr:nvSpPr>
        <xdr:cNvPr id="141" name="楕円 140"/>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121937</xdr:rowOff>
    </xdr:from>
    <xdr:ext cx="762000" cy="259045"/>
    <xdr:sp macro="" textlink="">
      <xdr:nvSpPr>
        <xdr:cNvPr id="142" name="物件費該当値テキスト"/>
        <xdr:cNvSpPr txBox="1"/>
      </xdr:nvSpPr>
      <xdr:spPr>
        <a:xfrm>
          <a:off x="16598900" y="25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41910</xdr:rowOff>
    </xdr:from>
    <xdr:to>
      <xdr:col>78</xdr:col>
      <xdr:colOff>120650</xdr:colOff>
      <xdr:row>15</xdr:row>
      <xdr:rowOff>143510</xdr:rowOff>
    </xdr:to>
    <xdr:sp macro="" textlink="">
      <xdr:nvSpPr>
        <xdr:cNvPr id="143" name="楕円 142"/>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44" name="テキスト ボックス 143"/>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167640</xdr:rowOff>
    </xdr:from>
    <xdr:to>
      <xdr:col>74</xdr:col>
      <xdr:colOff>31750</xdr:colOff>
      <xdr:row>15</xdr:row>
      <xdr:rowOff>97790</xdr:rowOff>
    </xdr:to>
    <xdr:sp macro="" textlink="">
      <xdr:nvSpPr>
        <xdr:cNvPr id="145" name="楕円 144"/>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107967</xdr:rowOff>
    </xdr:from>
    <xdr:ext cx="762000" cy="259045"/>
    <xdr:sp macro="" textlink="">
      <xdr:nvSpPr>
        <xdr:cNvPr id="146" name="テキスト ボックス 145"/>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41910</xdr:rowOff>
    </xdr:from>
    <xdr:to>
      <xdr:col>69</xdr:col>
      <xdr:colOff>142875</xdr:colOff>
      <xdr:row>15</xdr:row>
      <xdr:rowOff>143510</xdr:rowOff>
    </xdr:to>
    <xdr:sp macro="" textlink="">
      <xdr:nvSpPr>
        <xdr:cNvPr id="147" name="楕円 146"/>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153687</xdr:rowOff>
    </xdr:from>
    <xdr:ext cx="762000" cy="259045"/>
    <xdr:sp macro="" textlink="">
      <xdr:nvSpPr>
        <xdr:cNvPr id="148" name="テキスト ボックス 147"/>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41910</xdr:rowOff>
    </xdr:from>
    <xdr:to>
      <xdr:col>65</xdr:col>
      <xdr:colOff>53975</xdr:colOff>
      <xdr:row>15</xdr:row>
      <xdr:rowOff>143510</xdr:rowOff>
    </xdr:to>
    <xdr:sp macro="" textlink="">
      <xdr:nvSpPr>
        <xdr:cNvPr id="149" name="楕円 148"/>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128287</xdr:rowOff>
    </xdr:from>
    <xdr:ext cx="762000" cy="259045"/>
    <xdr:sp macro="" textlink="">
      <xdr:nvSpPr>
        <xdr:cNvPr id="150" name="テキスト ボックス 149"/>
        <xdr:cNvSpPr txBox="1"/>
      </xdr:nvSpPr>
      <xdr:spPr>
        <a:xfrm>
          <a:off x="126238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人口減少・高齢化が進行する本県は、経常収支比率の扶助費分は、類似団体平均を上回っています。</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年度にかけて比率が高止まり傾向となっているのは、特定医療費等助成事業費など社会保障関係経費の増加に伴い分子である扶助費が増加していることが主な要因です</a:t>
          </a:r>
        </a:p>
      </xdr:txBody>
    </xdr:sp>
    <xdr:clientData/>
  </xdr:twoCellAnchor>
  <xdr:oneCellAnchor>
    <xdr:from>
      <xdr:col>3</xdr:col>
      <xdr:colOff>123825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3" name="直線コネクタ 162"/>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5" name="直線コネクタ 164"/>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7" name="直線コネクタ 166"/>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69" name="直線コネクタ 168"/>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1" name="直線コネクタ 17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149860</xdr:rowOff>
    </xdr:from>
    <xdr:to>
      <xdr:col>24</xdr:col>
      <xdr:colOff>25400</xdr:colOff>
      <xdr:row>60</xdr:row>
      <xdr:rowOff>149860</xdr:rowOff>
    </xdr:to>
    <xdr:cxnSp macro="">
      <xdr:nvCxnSpPr>
        <xdr:cNvPr id="174" name="直線コネクタ 173"/>
        <xdr:cNvCxnSpPr/>
      </xdr:nvCxnSpPr>
      <xdr:spPr>
        <a:xfrm flipV="1">
          <a:off x="4826000" y="9065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121937</xdr:rowOff>
    </xdr:from>
    <xdr:ext cx="762000" cy="259045"/>
    <xdr:sp macro="" textlink="">
      <xdr:nvSpPr>
        <xdr:cNvPr id="175" name="扶助費最小値テキスト"/>
        <xdr:cNvSpPr txBox="1"/>
      </xdr:nvSpPr>
      <xdr:spPr>
        <a:xfrm>
          <a:off x="4914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149860</xdr:rowOff>
    </xdr:from>
    <xdr:to>
      <xdr:col>24</xdr:col>
      <xdr:colOff>114300</xdr:colOff>
      <xdr:row>60</xdr:row>
      <xdr:rowOff>149860</xdr:rowOff>
    </xdr:to>
    <xdr:cxnSp macro="">
      <xdr:nvCxnSpPr>
        <xdr:cNvPr id="176" name="直線コネクタ 175"/>
        <xdr:cNvCxnSpPr/>
      </xdr:nvCxnSpPr>
      <xdr:spPr>
        <a:xfrm>
          <a:off x="4737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64787</xdr:rowOff>
    </xdr:from>
    <xdr:ext cx="762000" cy="259045"/>
    <xdr:sp macro="" textlink="">
      <xdr:nvSpPr>
        <xdr:cNvPr id="177" name="扶助費最大値テキスト"/>
        <xdr:cNvSpPr txBox="1"/>
      </xdr:nvSpPr>
      <xdr:spPr>
        <a:xfrm>
          <a:off x="4914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149860</xdr:rowOff>
    </xdr:from>
    <xdr:to>
      <xdr:col>24</xdr:col>
      <xdr:colOff>114300</xdr:colOff>
      <xdr:row>52</xdr:row>
      <xdr:rowOff>149860</xdr:rowOff>
    </xdr:to>
    <xdr:cxnSp macro="">
      <xdr:nvCxnSpPr>
        <xdr:cNvPr id="178" name="直線コネクタ 177"/>
        <xdr:cNvCxnSpPr/>
      </xdr:nvCxnSpPr>
      <xdr:spPr>
        <a:xfrm>
          <a:off x="4737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58420</xdr:rowOff>
    </xdr:from>
    <xdr:to>
      <xdr:col>24</xdr:col>
      <xdr:colOff>25400</xdr:colOff>
      <xdr:row>60</xdr:row>
      <xdr:rowOff>149860</xdr:rowOff>
    </xdr:to>
    <xdr:cxnSp macro="">
      <xdr:nvCxnSpPr>
        <xdr:cNvPr id="179" name="直線コネクタ 178"/>
        <xdr:cNvCxnSpPr/>
      </xdr:nvCxnSpPr>
      <xdr:spPr>
        <a:xfrm>
          <a:off x="3987800" y="103454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161307</xdr:rowOff>
    </xdr:from>
    <xdr:ext cx="762000" cy="259045"/>
    <xdr:sp macro="" textlink="">
      <xdr:nvSpPr>
        <xdr:cNvPr id="180" name="扶助費平均値テキスト"/>
        <xdr:cNvSpPr txBox="1"/>
      </xdr:nvSpPr>
      <xdr:spPr>
        <a:xfrm>
          <a:off x="4914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144780</xdr:rowOff>
    </xdr:from>
    <xdr:to>
      <xdr:col>24</xdr:col>
      <xdr:colOff>76200</xdr:colOff>
      <xdr:row>57</xdr:row>
      <xdr:rowOff>74930</xdr:rowOff>
    </xdr:to>
    <xdr:sp macro="" textlink="">
      <xdr:nvSpPr>
        <xdr:cNvPr id="181" name="フローチャート: 判断 180"/>
        <xdr:cNvSpPr/>
      </xdr:nvSpPr>
      <xdr:spPr>
        <a:xfrm>
          <a:off x="4775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46990</xdr:rowOff>
    </xdr:from>
    <xdr:to>
      <xdr:col>19</xdr:col>
      <xdr:colOff>187325</xdr:colOff>
      <xdr:row>60</xdr:row>
      <xdr:rowOff>58420</xdr:rowOff>
    </xdr:to>
    <xdr:cxnSp macro="">
      <xdr:nvCxnSpPr>
        <xdr:cNvPr id="182" name="直線コネクタ 181"/>
        <xdr:cNvCxnSpPr/>
      </xdr:nvCxnSpPr>
      <xdr:spPr>
        <a:xfrm>
          <a:off x="3098800" y="101625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53340</xdr:rowOff>
    </xdr:from>
    <xdr:to>
      <xdr:col>20</xdr:col>
      <xdr:colOff>38100</xdr:colOff>
      <xdr:row>56</xdr:row>
      <xdr:rowOff>154940</xdr:rowOff>
    </xdr:to>
    <xdr:sp macro="" textlink="">
      <xdr:nvSpPr>
        <xdr:cNvPr id="183" name="フローチャート: 判断 182"/>
        <xdr:cNvSpPr/>
      </xdr:nvSpPr>
      <xdr:spPr>
        <a:xfrm>
          <a:off x="3937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165117</xdr:rowOff>
    </xdr:from>
    <xdr:ext cx="736600" cy="259045"/>
    <xdr:sp macro="" textlink="">
      <xdr:nvSpPr>
        <xdr:cNvPr id="184" name="テキスト ボックス 183"/>
        <xdr:cNvSpPr txBox="1"/>
      </xdr:nvSpPr>
      <xdr:spPr>
        <a:xfrm>
          <a:off x="3606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46990</xdr:rowOff>
    </xdr:from>
    <xdr:to>
      <xdr:col>15</xdr:col>
      <xdr:colOff>98425</xdr:colOff>
      <xdr:row>59</xdr:row>
      <xdr:rowOff>46990</xdr:rowOff>
    </xdr:to>
    <xdr:cxnSp macro="">
      <xdr:nvCxnSpPr>
        <xdr:cNvPr id="185" name="直線コネクタ 184"/>
        <xdr:cNvCxnSpPr/>
      </xdr:nvCxnSpPr>
      <xdr:spPr>
        <a:xfrm>
          <a:off x="2209800" y="10162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30480</xdr:rowOff>
    </xdr:from>
    <xdr:to>
      <xdr:col>15</xdr:col>
      <xdr:colOff>149225</xdr:colOff>
      <xdr:row>54</xdr:row>
      <xdr:rowOff>132080</xdr:rowOff>
    </xdr:to>
    <xdr:sp macro="" textlink="">
      <xdr:nvSpPr>
        <xdr:cNvPr id="186" name="フローチャート: 判断 185"/>
        <xdr:cNvSpPr/>
      </xdr:nvSpPr>
      <xdr:spPr>
        <a:xfrm>
          <a:off x="3048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142257</xdr:rowOff>
    </xdr:from>
    <xdr:ext cx="762000" cy="259045"/>
    <xdr:sp macro="" textlink="">
      <xdr:nvSpPr>
        <xdr:cNvPr id="187" name="テキスト ボックス 186"/>
        <xdr:cNvSpPr txBox="1"/>
      </xdr:nvSpPr>
      <xdr:spPr>
        <a:xfrm>
          <a:off x="2717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46990</xdr:rowOff>
    </xdr:from>
    <xdr:to>
      <xdr:col>11</xdr:col>
      <xdr:colOff>9525</xdr:colOff>
      <xdr:row>59</xdr:row>
      <xdr:rowOff>46990</xdr:rowOff>
    </xdr:to>
    <xdr:cxnSp macro="">
      <xdr:nvCxnSpPr>
        <xdr:cNvPr id="188" name="直線コネクタ 187"/>
        <xdr:cNvCxnSpPr/>
      </xdr:nvCxnSpPr>
      <xdr:spPr>
        <a:xfrm>
          <a:off x="1320800" y="10162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89" name="フローチャート: 判断 188"/>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0" name="テキスト ボックス 189"/>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53340</xdr:rowOff>
    </xdr:from>
    <xdr:to>
      <xdr:col>6</xdr:col>
      <xdr:colOff>171450</xdr:colOff>
      <xdr:row>56</xdr:row>
      <xdr:rowOff>154940</xdr:rowOff>
    </xdr:to>
    <xdr:sp macro="" textlink="">
      <xdr:nvSpPr>
        <xdr:cNvPr id="191" name="フローチャート: 判断 190"/>
        <xdr:cNvSpPr/>
      </xdr:nvSpPr>
      <xdr:spPr>
        <a:xfrm>
          <a:off x="1270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165117</xdr:rowOff>
    </xdr:from>
    <xdr:ext cx="762000" cy="259045"/>
    <xdr:sp macro="" textlink="">
      <xdr:nvSpPr>
        <xdr:cNvPr id="192" name="テキスト ボックス 191"/>
        <xdr:cNvSpPr txBox="1"/>
      </xdr:nvSpPr>
      <xdr:spPr>
        <a:xfrm>
          <a:off x="939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3" name="テキスト ボックス 19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4" name="テキスト ボックス 19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5" name="テキスト ボックス 19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6" name="テキスト ボックス 19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7" name="テキスト ボックス 19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99060</xdr:rowOff>
    </xdr:from>
    <xdr:to>
      <xdr:col>24</xdr:col>
      <xdr:colOff>76200</xdr:colOff>
      <xdr:row>61</xdr:row>
      <xdr:rowOff>29210</xdr:rowOff>
    </xdr:to>
    <xdr:sp macro="" textlink="">
      <xdr:nvSpPr>
        <xdr:cNvPr id="198" name="楕円 197"/>
        <xdr:cNvSpPr/>
      </xdr:nvSpPr>
      <xdr:spPr>
        <a:xfrm>
          <a:off x="47752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7637</xdr:rowOff>
    </xdr:from>
    <xdr:ext cx="762000" cy="259045"/>
    <xdr:sp macro="" textlink="">
      <xdr:nvSpPr>
        <xdr:cNvPr id="199" name="扶助費該当値テキスト"/>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7620</xdr:rowOff>
    </xdr:from>
    <xdr:to>
      <xdr:col>20</xdr:col>
      <xdr:colOff>38100</xdr:colOff>
      <xdr:row>60</xdr:row>
      <xdr:rowOff>109220</xdr:rowOff>
    </xdr:to>
    <xdr:sp macro="" textlink="">
      <xdr:nvSpPr>
        <xdr:cNvPr id="200" name="楕円 199"/>
        <xdr:cNvSpPr/>
      </xdr:nvSpPr>
      <xdr:spPr>
        <a:xfrm>
          <a:off x="3937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93997</xdr:rowOff>
    </xdr:from>
    <xdr:ext cx="736600" cy="259045"/>
    <xdr:sp macro="" textlink="">
      <xdr:nvSpPr>
        <xdr:cNvPr id="201" name="テキスト ボックス 200"/>
        <xdr:cNvSpPr txBox="1"/>
      </xdr:nvSpPr>
      <xdr:spPr>
        <a:xfrm>
          <a:off x="3606800" y="1038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167640</xdr:rowOff>
    </xdr:from>
    <xdr:to>
      <xdr:col>15</xdr:col>
      <xdr:colOff>149225</xdr:colOff>
      <xdr:row>59</xdr:row>
      <xdr:rowOff>97790</xdr:rowOff>
    </xdr:to>
    <xdr:sp macro="" textlink="">
      <xdr:nvSpPr>
        <xdr:cNvPr id="202" name="楕円 201"/>
        <xdr:cNvSpPr/>
      </xdr:nvSpPr>
      <xdr:spPr>
        <a:xfrm>
          <a:off x="3048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82567</xdr:rowOff>
    </xdr:from>
    <xdr:ext cx="762000" cy="259045"/>
    <xdr:sp macro="" textlink="">
      <xdr:nvSpPr>
        <xdr:cNvPr id="203" name="テキスト ボックス 202"/>
        <xdr:cNvSpPr txBox="1"/>
      </xdr:nvSpPr>
      <xdr:spPr>
        <a:xfrm>
          <a:off x="2717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167640</xdr:rowOff>
    </xdr:from>
    <xdr:to>
      <xdr:col>11</xdr:col>
      <xdr:colOff>60325</xdr:colOff>
      <xdr:row>59</xdr:row>
      <xdr:rowOff>97790</xdr:rowOff>
    </xdr:to>
    <xdr:sp macro="" textlink="">
      <xdr:nvSpPr>
        <xdr:cNvPr id="204" name="楕円 203"/>
        <xdr:cNvSpPr/>
      </xdr:nvSpPr>
      <xdr:spPr>
        <a:xfrm>
          <a:off x="2159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82567</xdr:rowOff>
    </xdr:from>
    <xdr:ext cx="762000" cy="259045"/>
    <xdr:sp macro="" textlink="">
      <xdr:nvSpPr>
        <xdr:cNvPr id="205" name="テキスト ボックス 204"/>
        <xdr:cNvSpPr txBox="1"/>
      </xdr:nvSpPr>
      <xdr:spPr>
        <a:xfrm>
          <a:off x="1828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167640</xdr:rowOff>
    </xdr:from>
    <xdr:to>
      <xdr:col>6</xdr:col>
      <xdr:colOff>171450</xdr:colOff>
      <xdr:row>59</xdr:row>
      <xdr:rowOff>97790</xdr:rowOff>
    </xdr:to>
    <xdr:sp macro="" textlink="">
      <xdr:nvSpPr>
        <xdr:cNvPr id="206" name="楕円 205"/>
        <xdr:cNvSpPr/>
      </xdr:nvSpPr>
      <xdr:spPr>
        <a:xfrm>
          <a:off x="1270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82567</xdr:rowOff>
    </xdr:from>
    <xdr:ext cx="762000" cy="259045"/>
    <xdr:sp macro="" textlink="">
      <xdr:nvSpPr>
        <xdr:cNvPr id="207" name="テキスト ボックス 206"/>
        <xdr:cNvSpPr txBox="1"/>
      </xdr:nvSpPr>
      <xdr:spPr>
        <a:xfrm>
          <a:off x="939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8" name="正方形/長方形 20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9" name="正方形/長方形 20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0" name="正方形/長方形 20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1" name="正方形/長方形 210"/>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2" name="正方形/長方形 211"/>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3" name="正方形/長方形 21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4" name="正方形/長方形 213"/>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5" name="正方形/長方形 21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6" name="テキスト ボックス 215"/>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その他のうち主な歳出経費は維持補修費ですが、類似団体平均を上回っています。これは、公共施設のうち約半数が築後</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年以上経過し、今後、大規模修繕や更新の時期を迎えることを見据え、計画的な長寿命化対策事業を進めていることなどが主な要因です。　　</a:t>
          </a:r>
          <a:br>
            <a:rPr kumimoji="1" lang="ja-JP" altLang="en-US" sz="1200">
              <a:latin typeface="ＭＳ Ｐゴシック" panose="020B0600070205080204" pitchFamily="50" charset="-128"/>
              <a:ea typeface="ＭＳ Ｐゴシック" panose="020B0600070205080204" pitchFamily="50" charset="-128"/>
            </a:rPr>
          </a:br>
          <a:r>
            <a:rPr kumimoji="1" lang="ja-JP" altLang="en-US" sz="1200">
              <a:latin typeface="ＭＳ Ｐゴシック" panose="020B0600070205080204" pitchFamily="50" charset="-128"/>
              <a:ea typeface="ＭＳ Ｐゴシック" panose="020B0600070205080204" pitchFamily="50" charset="-128"/>
            </a:rPr>
            <a:t>　今後も、平成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年に策定した「島根県公共施設等総合管理基本方針」に基づき、公共施設等の長寿命化による財政負担の軽減・平準化や公共施設等の有効活用・適正化に取り組んでいきます。</a:t>
          </a:r>
        </a:p>
      </xdr:txBody>
    </xdr:sp>
    <xdr:clientData/>
  </xdr:twoCellAnchor>
  <xdr:oneCellAnchor>
    <xdr:from>
      <xdr:col>62</xdr:col>
      <xdr:colOff>6350</xdr:colOff>
      <xdr:row>49</xdr:row>
      <xdr:rowOff>107950</xdr:rowOff>
    </xdr:from>
    <xdr:ext cx="298543" cy="225703"/>
    <xdr:sp macro="" textlink="">
      <xdr:nvSpPr>
        <xdr:cNvPr id="217" name="テキスト ボックス 21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8" name="直線コネクタ 21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9" name="テキスト ボックス 218"/>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0" name="直線コネクタ 21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1" name="テキスト ボックス 220"/>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2" name="直線コネクタ 22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3" name="テキスト ボックス 222"/>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4" name="直線コネクタ 22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5" name="テキスト ボックス 224"/>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6" name="直線コネクタ 22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7" name="テキスト ボックス 226"/>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28" name="直線コネクタ 22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29" name="テキスト ボックス 228"/>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1" name="テキスト ボックス 230"/>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56</xdr:row>
      <xdr:rowOff>165100</xdr:rowOff>
    </xdr:from>
    <xdr:to>
      <xdr:col>82</xdr:col>
      <xdr:colOff>107950</xdr:colOff>
      <xdr:row>60</xdr:row>
      <xdr:rowOff>88900</xdr:rowOff>
    </xdr:to>
    <xdr:cxnSp macro="">
      <xdr:nvCxnSpPr>
        <xdr:cNvPr id="233" name="直線コネクタ 232"/>
        <xdr:cNvCxnSpPr/>
      </xdr:nvCxnSpPr>
      <xdr:spPr>
        <a:xfrm flipV="1">
          <a:off x="16510000" y="9766300"/>
          <a:ext cx="0" cy="609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34"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35" name="直線コネクタ 234"/>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80027</xdr:rowOff>
    </xdr:from>
    <xdr:ext cx="762000" cy="259045"/>
    <xdr:sp macro="" textlink="">
      <xdr:nvSpPr>
        <xdr:cNvPr id="236" name="その他最大値テキスト"/>
        <xdr:cNvSpPr txBox="1"/>
      </xdr:nvSpPr>
      <xdr:spPr>
        <a:xfrm>
          <a:off x="165989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56</xdr:row>
      <xdr:rowOff>165100</xdr:rowOff>
    </xdr:from>
    <xdr:to>
      <xdr:col>82</xdr:col>
      <xdr:colOff>196850</xdr:colOff>
      <xdr:row>56</xdr:row>
      <xdr:rowOff>165100</xdr:rowOff>
    </xdr:to>
    <xdr:cxnSp macro="">
      <xdr:nvCxnSpPr>
        <xdr:cNvPr id="237" name="直線コネクタ 236"/>
        <xdr:cNvCxnSpPr/>
      </xdr:nvCxnSpPr>
      <xdr:spPr>
        <a:xfrm>
          <a:off x="16421100" y="976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107950</xdr:rowOff>
    </xdr:from>
    <xdr:to>
      <xdr:col>82</xdr:col>
      <xdr:colOff>107950</xdr:colOff>
      <xdr:row>60</xdr:row>
      <xdr:rowOff>88900</xdr:rowOff>
    </xdr:to>
    <xdr:cxnSp macro="">
      <xdr:nvCxnSpPr>
        <xdr:cNvPr id="238" name="直線コネクタ 237"/>
        <xdr:cNvCxnSpPr/>
      </xdr:nvCxnSpPr>
      <xdr:spPr>
        <a:xfrm>
          <a:off x="15671800" y="102235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92727</xdr:rowOff>
    </xdr:from>
    <xdr:ext cx="762000" cy="259045"/>
    <xdr:sp macro="" textlink="">
      <xdr:nvSpPr>
        <xdr:cNvPr id="239" name="その他平均値テキスト"/>
        <xdr:cNvSpPr txBox="1"/>
      </xdr:nvSpPr>
      <xdr:spPr>
        <a:xfrm>
          <a:off x="16598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40" name="フローチャート: 判断 239"/>
        <xdr:cNvSpPr/>
      </xdr:nvSpPr>
      <xdr:spPr>
        <a:xfrm>
          <a:off x="16459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50800</xdr:rowOff>
    </xdr:from>
    <xdr:to>
      <xdr:col>78</xdr:col>
      <xdr:colOff>69850</xdr:colOff>
      <xdr:row>59</xdr:row>
      <xdr:rowOff>107950</xdr:rowOff>
    </xdr:to>
    <xdr:cxnSp macro="">
      <xdr:nvCxnSpPr>
        <xdr:cNvPr id="241" name="直線コネクタ 240"/>
        <xdr:cNvCxnSpPr/>
      </xdr:nvCxnSpPr>
      <xdr:spPr>
        <a:xfrm>
          <a:off x="14782800" y="9994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38100</xdr:rowOff>
    </xdr:from>
    <xdr:to>
      <xdr:col>78</xdr:col>
      <xdr:colOff>120650</xdr:colOff>
      <xdr:row>56</xdr:row>
      <xdr:rowOff>139700</xdr:rowOff>
    </xdr:to>
    <xdr:sp macro="" textlink="">
      <xdr:nvSpPr>
        <xdr:cNvPr id="242" name="フローチャート: 判断 241"/>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43" name="テキスト ボックス 242"/>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58</xdr:row>
      <xdr:rowOff>50800</xdr:rowOff>
    </xdr:to>
    <xdr:cxnSp macro="">
      <xdr:nvCxnSpPr>
        <xdr:cNvPr id="244" name="直線コネクタ 243"/>
        <xdr:cNvCxnSpPr/>
      </xdr:nvCxnSpPr>
      <xdr:spPr>
        <a:xfrm>
          <a:off x="13893800" y="991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152400</xdr:rowOff>
    </xdr:from>
    <xdr:to>
      <xdr:col>74</xdr:col>
      <xdr:colOff>31750</xdr:colOff>
      <xdr:row>55</xdr:row>
      <xdr:rowOff>82550</xdr:rowOff>
    </xdr:to>
    <xdr:sp macro="" textlink="">
      <xdr:nvSpPr>
        <xdr:cNvPr id="245" name="フローチャート: 判断 244"/>
        <xdr:cNvSpPr/>
      </xdr:nvSpPr>
      <xdr:spPr>
        <a:xfrm>
          <a:off x="14732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92727</xdr:rowOff>
    </xdr:from>
    <xdr:ext cx="762000" cy="259045"/>
    <xdr:sp macro="" textlink="">
      <xdr:nvSpPr>
        <xdr:cNvPr id="246" name="テキスト ボックス 245"/>
        <xdr:cNvSpPr txBox="1"/>
      </xdr:nvSpPr>
      <xdr:spPr>
        <a:xfrm>
          <a:off x="14401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58</xdr:row>
      <xdr:rowOff>127000</xdr:rowOff>
    </xdr:to>
    <xdr:cxnSp macro="">
      <xdr:nvCxnSpPr>
        <xdr:cNvPr id="247" name="直線コネクタ 246"/>
        <xdr:cNvCxnSpPr/>
      </xdr:nvCxnSpPr>
      <xdr:spPr>
        <a:xfrm flipV="1">
          <a:off x="13004800" y="9918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48" name="フローチャート: 判断 247"/>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49" name="テキスト ボックス 248"/>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19050</xdr:rowOff>
    </xdr:from>
    <xdr:to>
      <xdr:col>65</xdr:col>
      <xdr:colOff>53975</xdr:colOff>
      <xdr:row>53</xdr:row>
      <xdr:rowOff>120650</xdr:rowOff>
    </xdr:to>
    <xdr:sp macro="" textlink="">
      <xdr:nvSpPr>
        <xdr:cNvPr id="250" name="フローチャート: 判断 249"/>
        <xdr:cNvSpPr/>
      </xdr:nvSpPr>
      <xdr:spPr>
        <a:xfrm>
          <a:off x="12954000" y="910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130827</xdr:rowOff>
    </xdr:from>
    <xdr:ext cx="762000" cy="259045"/>
    <xdr:sp macro="" textlink="">
      <xdr:nvSpPr>
        <xdr:cNvPr id="251" name="テキスト ボックス 250"/>
        <xdr:cNvSpPr txBox="1"/>
      </xdr:nvSpPr>
      <xdr:spPr>
        <a:xfrm>
          <a:off x="12623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38100</xdr:rowOff>
    </xdr:from>
    <xdr:to>
      <xdr:col>82</xdr:col>
      <xdr:colOff>158750</xdr:colOff>
      <xdr:row>60</xdr:row>
      <xdr:rowOff>139700</xdr:rowOff>
    </xdr:to>
    <xdr:sp macro="" textlink="">
      <xdr:nvSpPr>
        <xdr:cNvPr id="257" name="楕円 256"/>
        <xdr:cNvSpPr/>
      </xdr:nvSpPr>
      <xdr:spPr>
        <a:xfrm>
          <a:off x="164592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118127</xdr:rowOff>
    </xdr:from>
    <xdr:ext cx="762000" cy="259045"/>
    <xdr:sp macro="" textlink="">
      <xdr:nvSpPr>
        <xdr:cNvPr id="258" name="その他該当値テキスト"/>
        <xdr:cNvSpPr txBox="1"/>
      </xdr:nvSpPr>
      <xdr:spPr>
        <a:xfrm>
          <a:off x="165989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57150</xdr:rowOff>
    </xdr:from>
    <xdr:to>
      <xdr:col>78</xdr:col>
      <xdr:colOff>120650</xdr:colOff>
      <xdr:row>59</xdr:row>
      <xdr:rowOff>158750</xdr:rowOff>
    </xdr:to>
    <xdr:sp macro="" textlink="">
      <xdr:nvSpPr>
        <xdr:cNvPr id="259" name="楕円 258"/>
        <xdr:cNvSpPr/>
      </xdr:nvSpPr>
      <xdr:spPr>
        <a:xfrm>
          <a:off x="15621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143527</xdr:rowOff>
    </xdr:from>
    <xdr:ext cx="736600" cy="259045"/>
    <xdr:sp macro="" textlink="">
      <xdr:nvSpPr>
        <xdr:cNvPr id="260" name="テキスト ボックス 259"/>
        <xdr:cNvSpPr txBox="1"/>
      </xdr:nvSpPr>
      <xdr:spPr>
        <a:xfrm>
          <a:off x="15290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61" name="楕円 260"/>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62" name="テキスト ボックス 261"/>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63" name="楕円 262"/>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64" name="テキスト ボックス 263"/>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65" name="楕円 264"/>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66" name="テキスト ボックス 265"/>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0" name="正方形/長方形 269"/>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1" name="正方形/長方形 270"/>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2" name="正方形/長方形 27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3" name="正方形/長方形 272"/>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4" name="正方形/長方形 27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5" name="テキスト ボックス 274"/>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本県は制度融資を預託方式で実施しているため貸付金額が大きく経常収支比率の補助費等分の割合は相対的に低くなり、類似団体平均を下回っています。</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年度にかけて比率が上昇しているのは、保育所等運営支援事業費など社会保障関係経費の増加により分子である補助費が増加したことが主な要因です。</a:t>
          </a:r>
        </a:p>
      </xdr:txBody>
    </xdr:sp>
    <xdr:clientData/>
  </xdr:twoCellAnchor>
  <xdr:oneCellAnchor>
    <xdr:from>
      <xdr:col>62</xdr:col>
      <xdr:colOff>6350</xdr:colOff>
      <xdr:row>29</xdr:row>
      <xdr:rowOff>107950</xdr:rowOff>
    </xdr:from>
    <xdr:ext cx="298543" cy="225703"/>
    <xdr:sp macro="" textlink="">
      <xdr:nvSpPr>
        <xdr:cNvPr id="276" name="テキスト ボックス 27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7" name="直線コネクタ 27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8" name="テキスト ボックス 277"/>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79" name="直線コネクタ 278"/>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0" name="テキスト ボックス 279"/>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1" name="直線コネクタ 280"/>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2" name="テキスト ボックス 281"/>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3" name="直線コネクタ 282"/>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4" name="テキスト ボックス 283"/>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5" name="直線コネクタ 284"/>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6" name="テキスト ボックス 285"/>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87" name="直線コネクタ 286"/>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88" name="テキスト ボックス 287"/>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89" name="直線コネクタ 288"/>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0" name="テキスト ボックス 289"/>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2" name="テキスト ボックス 291"/>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69850</xdr:rowOff>
    </xdr:from>
    <xdr:to>
      <xdr:col>82</xdr:col>
      <xdr:colOff>107950</xdr:colOff>
      <xdr:row>41</xdr:row>
      <xdr:rowOff>102507</xdr:rowOff>
    </xdr:to>
    <xdr:cxnSp macro="">
      <xdr:nvCxnSpPr>
        <xdr:cNvPr id="294" name="直線コネクタ 293"/>
        <xdr:cNvCxnSpPr/>
      </xdr:nvCxnSpPr>
      <xdr:spPr>
        <a:xfrm flipV="1">
          <a:off x="16510000" y="57277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74584</xdr:rowOff>
    </xdr:from>
    <xdr:ext cx="762000" cy="259045"/>
    <xdr:sp macro="" textlink="">
      <xdr:nvSpPr>
        <xdr:cNvPr id="295" name="補助費等最小値テキスト"/>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102507</xdr:rowOff>
    </xdr:from>
    <xdr:to>
      <xdr:col>82</xdr:col>
      <xdr:colOff>196850</xdr:colOff>
      <xdr:row>41</xdr:row>
      <xdr:rowOff>102507</xdr:rowOff>
    </xdr:to>
    <xdr:cxnSp macro="">
      <xdr:nvCxnSpPr>
        <xdr:cNvPr id="296" name="直線コネクタ 295"/>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156227</xdr:rowOff>
    </xdr:from>
    <xdr:ext cx="762000" cy="259045"/>
    <xdr:sp macro="" textlink="">
      <xdr:nvSpPr>
        <xdr:cNvPr id="297" name="補助費等最大値テキスト"/>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69850</xdr:rowOff>
    </xdr:from>
    <xdr:to>
      <xdr:col>82</xdr:col>
      <xdr:colOff>196850</xdr:colOff>
      <xdr:row>33</xdr:row>
      <xdr:rowOff>69850</xdr:rowOff>
    </xdr:to>
    <xdr:cxnSp macro="">
      <xdr:nvCxnSpPr>
        <xdr:cNvPr id="298" name="直線コネクタ 297"/>
        <xdr:cNvCxnSpPr/>
      </xdr:nvCxnSpPr>
      <xdr:spPr>
        <a:xfrm>
          <a:off x="16421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53522</xdr:rowOff>
    </xdr:from>
    <xdr:to>
      <xdr:col>82</xdr:col>
      <xdr:colOff>107950</xdr:colOff>
      <xdr:row>33</xdr:row>
      <xdr:rowOff>69850</xdr:rowOff>
    </xdr:to>
    <xdr:cxnSp macro="">
      <xdr:nvCxnSpPr>
        <xdr:cNvPr id="299" name="直線コネクタ 298"/>
        <xdr:cNvCxnSpPr/>
      </xdr:nvCxnSpPr>
      <xdr:spPr>
        <a:xfrm>
          <a:off x="15671800" y="57113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129920</xdr:rowOff>
    </xdr:from>
    <xdr:ext cx="762000" cy="259045"/>
    <xdr:sp macro="" textlink="">
      <xdr:nvSpPr>
        <xdr:cNvPr id="300" name="補助費等平均値テキスト"/>
        <xdr:cNvSpPr txBox="1"/>
      </xdr:nvSpPr>
      <xdr:spPr>
        <a:xfrm>
          <a:off x="16598900" y="6302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157843</xdr:rowOff>
    </xdr:from>
    <xdr:to>
      <xdr:col>82</xdr:col>
      <xdr:colOff>158750</xdr:colOff>
      <xdr:row>37</xdr:row>
      <xdr:rowOff>87993</xdr:rowOff>
    </xdr:to>
    <xdr:sp macro="" textlink="">
      <xdr:nvSpPr>
        <xdr:cNvPr id="301" name="フローチャート: 判断 300"/>
        <xdr:cNvSpPr/>
      </xdr:nvSpPr>
      <xdr:spPr>
        <a:xfrm>
          <a:off x="164592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110672</xdr:rowOff>
    </xdr:from>
    <xdr:to>
      <xdr:col>78</xdr:col>
      <xdr:colOff>69850</xdr:colOff>
      <xdr:row>33</xdr:row>
      <xdr:rowOff>53522</xdr:rowOff>
    </xdr:to>
    <xdr:cxnSp macro="">
      <xdr:nvCxnSpPr>
        <xdr:cNvPr id="302" name="直線コネクタ 301"/>
        <xdr:cNvCxnSpPr/>
      </xdr:nvCxnSpPr>
      <xdr:spPr>
        <a:xfrm>
          <a:off x="14782800" y="55970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157843</xdr:rowOff>
    </xdr:from>
    <xdr:to>
      <xdr:col>78</xdr:col>
      <xdr:colOff>120650</xdr:colOff>
      <xdr:row>37</xdr:row>
      <xdr:rowOff>87993</xdr:rowOff>
    </xdr:to>
    <xdr:sp macro="" textlink="">
      <xdr:nvSpPr>
        <xdr:cNvPr id="303" name="フローチャート: 判断 302"/>
        <xdr:cNvSpPr/>
      </xdr:nvSpPr>
      <xdr:spPr>
        <a:xfrm>
          <a:off x="15621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72770</xdr:rowOff>
    </xdr:from>
    <xdr:ext cx="736600" cy="259045"/>
    <xdr:sp macro="" textlink="">
      <xdr:nvSpPr>
        <xdr:cNvPr id="304" name="テキスト ボックス 303"/>
        <xdr:cNvSpPr txBox="1"/>
      </xdr:nvSpPr>
      <xdr:spPr>
        <a:xfrm>
          <a:off x="15290800" y="641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78014</xdr:rowOff>
    </xdr:from>
    <xdr:to>
      <xdr:col>73</xdr:col>
      <xdr:colOff>180975</xdr:colOff>
      <xdr:row>32</xdr:row>
      <xdr:rowOff>110672</xdr:rowOff>
    </xdr:to>
    <xdr:cxnSp macro="">
      <xdr:nvCxnSpPr>
        <xdr:cNvPr id="305" name="直線コネクタ 304"/>
        <xdr:cNvCxnSpPr/>
      </xdr:nvCxnSpPr>
      <xdr:spPr>
        <a:xfrm>
          <a:off x="13893800" y="55644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92528</xdr:rowOff>
    </xdr:from>
    <xdr:to>
      <xdr:col>74</xdr:col>
      <xdr:colOff>31750</xdr:colOff>
      <xdr:row>37</xdr:row>
      <xdr:rowOff>22678</xdr:rowOff>
    </xdr:to>
    <xdr:sp macro="" textlink="">
      <xdr:nvSpPr>
        <xdr:cNvPr id="306" name="フローチャート: 判断 305"/>
        <xdr:cNvSpPr/>
      </xdr:nvSpPr>
      <xdr:spPr>
        <a:xfrm>
          <a:off x="14732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7455</xdr:rowOff>
    </xdr:from>
    <xdr:ext cx="762000" cy="259045"/>
    <xdr:sp macro="" textlink="">
      <xdr:nvSpPr>
        <xdr:cNvPr id="307" name="テキスト ボックス 306"/>
        <xdr:cNvSpPr txBox="1"/>
      </xdr:nvSpPr>
      <xdr:spPr>
        <a:xfrm>
          <a:off x="14401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29028</xdr:rowOff>
    </xdr:from>
    <xdr:to>
      <xdr:col>69</xdr:col>
      <xdr:colOff>92075</xdr:colOff>
      <xdr:row>32</xdr:row>
      <xdr:rowOff>78014</xdr:rowOff>
    </xdr:to>
    <xdr:cxnSp macro="">
      <xdr:nvCxnSpPr>
        <xdr:cNvPr id="308" name="直線コネクタ 307"/>
        <xdr:cNvCxnSpPr/>
      </xdr:nvCxnSpPr>
      <xdr:spPr>
        <a:xfrm>
          <a:off x="13004800" y="551542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125186</xdr:rowOff>
    </xdr:from>
    <xdr:to>
      <xdr:col>69</xdr:col>
      <xdr:colOff>142875</xdr:colOff>
      <xdr:row>37</xdr:row>
      <xdr:rowOff>55336</xdr:rowOff>
    </xdr:to>
    <xdr:sp macro="" textlink="">
      <xdr:nvSpPr>
        <xdr:cNvPr id="309" name="フローチャート: 判断 308"/>
        <xdr:cNvSpPr/>
      </xdr:nvSpPr>
      <xdr:spPr>
        <a:xfrm>
          <a:off x="138430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40113</xdr:rowOff>
    </xdr:from>
    <xdr:ext cx="762000" cy="259045"/>
    <xdr:sp macro="" textlink="">
      <xdr:nvSpPr>
        <xdr:cNvPr id="310" name="テキスト ボックス 309"/>
        <xdr:cNvSpPr txBox="1"/>
      </xdr:nvSpPr>
      <xdr:spPr>
        <a:xfrm>
          <a:off x="13512800" y="638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35378</xdr:rowOff>
    </xdr:from>
    <xdr:to>
      <xdr:col>65</xdr:col>
      <xdr:colOff>53975</xdr:colOff>
      <xdr:row>37</xdr:row>
      <xdr:rowOff>136978</xdr:rowOff>
    </xdr:to>
    <xdr:sp macro="" textlink="">
      <xdr:nvSpPr>
        <xdr:cNvPr id="311" name="フローチャート: 判断 310"/>
        <xdr:cNvSpPr/>
      </xdr:nvSpPr>
      <xdr:spPr>
        <a:xfrm>
          <a:off x="12954000" y="637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121755</xdr:rowOff>
    </xdr:from>
    <xdr:ext cx="762000" cy="259045"/>
    <xdr:sp macro="" textlink="">
      <xdr:nvSpPr>
        <xdr:cNvPr id="312" name="テキスト ボックス 311"/>
        <xdr:cNvSpPr txBox="1"/>
      </xdr:nvSpPr>
      <xdr:spPr>
        <a:xfrm>
          <a:off x="12623800" y="646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19050</xdr:rowOff>
    </xdr:from>
    <xdr:to>
      <xdr:col>82</xdr:col>
      <xdr:colOff>158750</xdr:colOff>
      <xdr:row>33</xdr:row>
      <xdr:rowOff>120650</xdr:rowOff>
    </xdr:to>
    <xdr:sp macro="" textlink="">
      <xdr:nvSpPr>
        <xdr:cNvPr id="318" name="楕円 317"/>
        <xdr:cNvSpPr/>
      </xdr:nvSpPr>
      <xdr:spPr>
        <a:xfrm>
          <a:off x="164592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99077</xdr:rowOff>
    </xdr:from>
    <xdr:ext cx="762000" cy="259045"/>
    <xdr:sp macro="" textlink="">
      <xdr:nvSpPr>
        <xdr:cNvPr id="319" name="補助費等該当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2722</xdr:rowOff>
    </xdr:from>
    <xdr:to>
      <xdr:col>78</xdr:col>
      <xdr:colOff>120650</xdr:colOff>
      <xdr:row>33</xdr:row>
      <xdr:rowOff>104322</xdr:rowOff>
    </xdr:to>
    <xdr:sp macro="" textlink="">
      <xdr:nvSpPr>
        <xdr:cNvPr id="320" name="楕円 319"/>
        <xdr:cNvSpPr/>
      </xdr:nvSpPr>
      <xdr:spPr>
        <a:xfrm>
          <a:off x="15621000" y="566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114499</xdr:rowOff>
    </xdr:from>
    <xdr:ext cx="736600" cy="259045"/>
    <xdr:sp macro="" textlink="">
      <xdr:nvSpPr>
        <xdr:cNvPr id="321" name="テキスト ボックス 320"/>
        <xdr:cNvSpPr txBox="1"/>
      </xdr:nvSpPr>
      <xdr:spPr>
        <a:xfrm>
          <a:off x="15290800" y="5429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59872</xdr:rowOff>
    </xdr:from>
    <xdr:to>
      <xdr:col>74</xdr:col>
      <xdr:colOff>31750</xdr:colOff>
      <xdr:row>32</xdr:row>
      <xdr:rowOff>161472</xdr:rowOff>
    </xdr:to>
    <xdr:sp macro="" textlink="">
      <xdr:nvSpPr>
        <xdr:cNvPr id="322" name="楕円 321"/>
        <xdr:cNvSpPr/>
      </xdr:nvSpPr>
      <xdr:spPr>
        <a:xfrm>
          <a:off x="14732000" y="55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199</xdr:rowOff>
    </xdr:from>
    <xdr:ext cx="762000" cy="259045"/>
    <xdr:sp macro="" textlink="">
      <xdr:nvSpPr>
        <xdr:cNvPr id="323" name="テキスト ボックス 322"/>
        <xdr:cNvSpPr txBox="1"/>
      </xdr:nvSpPr>
      <xdr:spPr>
        <a:xfrm>
          <a:off x="14401800" y="531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27214</xdr:rowOff>
    </xdr:from>
    <xdr:to>
      <xdr:col>69</xdr:col>
      <xdr:colOff>142875</xdr:colOff>
      <xdr:row>32</xdr:row>
      <xdr:rowOff>128814</xdr:rowOff>
    </xdr:to>
    <xdr:sp macro="" textlink="">
      <xdr:nvSpPr>
        <xdr:cNvPr id="324" name="楕円 323"/>
        <xdr:cNvSpPr/>
      </xdr:nvSpPr>
      <xdr:spPr>
        <a:xfrm>
          <a:off x="13843000" y="551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30</xdr:row>
      <xdr:rowOff>138991</xdr:rowOff>
    </xdr:from>
    <xdr:ext cx="762000" cy="259045"/>
    <xdr:sp macro="" textlink="">
      <xdr:nvSpPr>
        <xdr:cNvPr id="325" name="テキスト ボックス 324"/>
        <xdr:cNvSpPr txBox="1"/>
      </xdr:nvSpPr>
      <xdr:spPr>
        <a:xfrm>
          <a:off x="13512800" y="528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31</xdr:row>
      <xdr:rowOff>149678</xdr:rowOff>
    </xdr:from>
    <xdr:to>
      <xdr:col>65</xdr:col>
      <xdr:colOff>53975</xdr:colOff>
      <xdr:row>32</xdr:row>
      <xdr:rowOff>79828</xdr:rowOff>
    </xdr:to>
    <xdr:sp macro="" textlink="">
      <xdr:nvSpPr>
        <xdr:cNvPr id="326" name="楕円 325"/>
        <xdr:cNvSpPr/>
      </xdr:nvSpPr>
      <xdr:spPr>
        <a:xfrm>
          <a:off x="12954000" y="546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30</xdr:row>
      <xdr:rowOff>90005</xdr:rowOff>
    </xdr:from>
    <xdr:ext cx="762000" cy="259045"/>
    <xdr:sp macro="" textlink="">
      <xdr:nvSpPr>
        <xdr:cNvPr id="327" name="テキスト ボックス 326"/>
        <xdr:cNvSpPr txBox="1"/>
      </xdr:nvSpPr>
      <xdr:spPr>
        <a:xfrm>
          <a:off x="12623800" y="523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1" name="正方形/長方形 330"/>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2" name="正方形/長方形 331"/>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4" name="正方形/長方形 333"/>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6" name="テキスト ボックス 335"/>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県土が東西に長く離島も存在する本県は、社会資本整備が他県に比べて遅れており、県債を財源とした社会資本の整備に積極的に取り組んできた結果、類似団体平均を上回っていました。平成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年度以降、過去に行った県債の繰上償還の効果により分子が減少し、比率が大きく改善した。（</a:t>
          </a:r>
          <a:r>
            <a:rPr kumimoji="1" lang="en-US" altLang="ja-JP" sz="1200">
              <a:latin typeface="ＭＳ Ｐゴシック" panose="020B0600070205080204" pitchFamily="50" charset="-128"/>
              <a:ea typeface="ＭＳ Ｐゴシック" panose="020B0600070205080204" pitchFamily="50" charset="-128"/>
            </a:rPr>
            <a:t>H27,28</a:t>
          </a:r>
          <a:r>
            <a:rPr kumimoji="1" lang="ja-JP" altLang="en-US" sz="1200">
              <a:latin typeface="ＭＳ Ｐゴシック" panose="020B0600070205080204" pitchFamily="50" charset="-128"/>
              <a:ea typeface="ＭＳ Ｐゴシック" panose="020B0600070205080204" pitchFamily="50" charset="-128"/>
            </a:rPr>
            <a:t>はその効果が大きかった。）　今後も、県債の新規発行の抑制、県債残高の圧縮に努めます。</a:t>
          </a:r>
        </a:p>
      </xdr:txBody>
    </xdr:sp>
    <xdr:clientData/>
  </xdr:twoCellAnchor>
  <xdr:oneCellAnchor>
    <xdr:from>
      <xdr:col>3</xdr:col>
      <xdr:colOff>123825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9" name="テキスト ボックス 338"/>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0" name="直線コネクタ 33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99077</xdr:rowOff>
    </xdr:from>
    <xdr:ext cx="762000" cy="259045"/>
    <xdr:sp macro="" textlink="">
      <xdr:nvSpPr>
        <xdr:cNvPr id="341" name="テキスト ボックス 340"/>
        <xdr:cNvSpPr txBox="1"/>
      </xdr:nvSpPr>
      <xdr:spPr>
        <a:xfrm>
          <a:off x="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2" name="直線コネクタ 34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156227</xdr:rowOff>
    </xdr:from>
    <xdr:ext cx="762000" cy="259045"/>
    <xdr:sp macro="" textlink="">
      <xdr:nvSpPr>
        <xdr:cNvPr id="343" name="テキスト ボックス 342"/>
        <xdr:cNvSpPr txBox="1"/>
      </xdr:nvSpPr>
      <xdr:spPr>
        <a:xfrm>
          <a:off x="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4" name="直線コネクタ 34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41927</xdr:rowOff>
    </xdr:from>
    <xdr:ext cx="762000" cy="259045"/>
    <xdr:sp macro="" textlink="">
      <xdr:nvSpPr>
        <xdr:cNvPr id="345" name="テキスト ボックス 344"/>
        <xdr:cNvSpPr txBox="1"/>
      </xdr:nvSpPr>
      <xdr:spPr>
        <a:xfrm>
          <a:off x="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6" name="直線コネクタ 34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99077</xdr:rowOff>
    </xdr:from>
    <xdr:ext cx="762000" cy="259045"/>
    <xdr:sp macro="" textlink="">
      <xdr:nvSpPr>
        <xdr:cNvPr id="347" name="テキスト ボックス 346"/>
        <xdr:cNvSpPr txBox="1"/>
      </xdr:nvSpPr>
      <xdr:spPr>
        <a:xfrm>
          <a:off x="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8" name="直線コネクタ 34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9" name="テキスト ボックス 348"/>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77</xdr:row>
      <xdr:rowOff>1270</xdr:rowOff>
    </xdr:to>
    <xdr:cxnSp macro="">
      <xdr:nvCxnSpPr>
        <xdr:cNvPr id="351" name="直線コネクタ 350"/>
        <xdr:cNvCxnSpPr/>
      </xdr:nvCxnSpPr>
      <xdr:spPr>
        <a:xfrm flipV="1">
          <a:off x="4826000" y="12585700"/>
          <a:ext cx="0" cy="617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144797</xdr:rowOff>
    </xdr:from>
    <xdr:ext cx="762000" cy="259045"/>
    <xdr:sp macro="" textlink="">
      <xdr:nvSpPr>
        <xdr:cNvPr id="352" name="公債費最小値テキスト"/>
        <xdr:cNvSpPr txBox="1"/>
      </xdr:nvSpPr>
      <xdr:spPr>
        <a:xfrm>
          <a:off x="4914900" y="1317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77</xdr:row>
      <xdr:rowOff>1270</xdr:rowOff>
    </xdr:from>
    <xdr:to>
      <xdr:col>24</xdr:col>
      <xdr:colOff>114300</xdr:colOff>
      <xdr:row>77</xdr:row>
      <xdr:rowOff>1270</xdr:rowOff>
    </xdr:to>
    <xdr:cxnSp macro="">
      <xdr:nvCxnSpPr>
        <xdr:cNvPr id="353" name="直線コネクタ 352"/>
        <xdr:cNvCxnSpPr/>
      </xdr:nvCxnSpPr>
      <xdr:spPr>
        <a:xfrm>
          <a:off x="4737100" y="13202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1270</xdr:rowOff>
    </xdr:from>
    <xdr:to>
      <xdr:col>24</xdr:col>
      <xdr:colOff>25400</xdr:colOff>
      <xdr:row>76</xdr:row>
      <xdr:rowOff>81280</xdr:rowOff>
    </xdr:to>
    <xdr:cxnSp macro="">
      <xdr:nvCxnSpPr>
        <xdr:cNvPr id="356" name="直線コネクタ 355"/>
        <xdr:cNvCxnSpPr/>
      </xdr:nvCxnSpPr>
      <xdr:spPr>
        <a:xfrm>
          <a:off x="3987800" y="12517120"/>
          <a:ext cx="838200" cy="5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58437</xdr:rowOff>
    </xdr:from>
    <xdr:ext cx="762000" cy="259045"/>
    <xdr:sp macro="" textlink="">
      <xdr:nvSpPr>
        <xdr:cNvPr id="357" name="公債費平均値テキスト"/>
        <xdr:cNvSpPr txBox="1"/>
      </xdr:nvSpPr>
      <xdr:spPr>
        <a:xfrm>
          <a:off x="4914900" y="12745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41910</xdr:rowOff>
    </xdr:from>
    <xdr:to>
      <xdr:col>24</xdr:col>
      <xdr:colOff>76200</xdr:colOff>
      <xdr:row>75</xdr:row>
      <xdr:rowOff>143510</xdr:rowOff>
    </xdr:to>
    <xdr:sp macro="" textlink="">
      <xdr:nvSpPr>
        <xdr:cNvPr id="358" name="フローチャート: 判断 357"/>
        <xdr:cNvSpPr/>
      </xdr:nvSpPr>
      <xdr:spPr>
        <a:xfrm>
          <a:off x="47752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1270</xdr:rowOff>
    </xdr:from>
    <xdr:to>
      <xdr:col>19</xdr:col>
      <xdr:colOff>187325</xdr:colOff>
      <xdr:row>73</xdr:row>
      <xdr:rowOff>161290</xdr:rowOff>
    </xdr:to>
    <xdr:cxnSp macro="">
      <xdr:nvCxnSpPr>
        <xdr:cNvPr id="359" name="直線コネクタ 358"/>
        <xdr:cNvCxnSpPr/>
      </xdr:nvCxnSpPr>
      <xdr:spPr>
        <a:xfrm flipV="1">
          <a:off x="3098800" y="125171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73</xdr:row>
      <xdr:rowOff>156210</xdr:rowOff>
    </xdr:from>
    <xdr:to>
      <xdr:col>20</xdr:col>
      <xdr:colOff>38100</xdr:colOff>
      <xdr:row>74</xdr:row>
      <xdr:rowOff>86360</xdr:rowOff>
    </xdr:to>
    <xdr:sp macro="" textlink="">
      <xdr:nvSpPr>
        <xdr:cNvPr id="360" name="フローチャート: 判断 359"/>
        <xdr:cNvSpPr/>
      </xdr:nvSpPr>
      <xdr:spPr>
        <a:xfrm>
          <a:off x="3937000" y="1267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71137</xdr:rowOff>
    </xdr:from>
    <xdr:ext cx="736600" cy="259045"/>
    <xdr:sp macro="" textlink="">
      <xdr:nvSpPr>
        <xdr:cNvPr id="361" name="テキスト ボックス 360"/>
        <xdr:cNvSpPr txBox="1"/>
      </xdr:nvSpPr>
      <xdr:spPr>
        <a:xfrm>
          <a:off x="3606800" y="12758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161290</xdr:rowOff>
    </xdr:from>
    <xdr:to>
      <xdr:col>15</xdr:col>
      <xdr:colOff>98425</xdr:colOff>
      <xdr:row>80</xdr:row>
      <xdr:rowOff>58420</xdr:rowOff>
    </xdr:to>
    <xdr:cxnSp macro="">
      <xdr:nvCxnSpPr>
        <xdr:cNvPr id="362" name="直線コネクタ 361"/>
        <xdr:cNvCxnSpPr/>
      </xdr:nvCxnSpPr>
      <xdr:spPr>
        <a:xfrm flipV="1">
          <a:off x="2209800" y="12677140"/>
          <a:ext cx="889000" cy="109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19050</xdr:rowOff>
    </xdr:from>
    <xdr:to>
      <xdr:col>15</xdr:col>
      <xdr:colOff>149225</xdr:colOff>
      <xdr:row>75</xdr:row>
      <xdr:rowOff>120650</xdr:rowOff>
    </xdr:to>
    <xdr:sp macro="" textlink="">
      <xdr:nvSpPr>
        <xdr:cNvPr id="363" name="フローチャート: 判断 362"/>
        <xdr:cNvSpPr/>
      </xdr:nvSpPr>
      <xdr:spPr>
        <a:xfrm>
          <a:off x="3048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105427</xdr:rowOff>
    </xdr:from>
    <xdr:ext cx="762000" cy="259045"/>
    <xdr:sp macro="" textlink="">
      <xdr:nvSpPr>
        <xdr:cNvPr id="364" name="テキスト ボックス 363"/>
        <xdr:cNvSpPr txBox="1"/>
      </xdr:nvSpPr>
      <xdr:spPr>
        <a:xfrm>
          <a:off x="2717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58420</xdr:rowOff>
    </xdr:from>
    <xdr:to>
      <xdr:col>11</xdr:col>
      <xdr:colOff>9525</xdr:colOff>
      <xdr:row>81</xdr:row>
      <xdr:rowOff>46989</xdr:rowOff>
    </xdr:to>
    <xdr:cxnSp macro="">
      <xdr:nvCxnSpPr>
        <xdr:cNvPr id="365" name="直線コネクタ 364"/>
        <xdr:cNvCxnSpPr/>
      </xdr:nvCxnSpPr>
      <xdr:spPr>
        <a:xfrm flipV="1">
          <a:off x="1320800" y="1377442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53340</xdr:rowOff>
    </xdr:from>
    <xdr:to>
      <xdr:col>11</xdr:col>
      <xdr:colOff>60325</xdr:colOff>
      <xdr:row>74</xdr:row>
      <xdr:rowOff>154940</xdr:rowOff>
    </xdr:to>
    <xdr:sp macro="" textlink="">
      <xdr:nvSpPr>
        <xdr:cNvPr id="366" name="フローチャート: 判断 365"/>
        <xdr:cNvSpPr/>
      </xdr:nvSpPr>
      <xdr:spPr>
        <a:xfrm>
          <a:off x="2159000" y="1274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165117</xdr:rowOff>
    </xdr:from>
    <xdr:ext cx="762000" cy="259045"/>
    <xdr:sp macro="" textlink="">
      <xdr:nvSpPr>
        <xdr:cNvPr id="367" name="テキスト ボックス 366"/>
        <xdr:cNvSpPr txBox="1"/>
      </xdr:nvSpPr>
      <xdr:spPr>
        <a:xfrm>
          <a:off x="1828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19050</xdr:rowOff>
    </xdr:from>
    <xdr:to>
      <xdr:col>6</xdr:col>
      <xdr:colOff>171450</xdr:colOff>
      <xdr:row>75</xdr:row>
      <xdr:rowOff>120650</xdr:rowOff>
    </xdr:to>
    <xdr:sp macro="" textlink="">
      <xdr:nvSpPr>
        <xdr:cNvPr id="368" name="フローチャート: 判断 367"/>
        <xdr:cNvSpPr/>
      </xdr:nvSpPr>
      <xdr:spPr>
        <a:xfrm>
          <a:off x="1270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130827</xdr:rowOff>
    </xdr:from>
    <xdr:ext cx="762000" cy="259045"/>
    <xdr:sp macro="" textlink="">
      <xdr:nvSpPr>
        <xdr:cNvPr id="369" name="テキスト ボックス 368"/>
        <xdr:cNvSpPr txBox="1"/>
      </xdr:nvSpPr>
      <xdr:spPr>
        <a:xfrm>
          <a:off x="939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75" name="楕円 374"/>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110507</xdr:rowOff>
    </xdr:from>
    <xdr:ext cx="762000" cy="259045"/>
    <xdr:sp macro="" textlink="">
      <xdr:nvSpPr>
        <xdr:cNvPr id="376" name="公債費該当値テキスト"/>
        <xdr:cNvSpPr txBox="1"/>
      </xdr:nvSpPr>
      <xdr:spPr>
        <a:xfrm>
          <a:off x="4914900" y="1296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121920</xdr:rowOff>
    </xdr:from>
    <xdr:to>
      <xdr:col>20</xdr:col>
      <xdr:colOff>38100</xdr:colOff>
      <xdr:row>73</xdr:row>
      <xdr:rowOff>52070</xdr:rowOff>
    </xdr:to>
    <xdr:sp macro="" textlink="">
      <xdr:nvSpPr>
        <xdr:cNvPr id="377" name="楕円 376"/>
        <xdr:cNvSpPr/>
      </xdr:nvSpPr>
      <xdr:spPr>
        <a:xfrm>
          <a:off x="3937000" y="124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62247</xdr:rowOff>
    </xdr:from>
    <xdr:ext cx="736600" cy="259045"/>
    <xdr:sp macro="" textlink="">
      <xdr:nvSpPr>
        <xdr:cNvPr id="378" name="テキスト ボックス 377"/>
        <xdr:cNvSpPr txBox="1"/>
      </xdr:nvSpPr>
      <xdr:spPr>
        <a:xfrm>
          <a:off x="3606800" y="1223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110490</xdr:rowOff>
    </xdr:from>
    <xdr:to>
      <xdr:col>15</xdr:col>
      <xdr:colOff>149225</xdr:colOff>
      <xdr:row>74</xdr:row>
      <xdr:rowOff>40640</xdr:rowOff>
    </xdr:to>
    <xdr:sp macro="" textlink="">
      <xdr:nvSpPr>
        <xdr:cNvPr id="379" name="楕円 378"/>
        <xdr:cNvSpPr/>
      </xdr:nvSpPr>
      <xdr:spPr>
        <a:xfrm>
          <a:off x="3048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50817</xdr:rowOff>
    </xdr:from>
    <xdr:ext cx="762000" cy="259045"/>
    <xdr:sp macro="" textlink="">
      <xdr:nvSpPr>
        <xdr:cNvPr id="380" name="テキスト ボックス 379"/>
        <xdr:cNvSpPr txBox="1"/>
      </xdr:nvSpPr>
      <xdr:spPr>
        <a:xfrm>
          <a:off x="2717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7620</xdr:rowOff>
    </xdr:from>
    <xdr:to>
      <xdr:col>11</xdr:col>
      <xdr:colOff>60325</xdr:colOff>
      <xdr:row>80</xdr:row>
      <xdr:rowOff>109220</xdr:rowOff>
    </xdr:to>
    <xdr:sp macro="" textlink="">
      <xdr:nvSpPr>
        <xdr:cNvPr id="381" name="楕円 380"/>
        <xdr:cNvSpPr/>
      </xdr:nvSpPr>
      <xdr:spPr>
        <a:xfrm>
          <a:off x="2159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93997</xdr:rowOff>
    </xdr:from>
    <xdr:ext cx="762000" cy="259045"/>
    <xdr:sp macro="" textlink="">
      <xdr:nvSpPr>
        <xdr:cNvPr id="382" name="テキスト ボックス 381"/>
        <xdr:cNvSpPr txBox="1"/>
      </xdr:nvSpPr>
      <xdr:spPr>
        <a:xfrm>
          <a:off x="1828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167639</xdr:rowOff>
    </xdr:from>
    <xdr:to>
      <xdr:col>6</xdr:col>
      <xdr:colOff>171450</xdr:colOff>
      <xdr:row>81</xdr:row>
      <xdr:rowOff>97789</xdr:rowOff>
    </xdr:to>
    <xdr:sp macro="" textlink="">
      <xdr:nvSpPr>
        <xdr:cNvPr id="383" name="楕円 382"/>
        <xdr:cNvSpPr/>
      </xdr:nvSpPr>
      <xdr:spPr>
        <a:xfrm>
          <a:off x="1270000" y="138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82566</xdr:rowOff>
    </xdr:from>
    <xdr:ext cx="762000" cy="259045"/>
    <xdr:sp macro="" textlink="">
      <xdr:nvSpPr>
        <xdr:cNvPr id="384" name="テキスト ボックス 383"/>
        <xdr:cNvSpPr txBox="1"/>
      </xdr:nvSpPr>
      <xdr:spPr>
        <a:xfrm>
          <a:off x="939800" y="1397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8" name="正方形/長方形 387"/>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9" name="正方形/長方形 388"/>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0" name="正方形/長方形 38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1" name="正方形/長方形 390"/>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2" name="正方形/長方形 39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3" name="テキスト ボックス 392"/>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公債費を除いた経常収支比率は類似団体を下回っており、近年は概ね同水準で推移しています。</a:t>
          </a:r>
        </a:p>
        <a:p>
          <a:r>
            <a:rPr kumimoji="1" lang="ja-JP" altLang="en-US" sz="1200">
              <a:latin typeface="ＭＳ Ｐゴシック" panose="020B0600070205080204" pitchFamily="50" charset="-128"/>
              <a:ea typeface="ＭＳ Ｐゴシック" panose="020B0600070205080204" pitchFamily="50" charset="-128"/>
            </a:rPr>
            <a:t>　内訳としては、扶助費及び補助費が社会保障費の増などにより増加傾向にありますが、定員削減の効果などにより人件費を抑制していることが主な要因です。</a:t>
          </a:r>
        </a:p>
        <a:p>
          <a:r>
            <a:rPr kumimoji="1" lang="ja-JP" altLang="en-US" sz="1200">
              <a:latin typeface="ＭＳ Ｐゴシック" panose="020B0600070205080204" pitchFamily="50" charset="-128"/>
              <a:ea typeface="ＭＳ Ｐゴシック" panose="020B0600070205080204" pitchFamily="50" charset="-128"/>
            </a:rPr>
            <a:t>　今後も、「財政運営指針」に基づき、事務事業の見直しの徹底、アウトソーシングの推進による行政の効率化・合理化の徹底などの取組を進めることとしています。</a:t>
          </a:r>
        </a:p>
      </xdr:txBody>
    </xdr:sp>
    <xdr:clientData/>
  </xdr:twoCellAnchor>
  <xdr:oneCellAnchor>
    <xdr:from>
      <xdr:col>62</xdr:col>
      <xdr:colOff>6350</xdr:colOff>
      <xdr:row>69</xdr:row>
      <xdr:rowOff>107950</xdr:rowOff>
    </xdr:from>
    <xdr:ext cx="298543" cy="225703"/>
    <xdr:sp macro="" textlink="">
      <xdr:nvSpPr>
        <xdr:cNvPr id="394" name="テキスト ボックス 39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5" name="直線コネクタ 39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6" name="テキスト ボックス 395"/>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397" name="直線コネクタ 396"/>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398" name="テキスト ボックス 397"/>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399" name="直線コネクタ 398"/>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400" name="テキスト ボックス 399"/>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1" name="直線コネクタ 400"/>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402" name="テキスト ボックス 401"/>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3" name="直線コネクタ 402"/>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404" name="テキスト ボックス 403"/>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5" name="直線コネクタ 404"/>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406" name="テキスト ボックス 405"/>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07" name="直線コネクタ 406"/>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408" name="テキスト ボックス 407"/>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0" name="テキスト ボックス 409"/>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76</xdr:row>
      <xdr:rowOff>45357</xdr:rowOff>
    </xdr:from>
    <xdr:to>
      <xdr:col>82</xdr:col>
      <xdr:colOff>107950</xdr:colOff>
      <xdr:row>81</xdr:row>
      <xdr:rowOff>124279</xdr:rowOff>
    </xdr:to>
    <xdr:cxnSp macro="">
      <xdr:nvCxnSpPr>
        <xdr:cNvPr id="412" name="直線コネクタ 411"/>
        <xdr:cNvCxnSpPr/>
      </xdr:nvCxnSpPr>
      <xdr:spPr>
        <a:xfrm flipV="1">
          <a:off x="16510000" y="13075557"/>
          <a:ext cx="0" cy="93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96356</xdr:rowOff>
    </xdr:from>
    <xdr:ext cx="762000" cy="259045"/>
    <xdr:sp macro="" textlink="">
      <xdr:nvSpPr>
        <xdr:cNvPr id="413" name="公債費以外最小値テキスト"/>
        <xdr:cNvSpPr txBox="1"/>
      </xdr:nvSpPr>
      <xdr:spPr>
        <a:xfrm>
          <a:off x="16598900" y="1398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124279</xdr:rowOff>
    </xdr:from>
    <xdr:to>
      <xdr:col>82</xdr:col>
      <xdr:colOff>196850</xdr:colOff>
      <xdr:row>81</xdr:row>
      <xdr:rowOff>124279</xdr:rowOff>
    </xdr:to>
    <xdr:cxnSp macro="">
      <xdr:nvCxnSpPr>
        <xdr:cNvPr id="414" name="直線コネクタ 413"/>
        <xdr:cNvCxnSpPr/>
      </xdr:nvCxnSpPr>
      <xdr:spPr>
        <a:xfrm>
          <a:off x="16421100" y="1401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131734</xdr:rowOff>
    </xdr:from>
    <xdr:ext cx="762000" cy="259045"/>
    <xdr:sp macro="" textlink="">
      <xdr:nvSpPr>
        <xdr:cNvPr id="415" name="公債費以外最大値テキスト"/>
        <xdr:cNvSpPr txBox="1"/>
      </xdr:nvSpPr>
      <xdr:spPr>
        <a:xfrm>
          <a:off x="16598900" y="1281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76</xdr:row>
      <xdr:rowOff>45357</xdr:rowOff>
    </xdr:from>
    <xdr:to>
      <xdr:col>82</xdr:col>
      <xdr:colOff>196850</xdr:colOff>
      <xdr:row>76</xdr:row>
      <xdr:rowOff>45357</xdr:rowOff>
    </xdr:to>
    <xdr:cxnSp macro="">
      <xdr:nvCxnSpPr>
        <xdr:cNvPr id="416" name="直線コネクタ 415"/>
        <xdr:cNvCxnSpPr/>
      </xdr:nvCxnSpPr>
      <xdr:spPr>
        <a:xfrm>
          <a:off x="16421100" y="13075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97065</xdr:rowOff>
    </xdr:from>
    <xdr:to>
      <xdr:col>82</xdr:col>
      <xdr:colOff>107950</xdr:colOff>
      <xdr:row>76</xdr:row>
      <xdr:rowOff>45357</xdr:rowOff>
    </xdr:to>
    <xdr:cxnSp macro="">
      <xdr:nvCxnSpPr>
        <xdr:cNvPr id="417" name="直線コネクタ 416"/>
        <xdr:cNvCxnSpPr/>
      </xdr:nvCxnSpPr>
      <xdr:spPr>
        <a:xfrm>
          <a:off x="15671800" y="12955815"/>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165298</xdr:rowOff>
    </xdr:from>
    <xdr:ext cx="762000" cy="259045"/>
    <xdr:sp macro="" textlink="">
      <xdr:nvSpPr>
        <xdr:cNvPr id="418" name="公債費以外平均値テキスト"/>
        <xdr:cNvSpPr txBox="1"/>
      </xdr:nvSpPr>
      <xdr:spPr>
        <a:xfrm>
          <a:off x="16598900" y="13366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21771</xdr:rowOff>
    </xdr:from>
    <xdr:to>
      <xdr:col>82</xdr:col>
      <xdr:colOff>158750</xdr:colOff>
      <xdr:row>78</xdr:row>
      <xdr:rowOff>123371</xdr:rowOff>
    </xdr:to>
    <xdr:sp macro="" textlink="">
      <xdr:nvSpPr>
        <xdr:cNvPr id="419" name="フローチャート: 判断 418"/>
        <xdr:cNvSpPr/>
      </xdr:nvSpPr>
      <xdr:spPr>
        <a:xfrm>
          <a:off x="164592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29028</xdr:rowOff>
    </xdr:from>
    <xdr:to>
      <xdr:col>78</xdr:col>
      <xdr:colOff>69850</xdr:colOff>
      <xdr:row>75</xdr:row>
      <xdr:rowOff>97065</xdr:rowOff>
    </xdr:to>
    <xdr:cxnSp macro="">
      <xdr:nvCxnSpPr>
        <xdr:cNvPr id="420" name="直線コネクタ 419"/>
        <xdr:cNvCxnSpPr/>
      </xdr:nvCxnSpPr>
      <xdr:spPr>
        <a:xfrm>
          <a:off x="14782800" y="12716328"/>
          <a:ext cx="889000" cy="23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106136</xdr:rowOff>
    </xdr:from>
    <xdr:to>
      <xdr:col>78</xdr:col>
      <xdr:colOff>120650</xdr:colOff>
      <xdr:row>78</xdr:row>
      <xdr:rowOff>36286</xdr:rowOff>
    </xdr:to>
    <xdr:sp macro="" textlink="">
      <xdr:nvSpPr>
        <xdr:cNvPr id="421" name="フローチャート: 判断 420"/>
        <xdr:cNvSpPr/>
      </xdr:nvSpPr>
      <xdr:spPr>
        <a:xfrm>
          <a:off x="156210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21063</xdr:rowOff>
    </xdr:from>
    <xdr:ext cx="736600" cy="259045"/>
    <xdr:sp macro="" textlink="">
      <xdr:nvSpPr>
        <xdr:cNvPr id="422" name="テキスト ボックス 421"/>
        <xdr:cNvSpPr txBox="1"/>
      </xdr:nvSpPr>
      <xdr:spPr>
        <a:xfrm>
          <a:off x="15290800" y="13394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18143</xdr:rowOff>
    </xdr:from>
    <xdr:to>
      <xdr:col>73</xdr:col>
      <xdr:colOff>180975</xdr:colOff>
      <xdr:row>74</xdr:row>
      <xdr:rowOff>29028</xdr:rowOff>
    </xdr:to>
    <xdr:cxnSp macro="">
      <xdr:nvCxnSpPr>
        <xdr:cNvPr id="423" name="直線コネクタ 422"/>
        <xdr:cNvCxnSpPr/>
      </xdr:nvCxnSpPr>
      <xdr:spPr>
        <a:xfrm>
          <a:off x="13893800" y="127054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27214</xdr:rowOff>
    </xdr:from>
    <xdr:to>
      <xdr:col>74</xdr:col>
      <xdr:colOff>31750</xdr:colOff>
      <xdr:row>76</xdr:row>
      <xdr:rowOff>128814</xdr:rowOff>
    </xdr:to>
    <xdr:sp macro="" textlink="">
      <xdr:nvSpPr>
        <xdr:cNvPr id="424" name="フローチャート: 判断 423"/>
        <xdr:cNvSpPr/>
      </xdr:nvSpPr>
      <xdr:spPr>
        <a:xfrm>
          <a:off x="14732000" y="1305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113591</xdr:rowOff>
    </xdr:from>
    <xdr:ext cx="762000" cy="259045"/>
    <xdr:sp macro="" textlink="">
      <xdr:nvSpPr>
        <xdr:cNvPr id="425" name="テキスト ボックス 424"/>
        <xdr:cNvSpPr txBox="1"/>
      </xdr:nvSpPr>
      <xdr:spPr>
        <a:xfrm>
          <a:off x="14401800" y="13143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37193</xdr:rowOff>
    </xdr:from>
    <xdr:to>
      <xdr:col>69</xdr:col>
      <xdr:colOff>92075</xdr:colOff>
      <xdr:row>74</xdr:row>
      <xdr:rowOff>18143</xdr:rowOff>
    </xdr:to>
    <xdr:cxnSp macro="">
      <xdr:nvCxnSpPr>
        <xdr:cNvPr id="426" name="直線コネクタ 425"/>
        <xdr:cNvCxnSpPr/>
      </xdr:nvCxnSpPr>
      <xdr:spPr>
        <a:xfrm>
          <a:off x="13004800" y="125530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27" name="フローチャート: 判断 426"/>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10177</xdr:rowOff>
    </xdr:from>
    <xdr:ext cx="762000" cy="259045"/>
    <xdr:sp macro="" textlink="">
      <xdr:nvSpPr>
        <xdr:cNvPr id="428" name="テキスト ボックス 427"/>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29" name="フローチャート: 判断 428"/>
        <xdr:cNvSpPr/>
      </xdr:nvSpPr>
      <xdr:spPr>
        <a:xfrm>
          <a:off x="12954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170741</xdr:rowOff>
    </xdr:from>
    <xdr:ext cx="762000" cy="259045"/>
    <xdr:sp macro="" textlink="">
      <xdr:nvSpPr>
        <xdr:cNvPr id="430" name="テキスト ボックス 429"/>
        <xdr:cNvSpPr txBox="1"/>
      </xdr:nvSpPr>
      <xdr:spPr>
        <a:xfrm>
          <a:off x="12623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166007</xdr:rowOff>
    </xdr:from>
    <xdr:to>
      <xdr:col>82</xdr:col>
      <xdr:colOff>158750</xdr:colOff>
      <xdr:row>76</xdr:row>
      <xdr:rowOff>96157</xdr:rowOff>
    </xdr:to>
    <xdr:sp macro="" textlink="">
      <xdr:nvSpPr>
        <xdr:cNvPr id="436" name="楕円 435"/>
        <xdr:cNvSpPr/>
      </xdr:nvSpPr>
      <xdr:spPr>
        <a:xfrm>
          <a:off x="164592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74584</xdr:rowOff>
    </xdr:from>
    <xdr:ext cx="762000" cy="259045"/>
    <xdr:sp macro="" textlink="">
      <xdr:nvSpPr>
        <xdr:cNvPr id="437" name="公債費以外該当値テキスト"/>
        <xdr:cNvSpPr txBox="1"/>
      </xdr:nvSpPr>
      <xdr:spPr>
        <a:xfrm>
          <a:off x="16598900" y="1293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46265</xdr:rowOff>
    </xdr:from>
    <xdr:to>
      <xdr:col>78</xdr:col>
      <xdr:colOff>120650</xdr:colOff>
      <xdr:row>75</xdr:row>
      <xdr:rowOff>147864</xdr:rowOff>
    </xdr:to>
    <xdr:sp macro="" textlink="">
      <xdr:nvSpPr>
        <xdr:cNvPr id="438" name="楕円 437"/>
        <xdr:cNvSpPr/>
      </xdr:nvSpPr>
      <xdr:spPr>
        <a:xfrm>
          <a:off x="15621000" y="129050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158042</xdr:rowOff>
    </xdr:from>
    <xdr:ext cx="736600" cy="259045"/>
    <xdr:sp macro="" textlink="">
      <xdr:nvSpPr>
        <xdr:cNvPr id="439" name="テキスト ボックス 438"/>
        <xdr:cNvSpPr txBox="1"/>
      </xdr:nvSpPr>
      <xdr:spPr>
        <a:xfrm>
          <a:off x="15290800" y="12673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149678</xdr:rowOff>
    </xdr:from>
    <xdr:to>
      <xdr:col>74</xdr:col>
      <xdr:colOff>31750</xdr:colOff>
      <xdr:row>74</xdr:row>
      <xdr:rowOff>79828</xdr:rowOff>
    </xdr:to>
    <xdr:sp macro="" textlink="">
      <xdr:nvSpPr>
        <xdr:cNvPr id="440" name="楕円 439"/>
        <xdr:cNvSpPr/>
      </xdr:nvSpPr>
      <xdr:spPr>
        <a:xfrm>
          <a:off x="14732000" y="126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90005</xdr:rowOff>
    </xdr:from>
    <xdr:ext cx="762000" cy="259045"/>
    <xdr:sp macro="" textlink="">
      <xdr:nvSpPr>
        <xdr:cNvPr id="441" name="テキスト ボックス 440"/>
        <xdr:cNvSpPr txBox="1"/>
      </xdr:nvSpPr>
      <xdr:spPr>
        <a:xfrm>
          <a:off x="14401800" y="1243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138793</xdr:rowOff>
    </xdr:from>
    <xdr:to>
      <xdr:col>69</xdr:col>
      <xdr:colOff>142875</xdr:colOff>
      <xdr:row>74</xdr:row>
      <xdr:rowOff>68943</xdr:rowOff>
    </xdr:to>
    <xdr:sp macro="" textlink="">
      <xdr:nvSpPr>
        <xdr:cNvPr id="442" name="楕円 441"/>
        <xdr:cNvSpPr/>
      </xdr:nvSpPr>
      <xdr:spPr>
        <a:xfrm>
          <a:off x="13843000" y="1265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79120</xdr:rowOff>
    </xdr:from>
    <xdr:ext cx="762000" cy="259045"/>
    <xdr:sp macro="" textlink="">
      <xdr:nvSpPr>
        <xdr:cNvPr id="443" name="テキスト ボックス 442"/>
        <xdr:cNvSpPr txBox="1"/>
      </xdr:nvSpPr>
      <xdr:spPr>
        <a:xfrm>
          <a:off x="13512800" y="1242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157843</xdr:rowOff>
    </xdr:from>
    <xdr:to>
      <xdr:col>65</xdr:col>
      <xdr:colOff>53975</xdr:colOff>
      <xdr:row>73</xdr:row>
      <xdr:rowOff>87993</xdr:rowOff>
    </xdr:to>
    <xdr:sp macro="" textlink="">
      <xdr:nvSpPr>
        <xdr:cNvPr id="444" name="楕円 443"/>
        <xdr:cNvSpPr/>
      </xdr:nvSpPr>
      <xdr:spPr>
        <a:xfrm>
          <a:off x="12954000" y="1250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98170</xdr:rowOff>
    </xdr:from>
    <xdr:ext cx="762000" cy="259045"/>
    <xdr:sp macro="" textlink="">
      <xdr:nvSpPr>
        <xdr:cNvPr id="445" name="テキスト ボックス 444"/>
        <xdr:cNvSpPr txBox="1"/>
      </xdr:nvSpPr>
      <xdr:spPr>
        <a:xfrm>
          <a:off x="12623800" y="1227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19520</xdr:rowOff>
    </xdr:from>
    <xdr:to>
      <xdr:col>29</xdr:col>
      <xdr:colOff>127000</xdr:colOff>
      <xdr:row>14</xdr:row>
      <xdr:rowOff>19710</xdr:rowOff>
    </xdr:to>
    <xdr:cxnSp macro="">
      <xdr:nvCxnSpPr>
        <xdr:cNvPr id="45" name="直線コネクタ 44"/>
        <xdr:cNvCxnSpPr/>
      </xdr:nvCxnSpPr>
      <xdr:spPr bwMode="auto">
        <a:xfrm flipV="1">
          <a:off x="5651500" y="1953095"/>
          <a:ext cx="0" cy="5145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13</xdr:row>
      <xdr:rowOff>163237</xdr:rowOff>
    </xdr:from>
    <xdr:ext cx="762000" cy="259045"/>
    <xdr:sp macro="" textlink="">
      <xdr:nvSpPr>
        <xdr:cNvPr id="46" name="人口1人当たり決算額の推移最小値テキスト130"/>
        <xdr:cNvSpPr txBox="1"/>
      </xdr:nvSpPr>
      <xdr:spPr>
        <a:xfrm>
          <a:off x="5740400" y="243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14</xdr:row>
      <xdr:rowOff>19710</xdr:rowOff>
    </xdr:from>
    <xdr:to>
      <xdr:col>30</xdr:col>
      <xdr:colOff>25400</xdr:colOff>
      <xdr:row>14</xdr:row>
      <xdr:rowOff>19710</xdr:rowOff>
    </xdr:to>
    <xdr:cxnSp macro="">
      <xdr:nvCxnSpPr>
        <xdr:cNvPr id="47" name="直線コネクタ 46"/>
        <xdr:cNvCxnSpPr/>
      </xdr:nvCxnSpPr>
      <xdr:spPr bwMode="auto">
        <a:xfrm>
          <a:off x="5562600" y="24676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105897</xdr:rowOff>
    </xdr:from>
    <xdr:ext cx="762000" cy="259045"/>
    <xdr:sp macro="" textlink="">
      <xdr:nvSpPr>
        <xdr:cNvPr id="48" name="人口1人当たり決算額の推移最大値テキスト130"/>
        <xdr:cNvSpPr txBox="1"/>
      </xdr:nvSpPr>
      <xdr:spPr>
        <a:xfrm>
          <a:off x="5740400" y="169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19520</xdr:rowOff>
    </xdr:from>
    <xdr:to>
      <xdr:col>30</xdr:col>
      <xdr:colOff>25400</xdr:colOff>
      <xdr:row>11</xdr:row>
      <xdr:rowOff>19520</xdr:rowOff>
    </xdr:to>
    <xdr:cxnSp macro="">
      <xdr:nvCxnSpPr>
        <xdr:cNvPr id="49" name="直線コネクタ 48"/>
        <xdr:cNvCxnSpPr/>
      </xdr:nvCxnSpPr>
      <xdr:spPr bwMode="auto">
        <a:xfrm>
          <a:off x="5562600" y="1953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19520</xdr:rowOff>
    </xdr:from>
    <xdr:to>
      <xdr:col>29</xdr:col>
      <xdr:colOff>127000</xdr:colOff>
      <xdr:row>11</xdr:row>
      <xdr:rowOff>108064</xdr:rowOff>
    </xdr:to>
    <xdr:cxnSp macro="">
      <xdr:nvCxnSpPr>
        <xdr:cNvPr id="50" name="直線コネクタ 49"/>
        <xdr:cNvCxnSpPr/>
      </xdr:nvCxnSpPr>
      <xdr:spPr bwMode="auto">
        <a:xfrm flipV="1">
          <a:off x="5003800" y="1953095"/>
          <a:ext cx="647700" cy="88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12</xdr:row>
      <xdr:rowOff>86796</xdr:rowOff>
    </xdr:from>
    <xdr:ext cx="762000" cy="259045"/>
    <xdr:sp macro="" textlink="">
      <xdr:nvSpPr>
        <xdr:cNvPr id="51" name="人口1人当たり決算額の推移平均値テキスト130"/>
        <xdr:cNvSpPr txBox="1"/>
      </xdr:nvSpPr>
      <xdr:spPr>
        <a:xfrm>
          <a:off x="5740400" y="2191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114719</xdr:rowOff>
    </xdr:from>
    <xdr:to>
      <xdr:col>29</xdr:col>
      <xdr:colOff>177800</xdr:colOff>
      <xdr:row>13</xdr:row>
      <xdr:rowOff>44869</xdr:rowOff>
    </xdr:to>
    <xdr:sp macro="" textlink="">
      <xdr:nvSpPr>
        <xdr:cNvPr id="52" name="フローチャート: 判断 51"/>
        <xdr:cNvSpPr/>
      </xdr:nvSpPr>
      <xdr:spPr bwMode="auto">
        <a:xfrm>
          <a:off x="5600700" y="2219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108064</xdr:rowOff>
    </xdr:from>
    <xdr:to>
      <xdr:col>26</xdr:col>
      <xdr:colOff>50800</xdr:colOff>
      <xdr:row>11</xdr:row>
      <xdr:rowOff>117208</xdr:rowOff>
    </xdr:to>
    <xdr:cxnSp macro="">
      <xdr:nvCxnSpPr>
        <xdr:cNvPr id="53" name="直線コネクタ 52"/>
        <xdr:cNvCxnSpPr/>
      </xdr:nvCxnSpPr>
      <xdr:spPr bwMode="auto">
        <a:xfrm flipV="1">
          <a:off x="4305300" y="2041639"/>
          <a:ext cx="698500" cy="9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13</xdr:row>
      <xdr:rowOff>4877</xdr:rowOff>
    </xdr:from>
    <xdr:to>
      <xdr:col>26</xdr:col>
      <xdr:colOff>101600</xdr:colOff>
      <xdr:row>13</xdr:row>
      <xdr:rowOff>106477</xdr:rowOff>
    </xdr:to>
    <xdr:sp macro="" textlink="">
      <xdr:nvSpPr>
        <xdr:cNvPr id="54" name="フローチャート: 判断 53"/>
        <xdr:cNvSpPr/>
      </xdr:nvSpPr>
      <xdr:spPr bwMode="auto">
        <a:xfrm>
          <a:off x="4953000" y="22813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91254</xdr:rowOff>
    </xdr:from>
    <xdr:ext cx="736600" cy="259045"/>
    <xdr:sp macro="" textlink="">
      <xdr:nvSpPr>
        <xdr:cNvPr id="55" name="テキスト ボックス 54"/>
        <xdr:cNvSpPr txBox="1"/>
      </xdr:nvSpPr>
      <xdr:spPr>
        <a:xfrm>
          <a:off x="4622800" y="2367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11</xdr:row>
      <xdr:rowOff>117208</xdr:rowOff>
    </xdr:from>
    <xdr:to>
      <xdr:col>22</xdr:col>
      <xdr:colOff>114300</xdr:colOff>
      <xdr:row>11</xdr:row>
      <xdr:rowOff>136525</xdr:rowOff>
    </xdr:to>
    <xdr:cxnSp macro="">
      <xdr:nvCxnSpPr>
        <xdr:cNvPr id="56" name="直線コネクタ 55"/>
        <xdr:cNvCxnSpPr/>
      </xdr:nvCxnSpPr>
      <xdr:spPr bwMode="auto">
        <a:xfrm flipV="1">
          <a:off x="3606800" y="2050783"/>
          <a:ext cx="698500" cy="19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20079</xdr:rowOff>
    </xdr:from>
    <xdr:to>
      <xdr:col>22</xdr:col>
      <xdr:colOff>165100</xdr:colOff>
      <xdr:row>15</xdr:row>
      <xdr:rowOff>121679</xdr:rowOff>
    </xdr:to>
    <xdr:sp macro="" textlink="">
      <xdr:nvSpPr>
        <xdr:cNvPr id="57" name="フローチャート: 判断 56"/>
        <xdr:cNvSpPr/>
      </xdr:nvSpPr>
      <xdr:spPr bwMode="auto">
        <a:xfrm>
          <a:off x="4254500" y="26394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106456</xdr:rowOff>
    </xdr:from>
    <xdr:ext cx="762000" cy="259045"/>
    <xdr:sp macro="" textlink="">
      <xdr:nvSpPr>
        <xdr:cNvPr id="58" name="テキスト ボックス 57"/>
        <xdr:cNvSpPr txBox="1"/>
      </xdr:nvSpPr>
      <xdr:spPr>
        <a:xfrm>
          <a:off x="3924300" y="2725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11</xdr:row>
      <xdr:rowOff>136525</xdr:rowOff>
    </xdr:from>
    <xdr:to>
      <xdr:col>18</xdr:col>
      <xdr:colOff>177800</xdr:colOff>
      <xdr:row>12</xdr:row>
      <xdr:rowOff>158890</xdr:rowOff>
    </xdr:to>
    <xdr:cxnSp macro="">
      <xdr:nvCxnSpPr>
        <xdr:cNvPr id="59" name="直線コネクタ 58"/>
        <xdr:cNvCxnSpPr/>
      </xdr:nvCxnSpPr>
      <xdr:spPr bwMode="auto">
        <a:xfrm flipV="1">
          <a:off x="2908300" y="2070100"/>
          <a:ext cx="698500" cy="193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73228</xdr:rowOff>
    </xdr:from>
    <xdr:to>
      <xdr:col>19</xdr:col>
      <xdr:colOff>38100</xdr:colOff>
      <xdr:row>17</xdr:row>
      <xdr:rowOff>3378</xdr:rowOff>
    </xdr:to>
    <xdr:sp macro="" textlink="">
      <xdr:nvSpPr>
        <xdr:cNvPr id="60" name="フローチャート: 判断 59"/>
        <xdr:cNvSpPr/>
      </xdr:nvSpPr>
      <xdr:spPr bwMode="auto">
        <a:xfrm>
          <a:off x="3556000" y="28640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159605</xdr:rowOff>
    </xdr:from>
    <xdr:ext cx="762000" cy="259045"/>
    <xdr:sp macro="" textlink="">
      <xdr:nvSpPr>
        <xdr:cNvPr id="61" name="テキスト ボックス 60"/>
        <xdr:cNvSpPr txBox="1"/>
      </xdr:nvSpPr>
      <xdr:spPr>
        <a:xfrm>
          <a:off x="3225800" y="29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104927</xdr:rowOff>
    </xdr:from>
    <xdr:to>
      <xdr:col>15</xdr:col>
      <xdr:colOff>101600</xdr:colOff>
      <xdr:row>19</xdr:row>
      <xdr:rowOff>35077</xdr:rowOff>
    </xdr:to>
    <xdr:sp macro="" textlink="">
      <xdr:nvSpPr>
        <xdr:cNvPr id="62" name="フローチャート: 判断 61"/>
        <xdr:cNvSpPr/>
      </xdr:nvSpPr>
      <xdr:spPr bwMode="auto">
        <a:xfrm>
          <a:off x="2857500" y="3238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19854</xdr:rowOff>
    </xdr:from>
    <xdr:ext cx="762000" cy="259045"/>
    <xdr:sp macro="" textlink="">
      <xdr:nvSpPr>
        <xdr:cNvPr id="63" name="テキスト ボックス 62"/>
        <xdr:cNvSpPr txBox="1"/>
      </xdr:nvSpPr>
      <xdr:spPr>
        <a:xfrm>
          <a:off x="2527300" y="332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10</xdr:row>
      <xdr:rowOff>140170</xdr:rowOff>
    </xdr:from>
    <xdr:to>
      <xdr:col>29</xdr:col>
      <xdr:colOff>177800</xdr:colOff>
      <xdr:row>11</xdr:row>
      <xdr:rowOff>70320</xdr:rowOff>
    </xdr:to>
    <xdr:sp macro="" textlink="">
      <xdr:nvSpPr>
        <xdr:cNvPr id="69" name="楕円 68"/>
        <xdr:cNvSpPr/>
      </xdr:nvSpPr>
      <xdr:spPr bwMode="auto">
        <a:xfrm>
          <a:off x="5600700" y="1902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48747</xdr:rowOff>
    </xdr:from>
    <xdr:ext cx="762000" cy="259045"/>
    <xdr:sp macro="" textlink="">
      <xdr:nvSpPr>
        <xdr:cNvPr id="70" name="人口1人当たり決算額の推移該当値テキスト130"/>
        <xdr:cNvSpPr txBox="1"/>
      </xdr:nvSpPr>
      <xdr:spPr>
        <a:xfrm>
          <a:off x="5740400" y="181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57264</xdr:rowOff>
    </xdr:from>
    <xdr:to>
      <xdr:col>26</xdr:col>
      <xdr:colOff>101600</xdr:colOff>
      <xdr:row>11</xdr:row>
      <xdr:rowOff>158864</xdr:rowOff>
    </xdr:to>
    <xdr:sp macro="" textlink="">
      <xdr:nvSpPr>
        <xdr:cNvPr id="71" name="楕円 70"/>
        <xdr:cNvSpPr/>
      </xdr:nvSpPr>
      <xdr:spPr bwMode="auto">
        <a:xfrm>
          <a:off x="4953000" y="1990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9</xdr:row>
      <xdr:rowOff>169041</xdr:rowOff>
    </xdr:from>
    <xdr:ext cx="736600" cy="259045"/>
    <xdr:sp macro="" textlink="">
      <xdr:nvSpPr>
        <xdr:cNvPr id="72" name="テキスト ボックス 71"/>
        <xdr:cNvSpPr txBox="1"/>
      </xdr:nvSpPr>
      <xdr:spPr>
        <a:xfrm>
          <a:off x="4622800" y="1759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66408</xdr:rowOff>
    </xdr:from>
    <xdr:to>
      <xdr:col>22</xdr:col>
      <xdr:colOff>165100</xdr:colOff>
      <xdr:row>11</xdr:row>
      <xdr:rowOff>168008</xdr:rowOff>
    </xdr:to>
    <xdr:sp macro="" textlink="">
      <xdr:nvSpPr>
        <xdr:cNvPr id="73" name="楕円 72"/>
        <xdr:cNvSpPr/>
      </xdr:nvSpPr>
      <xdr:spPr bwMode="auto">
        <a:xfrm>
          <a:off x="4254500" y="1999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6735</xdr:rowOff>
    </xdr:from>
    <xdr:ext cx="762000" cy="259045"/>
    <xdr:sp macro="" textlink="">
      <xdr:nvSpPr>
        <xdr:cNvPr id="74" name="テキスト ボックス 73"/>
        <xdr:cNvSpPr txBox="1"/>
      </xdr:nvSpPr>
      <xdr:spPr>
        <a:xfrm>
          <a:off x="3924300" y="176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11</xdr:row>
      <xdr:rowOff>85725</xdr:rowOff>
    </xdr:from>
    <xdr:to>
      <xdr:col>19</xdr:col>
      <xdr:colOff>38100</xdr:colOff>
      <xdr:row>12</xdr:row>
      <xdr:rowOff>15875</xdr:rowOff>
    </xdr:to>
    <xdr:sp macro="" textlink="">
      <xdr:nvSpPr>
        <xdr:cNvPr id="75" name="楕円 74"/>
        <xdr:cNvSpPr/>
      </xdr:nvSpPr>
      <xdr:spPr bwMode="auto">
        <a:xfrm>
          <a:off x="3556000" y="2019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26052</xdr:rowOff>
    </xdr:from>
    <xdr:ext cx="762000" cy="259045"/>
    <xdr:sp macro="" textlink="">
      <xdr:nvSpPr>
        <xdr:cNvPr id="76" name="テキスト ボックス 75"/>
        <xdr:cNvSpPr txBox="1"/>
      </xdr:nvSpPr>
      <xdr:spPr>
        <a:xfrm>
          <a:off x="3225800" y="178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108090</xdr:rowOff>
    </xdr:from>
    <xdr:to>
      <xdr:col>15</xdr:col>
      <xdr:colOff>101600</xdr:colOff>
      <xdr:row>13</xdr:row>
      <xdr:rowOff>38240</xdr:rowOff>
    </xdr:to>
    <xdr:sp macro="" textlink="">
      <xdr:nvSpPr>
        <xdr:cNvPr id="77" name="楕円 76"/>
        <xdr:cNvSpPr/>
      </xdr:nvSpPr>
      <xdr:spPr bwMode="auto">
        <a:xfrm>
          <a:off x="2857500" y="2213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48417</xdr:rowOff>
    </xdr:from>
    <xdr:ext cx="762000" cy="259045"/>
    <xdr:sp macro="" textlink="">
      <xdr:nvSpPr>
        <xdr:cNvPr id="78" name="テキスト ボックス 77"/>
        <xdr:cNvSpPr txBox="1"/>
      </xdr:nvSpPr>
      <xdr:spPr>
        <a:xfrm>
          <a:off x="2527300" y="198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6" name="テキスト ボックス 95"/>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213685</xdr:rowOff>
    </xdr:from>
    <xdr:to>
      <xdr:col>29</xdr:col>
      <xdr:colOff>127000</xdr:colOff>
      <xdr:row>35</xdr:row>
      <xdr:rowOff>246878</xdr:rowOff>
    </xdr:to>
    <xdr:cxnSp macro="">
      <xdr:nvCxnSpPr>
        <xdr:cNvPr id="106" name="直線コネクタ 105"/>
        <xdr:cNvCxnSpPr/>
      </xdr:nvCxnSpPr>
      <xdr:spPr bwMode="auto">
        <a:xfrm flipV="1">
          <a:off x="5651500" y="6138235"/>
          <a:ext cx="0" cy="7189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35</xdr:row>
      <xdr:rowOff>218955</xdr:rowOff>
    </xdr:from>
    <xdr:ext cx="762000" cy="259045"/>
    <xdr:sp macro="" textlink="">
      <xdr:nvSpPr>
        <xdr:cNvPr id="107" name="人口1人当たり決算額の推移最小値テキスト445"/>
        <xdr:cNvSpPr txBox="1"/>
      </xdr:nvSpPr>
      <xdr:spPr>
        <a:xfrm>
          <a:off x="5740400" y="682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35</xdr:row>
      <xdr:rowOff>246878</xdr:rowOff>
    </xdr:from>
    <xdr:to>
      <xdr:col>30</xdr:col>
      <xdr:colOff>25400</xdr:colOff>
      <xdr:row>35</xdr:row>
      <xdr:rowOff>246878</xdr:rowOff>
    </xdr:to>
    <xdr:cxnSp macro="">
      <xdr:nvCxnSpPr>
        <xdr:cNvPr id="108" name="直線コネクタ 107"/>
        <xdr:cNvCxnSpPr/>
      </xdr:nvCxnSpPr>
      <xdr:spPr bwMode="auto">
        <a:xfrm>
          <a:off x="5562600" y="68572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128612</xdr:rowOff>
    </xdr:from>
    <xdr:ext cx="762000" cy="259045"/>
    <xdr:sp macro="" textlink="">
      <xdr:nvSpPr>
        <xdr:cNvPr id="109" name="人口1人当たり決算額の推移最大値テキスト445"/>
        <xdr:cNvSpPr txBox="1"/>
      </xdr:nvSpPr>
      <xdr:spPr>
        <a:xfrm>
          <a:off x="5740400" y="588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213685</xdr:rowOff>
    </xdr:from>
    <xdr:to>
      <xdr:col>30</xdr:col>
      <xdr:colOff>25400</xdr:colOff>
      <xdr:row>33</xdr:row>
      <xdr:rowOff>213685</xdr:rowOff>
    </xdr:to>
    <xdr:cxnSp macro="">
      <xdr:nvCxnSpPr>
        <xdr:cNvPr id="110" name="直線コネクタ 109"/>
        <xdr:cNvCxnSpPr/>
      </xdr:nvCxnSpPr>
      <xdr:spPr bwMode="auto">
        <a:xfrm>
          <a:off x="5562600" y="6138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246878</xdr:rowOff>
    </xdr:from>
    <xdr:to>
      <xdr:col>29</xdr:col>
      <xdr:colOff>127000</xdr:colOff>
      <xdr:row>37</xdr:row>
      <xdr:rowOff>153243</xdr:rowOff>
    </xdr:to>
    <xdr:cxnSp macro="">
      <xdr:nvCxnSpPr>
        <xdr:cNvPr id="111" name="直線コネクタ 110"/>
        <xdr:cNvCxnSpPr/>
      </xdr:nvCxnSpPr>
      <xdr:spPr bwMode="auto">
        <a:xfrm flipV="1">
          <a:off x="5003800" y="6857228"/>
          <a:ext cx="647700" cy="420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32879</xdr:rowOff>
    </xdr:from>
    <xdr:ext cx="762000" cy="259045"/>
    <xdr:sp macro="" textlink="">
      <xdr:nvSpPr>
        <xdr:cNvPr id="112" name="人口1人当たり決算額の推移平均値テキスト445"/>
        <xdr:cNvSpPr txBox="1"/>
      </xdr:nvSpPr>
      <xdr:spPr>
        <a:xfrm>
          <a:off x="5740400" y="6300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187802</xdr:rowOff>
    </xdr:from>
    <xdr:to>
      <xdr:col>29</xdr:col>
      <xdr:colOff>177800</xdr:colOff>
      <xdr:row>34</xdr:row>
      <xdr:rowOff>289402</xdr:rowOff>
    </xdr:to>
    <xdr:sp macro="" textlink="">
      <xdr:nvSpPr>
        <xdr:cNvPr id="113" name="フローチャート: 判断 112"/>
        <xdr:cNvSpPr/>
      </xdr:nvSpPr>
      <xdr:spPr bwMode="auto">
        <a:xfrm>
          <a:off x="5600700" y="64552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60934</xdr:rowOff>
    </xdr:from>
    <xdr:to>
      <xdr:col>26</xdr:col>
      <xdr:colOff>50800</xdr:colOff>
      <xdr:row>37</xdr:row>
      <xdr:rowOff>153243</xdr:rowOff>
    </xdr:to>
    <xdr:cxnSp macro="">
      <xdr:nvCxnSpPr>
        <xdr:cNvPr id="114" name="直線コネクタ 113"/>
        <xdr:cNvCxnSpPr/>
      </xdr:nvCxnSpPr>
      <xdr:spPr bwMode="auto">
        <a:xfrm>
          <a:off x="4305300" y="7014184"/>
          <a:ext cx="698500" cy="263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37658</xdr:rowOff>
    </xdr:from>
    <xdr:to>
      <xdr:col>26</xdr:col>
      <xdr:colOff>101600</xdr:colOff>
      <xdr:row>35</xdr:row>
      <xdr:rowOff>139258</xdr:rowOff>
    </xdr:to>
    <xdr:sp macro="" textlink="">
      <xdr:nvSpPr>
        <xdr:cNvPr id="115" name="フローチャート: 判断 114"/>
        <xdr:cNvSpPr/>
      </xdr:nvSpPr>
      <xdr:spPr bwMode="auto">
        <a:xfrm>
          <a:off x="4953000" y="66480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149435</xdr:rowOff>
    </xdr:from>
    <xdr:ext cx="736600" cy="259045"/>
    <xdr:sp macro="" textlink="">
      <xdr:nvSpPr>
        <xdr:cNvPr id="116" name="テキスト ボックス 115"/>
        <xdr:cNvSpPr txBox="1"/>
      </xdr:nvSpPr>
      <xdr:spPr>
        <a:xfrm>
          <a:off x="4622800" y="6416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336900</xdr:rowOff>
    </xdr:from>
    <xdr:to>
      <xdr:col>22</xdr:col>
      <xdr:colOff>114300</xdr:colOff>
      <xdr:row>36</xdr:row>
      <xdr:rowOff>60934</xdr:rowOff>
    </xdr:to>
    <xdr:cxnSp macro="">
      <xdr:nvCxnSpPr>
        <xdr:cNvPr id="117" name="直線コネクタ 116"/>
        <xdr:cNvCxnSpPr/>
      </xdr:nvCxnSpPr>
      <xdr:spPr bwMode="auto">
        <a:xfrm>
          <a:off x="3606800" y="6261450"/>
          <a:ext cx="698500" cy="752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210388</xdr:rowOff>
    </xdr:from>
    <xdr:to>
      <xdr:col>22</xdr:col>
      <xdr:colOff>165100</xdr:colOff>
      <xdr:row>34</xdr:row>
      <xdr:rowOff>311989</xdr:rowOff>
    </xdr:to>
    <xdr:sp macro="" textlink="">
      <xdr:nvSpPr>
        <xdr:cNvPr id="118" name="フローチャート: 判断 117"/>
        <xdr:cNvSpPr/>
      </xdr:nvSpPr>
      <xdr:spPr bwMode="auto">
        <a:xfrm>
          <a:off x="4254500" y="6477838"/>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322165</xdr:rowOff>
    </xdr:from>
    <xdr:ext cx="762000" cy="259045"/>
    <xdr:sp macro="" textlink="">
      <xdr:nvSpPr>
        <xdr:cNvPr id="119" name="テキスト ボックス 118"/>
        <xdr:cNvSpPr txBox="1"/>
      </xdr:nvSpPr>
      <xdr:spPr>
        <a:xfrm>
          <a:off x="3924300" y="6246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106883</xdr:rowOff>
    </xdr:from>
    <xdr:to>
      <xdr:col>18</xdr:col>
      <xdr:colOff>177800</xdr:colOff>
      <xdr:row>33</xdr:row>
      <xdr:rowOff>336900</xdr:rowOff>
    </xdr:to>
    <xdr:cxnSp macro="">
      <xdr:nvCxnSpPr>
        <xdr:cNvPr id="120" name="直線コネクタ 119"/>
        <xdr:cNvCxnSpPr/>
      </xdr:nvCxnSpPr>
      <xdr:spPr bwMode="auto">
        <a:xfrm>
          <a:off x="2908300" y="6031433"/>
          <a:ext cx="698500" cy="230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106924</xdr:rowOff>
    </xdr:from>
    <xdr:to>
      <xdr:col>19</xdr:col>
      <xdr:colOff>38100</xdr:colOff>
      <xdr:row>34</xdr:row>
      <xdr:rowOff>208524</xdr:rowOff>
    </xdr:to>
    <xdr:sp macro="" textlink="">
      <xdr:nvSpPr>
        <xdr:cNvPr id="121" name="フローチャート: 判断 120"/>
        <xdr:cNvSpPr/>
      </xdr:nvSpPr>
      <xdr:spPr bwMode="auto">
        <a:xfrm>
          <a:off x="3556000" y="63743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193301</xdr:rowOff>
    </xdr:from>
    <xdr:ext cx="762000" cy="259045"/>
    <xdr:sp macro="" textlink="">
      <xdr:nvSpPr>
        <xdr:cNvPr id="122" name="テキスト ボックス 121"/>
        <xdr:cNvSpPr txBox="1"/>
      </xdr:nvSpPr>
      <xdr:spPr>
        <a:xfrm>
          <a:off x="3225800" y="646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295930</xdr:rowOff>
    </xdr:from>
    <xdr:to>
      <xdr:col>15</xdr:col>
      <xdr:colOff>101600</xdr:colOff>
      <xdr:row>34</xdr:row>
      <xdr:rowOff>54630</xdr:rowOff>
    </xdr:to>
    <xdr:sp macro="" textlink="">
      <xdr:nvSpPr>
        <xdr:cNvPr id="123" name="フローチャート: 判断 122"/>
        <xdr:cNvSpPr/>
      </xdr:nvSpPr>
      <xdr:spPr bwMode="auto">
        <a:xfrm>
          <a:off x="2857500" y="62204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39407</xdr:rowOff>
    </xdr:from>
    <xdr:ext cx="762000" cy="259045"/>
    <xdr:sp macro="" textlink="">
      <xdr:nvSpPr>
        <xdr:cNvPr id="124" name="テキスト ボックス 123"/>
        <xdr:cNvSpPr txBox="1"/>
      </xdr:nvSpPr>
      <xdr:spPr>
        <a:xfrm>
          <a:off x="2527300" y="63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196078</xdr:rowOff>
    </xdr:from>
    <xdr:to>
      <xdr:col>29</xdr:col>
      <xdr:colOff>177800</xdr:colOff>
      <xdr:row>35</xdr:row>
      <xdr:rowOff>297678</xdr:rowOff>
    </xdr:to>
    <xdr:sp macro="" textlink="">
      <xdr:nvSpPr>
        <xdr:cNvPr id="130" name="楕円 129"/>
        <xdr:cNvSpPr/>
      </xdr:nvSpPr>
      <xdr:spPr bwMode="auto">
        <a:xfrm>
          <a:off x="5600700" y="6806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104655</xdr:rowOff>
    </xdr:from>
    <xdr:ext cx="762000" cy="259045"/>
    <xdr:sp macro="" textlink="">
      <xdr:nvSpPr>
        <xdr:cNvPr id="131" name="人口1人当たり決算額の推移該当値テキスト445"/>
        <xdr:cNvSpPr txBox="1"/>
      </xdr:nvSpPr>
      <xdr:spPr>
        <a:xfrm>
          <a:off x="5740400" y="67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102443</xdr:rowOff>
    </xdr:from>
    <xdr:to>
      <xdr:col>26</xdr:col>
      <xdr:colOff>101600</xdr:colOff>
      <xdr:row>37</xdr:row>
      <xdr:rowOff>204043</xdr:rowOff>
    </xdr:to>
    <xdr:sp macro="" textlink="">
      <xdr:nvSpPr>
        <xdr:cNvPr id="132" name="楕円 131"/>
        <xdr:cNvSpPr/>
      </xdr:nvSpPr>
      <xdr:spPr bwMode="auto">
        <a:xfrm>
          <a:off x="4953000" y="7227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188820</xdr:rowOff>
    </xdr:from>
    <xdr:ext cx="736600" cy="259045"/>
    <xdr:sp macro="" textlink="">
      <xdr:nvSpPr>
        <xdr:cNvPr id="133" name="テキスト ボックス 132"/>
        <xdr:cNvSpPr txBox="1"/>
      </xdr:nvSpPr>
      <xdr:spPr>
        <a:xfrm>
          <a:off x="4622800" y="7313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10134</xdr:rowOff>
    </xdr:from>
    <xdr:to>
      <xdr:col>22</xdr:col>
      <xdr:colOff>165100</xdr:colOff>
      <xdr:row>36</xdr:row>
      <xdr:rowOff>111734</xdr:rowOff>
    </xdr:to>
    <xdr:sp macro="" textlink="">
      <xdr:nvSpPr>
        <xdr:cNvPr id="134" name="楕円 133"/>
        <xdr:cNvSpPr/>
      </xdr:nvSpPr>
      <xdr:spPr bwMode="auto">
        <a:xfrm>
          <a:off x="4254500" y="6963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96511</xdr:rowOff>
    </xdr:from>
    <xdr:ext cx="762000" cy="259045"/>
    <xdr:sp macro="" textlink="">
      <xdr:nvSpPr>
        <xdr:cNvPr id="135" name="テキスト ボックス 134"/>
        <xdr:cNvSpPr txBox="1"/>
      </xdr:nvSpPr>
      <xdr:spPr>
        <a:xfrm>
          <a:off x="3924300" y="704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286100</xdr:rowOff>
    </xdr:from>
    <xdr:to>
      <xdr:col>19</xdr:col>
      <xdr:colOff>38100</xdr:colOff>
      <xdr:row>34</xdr:row>
      <xdr:rowOff>44800</xdr:rowOff>
    </xdr:to>
    <xdr:sp macro="" textlink="">
      <xdr:nvSpPr>
        <xdr:cNvPr id="136" name="楕円 135"/>
        <xdr:cNvSpPr/>
      </xdr:nvSpPr>
      <xdr:spPr bwMode="auto">
        <a:xfrm>
          <a:off x="3556000" y="6210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54977</xdr:rowOff>
    </xdr:from>
    <xdr:ext cx="762000" cy="259045"/>
    <xdr:sp macro="" textlink="">
      <xdr:nvSpPr>
        <xdr:cNvPr id="137" name="テキスト ボックス 136"/>
        <xdr:cNvSpPr txBox="1"/>
      </xdr:nvSpPr>
      <xdr:spPr>
        <a:xfrm>
          <a:off x="3225800" y="59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56083</xdr:rowOff>
    </xdr:from>
    <xdr:to>
      <xdr:col>15</xdr:col>
      <xdr:colOff>101600</xdr:colOff>
      <xdr:row>33</xdr:row>
      <xdr:rowOff>157683</xdr:rowOff>
    </xdr:to>
    <xdr:sp macro="" textlink="">
      <xdr:nvSpPr>
        <xdr:cNvPr id="138" name="楕円 137"/>
        <xdr:cNvSpPr/>
      </xdr:nvSpPr>
      <xdr:spPr bwMode="auto">
        <a:xfrm>
          <a:off x="2857500" y="5980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31</xdr:row>
      <xdr:rowOff>339310</xdr:rowOff>
    </xdr:from>
    <xdr:ext cx="762000" cy="259045"/>
    <xdr:sp macro="" textlink="">
      <xdr:nvSpPr>
        <xdr:cNvPr id="139" name="テキスト ボックス 138"/>
        <xdr:cNvSpPr txBox="1"/>
      </xdr:nvSpPr>
      <xdr:spPr>
        <a:xfrm>
          <a:off x="2527300" y="574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691,225
683,536
6,708.26
493,233,363
473,608,648
8,485,983
279,069,875
955,380,561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169647</xdr:rowOff>
    </xdr:from>
    <xdr:to>
      <xdr:col>24</xdr:col>
      <xdr:colOff>62865</xdr:colOff>
      <xdr:row>33</xdr:row>
      <xdr:rowOff>44679</xdr:rowOff>
    </xdr:to>
    <xdr:cxnSp macro="">
      <xdr:nvCxnSpPr>
        <xdr:cNvPr id="56" name="直線コネクタ 55"/>
        <xdr:cNvCxnSpPr/>
      </xdr:nvCxnSpPr>
      <xdr:spPr>
        <a:xfrm flipV="1">
          <a:off x="4633595" y="5141697"/>
          <a:ext cx="1270" cy="560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48506</xdr:rowOff>
    </xdr:from>
    <xdr:ext cx="599010" cy="259045"/>
    <xdr:sp macro="" textlink="">
      <xdr:nvSpPr>
        <xdr:cNvPr id="57" name="人件費最小値テキスト"/>
        <xdr:cNvSpPr txBox="1"/>
      </xdr:nvSpPr>
      <xdr:spPr>
        <a:xfrm>
          <a:off x="4686300" y="5706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44679</xdr:rowOff>
    </xdr:from>
    <xdr:to>
      <xdr:col>24</xdr:col>
      <xdr:colOff>152400</xdr:colOff>
      <xdr:row>33</xdr:row>
      <xdr:rowOff>44679</xdr:rowOff>
    </xdr:to>
    <xdr:cxnSp macro="">
      <xdr:nvCxnSpPr>
        <xdr:cNvPr id="58" name="直線コネクタ 57"/>
        <xdr:cNvCxnSpPr/>
      </xdr:nvCxnSpPr>
      <xdr:spPr>
        <a:xfrm>
          <a:off x="4546600" y="57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116324</xdr:rowOff>
    </xdr:from>
    <xdr:ext cx="599010" cy="259045"/>
    <xdr:sp macro="" textlink="">
      <xdr:nvSpPr>
        <xdr:cNvPr id="59" name="人件費最大値テキスト"/>
        <xdr:cNvSpPr txBox="1"/>
      </xdr:nvSpPr>
      <xdr:spPr>
        <a:xfrm>
          <a:off x="4686300" y="4916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169647</xdr:rowOff>
    </xdr:from>
    <xdr:to>
      <xdr:col>24</xdr:col>
      <xdr:colOff>152400</xdr:colOff>
      <xdr:row>29</xdr:row>
      <xdr:rowOff>169647</xdr:rowOff>
    </xdr:to>
    <xdr:cxnSp macro="">
      <xdr:nvCxnSpPr>
        <xdr:cNvPr id="60" name="直線コネクタ 59"/>
        <xdr:cNvCxnSpPr/>
      </xdr:nvCxnSpPr>
      <xdr:spPr>
        <a:xfrm>
          <a:off x="4546600" y="514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29</xdr:row>
      <xdr:rowOff>169647</xdr:rowOff>
    </xdr:from>
    <xdr:to>
      <xdr:col>24</xdr:col>
      <xdr:colOff>63500</xdr:colOff>
      <xdr:row>30</xdr:row>
      <xdr:rowOff>109106</xdr:rowOff>
    </xdr:to>
    <xdr:cxnSp macro="">
      <xdr:nvCxnSpPr>
        <xdr:cNvPr id="61" name="直線コネクタ 60"/>
        <xdr:cNvCxnSpPr/>
      </xdr:nvCxnSpPr>
      <xdr:spPr>
        <a:xfrm flipV="1">
          <a:off x="3797300" y="5141697"/>
          <a:ext cx="838200" cy="11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96435</xdr:rowOff>
    </xdr:from>
    <xdr:ext cx="599010" cy="259045"/>
    <xdr:sp macro="" textlink="">
      <xdr:nvSpPr>
        <xdr:cNvPr id="62" name="人件費平均値テキスト"/>
        <xdr:cNvSpPr txBox="1"/>
      </xdr:nvSpPr>
      <xdr:spPr>
        <a:xfrm>
          <a:off x="4686300" y="5411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118008</xdr:rowOff>
    </xdr:from>
    <xdr:to>
      <xdr:col>24</xdr:col>
      <xdr:colOff>114300</xdr:colOff>
      <xdr:row>32</xdr:row>
      <xdr:rowOff>48158</xdr:rowOff>
    </xdr:to>
    <xdr:sp macro="" textlink="">
      <xdr:nvSpPr>
        <xdr:cNvPr id="63" name="フローチャート: 判断 62"/>
        <xdr:cNvSpPr/>
      </xdr:nvSpPr>
      <xdr:spPr>
        <a:xfrm>
          <a:off x="4584700" y="5432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109106</xdr:rowOff>
    </xdr:from>
    <xdr:to>
      <xdr:col>19</xdr:col>
      <xdr:colOff>177800</xdr:colOff>
      <xdr:row>30</xdr:row>
      <xdr:rowOff>136195</xdr:rowOff>
    </xdr:to>
    <xdr:cxnSp macro="">
      <xdr:nvCxnSpPr>
        <xdr:cNvPr id="64" name="直線コネクタ 63"/>
        <xdr:cNvCxnSpPr/>
      </xdr:nvCxnSpPr>
      <xdr:spPr>
        <a:xfrm flipV="1">
          <a:off x="2908300" y="5252606"/>
          <a:ext cx="889000" cy="2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31</xdr:row>
      <xdr:rowOff>171005</xdr:rowOff>
    </xdr:from>
    <xdr:to>
      <xdr:col>20</xdr:col>
      <xdr:colOff>38100</xdr:colOff>
      <xdr:row>32</xdr:row>
      <xdr:rowOff>101155</xdr:rowOff>
    </xdr:to>
    <xdr:sp macro="" textlink="">
      <xdr:nvSpPr>
        <xdr:cNvPr id="65" name="フローチャート: 判断 64"/>
        <xdr:cNvSpPr/>
      </xdr:nvSpPr>
      <xdr:spPr>
        <a:xfrm>
          <a:off x="3746500" y="548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32</xdr:row>
      <xdr:rowOff>92282</xdr:rowOff>
    </xdr:from>
    <xdr:ext cx="599010" cy="259045"/>
    <xdr:sp macro="" textlink="">
      <xdr:nvSpPr>
        <xdr:cNvPr id="66" name="テキスト ボックス 65"/>
        <xdr:cNvSpPr txBox="1"/>
      </xdr:nvSpPr>
      <xdr:spPr>
        <a:xfrm>
          <a:off x="3485095" y="5578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136195</xdr:rowOff>
    </xdr:from>
    <xdr:to>
      <xdr:col>15</xdr:col>
      <xdr:colOff>50800</xdr:colOff>
      <xdr:row>30</xdr:row>
      <xdr:rowOff>161531</xdr:rowOff>
    </xdr:to>
    <xdr:cxnSp macro="">
      <xdr:nvCxnSpPr>
        <xdr:cNvPr id="67" name="直線コネクタ 66"/>
        <xdr:cNvCxnSpPr/>
      </xdr:nvCxnSpPr>
      <xdr:spPr>
        <a:xfrm flipV="1">
          <a:off x="2019300" y="5279695"/>
          <a:ext cx="8890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59296</xdr:rowOff>
    </xdr:from>
    <xdr:to>
      <xdr:col>15</xdr:col>
      <xdr:colOff>101600</xdr:colOff>
      <xdr:row>34</xdr:row>
      <xdr:rowOff>160896</xdr:rowOff>
    </xdr:to>
    <xdr:sp macro="" textlink="">
      <xdr:nvSpPr>
        <xdr:cNvPr id="68" name="フローチャート: 判断 67"/>
        <xdr:cNvSpPr/>
      </xdr:nvSpPr>
      <xdr:spPr>
        <a:xfrm>
          <a:off x="2857500" y="588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152023</xdr:rowOff>
    </xdr:from>
    <xdr:ext cx="599010" cy="259045"/>
    <xdr:sp macro="" textlink="">
      <xdr:nvSpPr>
        <xdr:cNvPr id="69" name="テキスト ボックス 68"/>
        <xdr:cNvSpPr txBox="1"/>
      </xdr:nvSpPr>
      <xdr:spPr>
        <a:xfrm>
          <a:off x="2608795" y="5981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161531</xdr:rowOff>
    </xdr:from>
    <xdr:to>
      <xdr:col>10</xdr:col>
      <xdr:colOff>114300</xdr:colOff>
      <xdr:row>32</xdr:row>
      <xdr:rowOff>82093</xdr:rowOff>
    </xdr:to>
    <xdr:cxnSp macro="">
      <xdr:nvCxnSpPr>
        <xdr:cNvPr id="70" name="直線コネクタ 69"/>
        <xdr:cNvCxnSpPr/>
      </xdr:nvCxnSpPr>
      <xdr:spPr>
        <a:xfrm flipV="1">
          <a:off x="1130300" y="5305031"/>
          <a:ext cx="889000" cy="26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168262</xdr:rowOff>
    </xdr:from>
    <xdr:to>
      <xdr:col>10</xdr:col>
      <xdr:colOff>165100</xdr:colOff>
      <xdr:row>36</xdr:row>
      <xdr:rowOff>98412</xdr:rowOff>
    </xdr:to>
    <xdr:sp macro="" textlink="">
      <xdr:nvSpPr>
        <xdr:cNvPr id="71" name="フローチャート: 判断 70"/>
        <xdr:cNvSpPr/>
      </xdr:nvSpPr>
      <xdr:spPr>
        <a:xfrm>
          <a:off x="1968500" y="61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89539</xdr:rowOff>
    </xdr:from>
    <xdr:ext cx="599010" cy="259045"/>
    <xdr:sp macro="" textlink="">
      <xdr:nvSpPr>
        <xdr:cNvPr id="72" name="テキスト ボックス 71"/>
        <xdr:cNvSpPr txBox="1"/>
      </xdr:nvSpPr>
      <xdr:spPr>
        <a:xfrm>
          <a:off x="1719795" y="6261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12814</xdr:rowOff>
    </xdr:from>
    <xdr:to>
      <xdr:col>6</xdr:col>
      <xdr:colOff>38100</xdr:colOff>
      <xdr:row>38</xdr:row>
      <xdr:rowOff>114414</xdr:rowOff>
    </xdr:to>
    <xdr:sp macro="" textlink="">
      <xdr:nvSpPr>
        <xdr:cNvPr id="73" name="フローチャート: 判断 72"/>
        <xdr:cNvSpPr/>
      </xdr:nvSpPr>
      <xdr:spPr>
        <a:xfrm>
          <a:off x="1079500" y="652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105541</xdr:rowOff>
    </xdr:from>
    <xdr:ext cx="599010" cy="259045"/>
    <xdr:sp macro="" textlink="">
      <xdr:nvSpPr>
        <xdr:cNvPr id="74" name="テキスト ボックス 73"/>
        <xdr:cNvSpPr txBox="1"/>
      </xdr:nvSpPr>
      <xdr:spPr>
        <a:xfrm>
          <a:off x="830795" y="662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118847</xdr:rowOff>
    </xdr:from>
    <xdr:to>
      <xdr:col>24</xdr:col>
      <xdr:colOff>114300</xdr:colOff>
      <xdr:row>30</xdr:row>
      <xdr:rowOff>48997</xdr:rowOff>
    </xdr:to>
    <xdr:sp macro="" textlink="">
      <xdr:nvSpPr>
        <xdr:cNvPr id="80" name="楕円 79"/>
        <xdr:cNvSpPr/>
      </xdr:nvSpPr>
      <xdr:spPr>
        <a:xfrm>
          <a:off x="4584700" y="509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71874</xdr:rowOff>
    </xdr:from>
    <xdr:ext cx="599010" cy="259045"/>
    <xdr:sp macro="" textlink="">
      <xdr:nvSpPr>
        <xdr:cNvPr id="81" name="人件費該当値テキスト"/>
        <xdr:cNvSpPr txBox="1"/>
      </xdr:nvSpPr>
      <xdr:spPr>
        <a:xfrm>
          <a:off x="4686300" y="5043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58306</xdr:rowOff>
    </xdr:from>
    <xdr:to>
      <xdr:col>20</xdr:col>
      <xdr:colOff>38100</xdr:colOff>
      <xdr:row>30</xdr:row>
      <xdr:rowOff>159906</xdr:rowOff>
    </xdr:to>
    <xdr:sp macro="" textlink="">
      <xdr:nvSpPr>
        <xdr:cNvPr id="82" name="楕円 81"/>
        <xdr:cNvSpPr/>
      </xdr:nvSpPr>
      <xdr:spPr>
        <a:xfrm>
          <a:off x="3746500" y="520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29</xdr:row>
      <xdr:rowOff>4983</xdr:rowOff>
    </xdr:from>
    <xdr:ext cx="599010" cy="259045"/>
    <xdr:sp macro="" textlink="">
      <xdr:nvSpPr>
        <xdr:cNvPr id="83" name="テキスト ボックス 82"/>
        <xdr:cNvSpPr txBox="1"/>
      </xdr:nvSpPr>
      <xdr:spPr>
        <a:xfrm>
          <a:off x="3485095" y="497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85395</xdr:rowOff>
    </xdr:from>
    <xdr:to>
      <xdr:col>15</xdr:col>
      <xdr:colOff>101600</xdr:colOff>
      <xdr:row>31</xdr:row>
      <xdr:rowOff>15545</xdr:rowOff>
    </xdr:to>
    <xdr:sp macro="" textlink="">
      <xdr:nvSpPr>
        <xdr:cNvPr id="84" name="楕円 83"/>
        <xdr:cNvSpPr/>
      </xdr:nvSpPr>
      <xdr:spPr>
        <a:xfrm>
          <a:off x="2857500" y="522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32072</xdr:rowOff>
    </xdr:from>
    <xdr:ext cx="599010" cy="259045"/>
    <xdr:sp macro="" textlink="">
      <xdr:nvSpPr>
        <xdr:cNvPr id="85" name="テキスト ボックス 84"/>
        <xdr:cNvSpPr txBox="1"/>
      </xdr:nvSpPr>
      <xdr:spPr>
        <a:xfrm>
          <a:off x="2608795" y="5004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110731</xdr:rowOff>
    </xdr:from>
    <xdr:to>
      <xdr:col>10</xdr:col>
      <xdr:colOff>165100</xdr:colOff>
      <xdr:row>31</xdr:row>
      <xdr:rowOff>40881</xdr:rowOff>
    </xdr:to>
    <xdr:sp macro="" textlink="">
      <xdr:nvSpPr>
        <xdr:cNvPr id="86" name="楕円 85"/>
        <xdr:cNvSpPr/>
      </xdr:nvSpPr>
      <xdr:spPr>
        <a:xfrm>
          <a:off x="1968500" y="525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57408</xdr:rowOff>
    </xdr:from>
    <xdr:ext cx="599010" cy="259045"/>
    <xdr:sp macro="" textlink="">
      <xdr:nvSpPr>
        <xdr:cNvPr id="87" name="テキスト ボックス 86"/>
        <xdr:cNvSpPr txBox="1"/>
      </xdr:nvSpPr>
      <xdr:spPr>
        <a:xfrm>
          <a:off x="1719795" y="5029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31293</xdr:rowOff>
    </xdr:from>
    <xdr:to>
      <xdr:col>6</xdr:col>
      <xdr:colOff>38100</xdr:colOff>
      <xdr:row>32</xdr:row>
      <xdr:rowOff>132893</xdr:rowOff>
    </xdr:to>
    <xdr:sp macro="" textlink="">
      <xdr:nvSpPr>
        <xdr:cNvPr id="88" name="楕円 87"/>
        <xdr:cNvSpPr/>
      </xdr:nvSpPr>
      <xdr:spPr>
        <a:xfrm>
          <a:off x="1079500" y="551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149420</xdr:rowOff>
    </xdr:from>
    <xdr:ext cx="599010" cy="259045"/>
    <xdr:sp macro="" textlink="">
      <xdr:nvSpPr>
        <xdr:cNvPr id="89" name="テキスト ボックス 88"/>
        <xdr:cNvSpPr txBox="1"/>
      </xdr:nvSpPr>
      <xdr:spPr>
        <a:xfrm>
          <a:off x="830795" y="529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123546</xdr:rowOff>
    </xdr:from>
    <xdr:to>
      <xdr:col>24</xdr:col>
      <xdr:colOff>62865</xdr:colOff>
      <xdr:row>56</xdr:row>
      <xdr:rowOff>22504</xdr:rowOff>
    </xdr:to>
    <xdr:cxnSp macro="">
      <xdr:nvCxnSpPr>
        <xdr:cNvPr id="112" name="直線コネクタ 111"/>
        <xdr:cNvCxnSpPr/>
      </xdr:nvCxnSpPr>
      <xdr:spPr>
        <a:xfrm flipV="1">
          <a:off x="4633595" y="8867496"/>
          <a:ext cx="1270" cy="75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26331</xdr:rowOff>
    </xdr:from>
    <xdr:ext cx="534377" cy="259045"/>
    <xdr:sp macro="" textlink="">
      <xdr:nvSpPr>
        <xdr:cNvPr id="113" name="物件費最小値テキスト"/>
        <xdr:cNvSpPr txBox="1"/>
      </xdr:nvSpPr>
      <xdr:spPr>
        <a:xfrm>
          <a:off x="4686300" y="962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22504</xdr:rowOff>
    </xdr:from>
    <xdr:to>
      <xdr:col>24</xdr:col>
      <xdr:colOff>152400</xdr:colOff>
      <xdr:row>56</xdr:row>
      <xdr:rowOff>22504</xdr:rowOff>
    </xdr:to>
    <xdr:cxnSp macro="">
      <xdr:nvCxnSpPr>
        <xdr:cNvPr id="114" name="直線コネクタ 113"/>
        <xdr:cNvCxnSpPr/>
      </xdr:nvCxnSpPr>
      <xdr:spPr>
        <a:xfrm>
          <a:off x="4546600" y="9623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70223</xdr:rowOff>
    </xdr:from>
    <xdr:ext cx="534377" cy="259045"/>
    <xdr:sp macro="" textlink="">
      <xdr:nvSpPr>
        <xdr:cNvPr id="115" name="物件費最大値テキスト"/>
        <xdr:cNvSpPr txBox="1"/>
      </xdr:nvSpPr>
      <xdr:spPr>
        <a:xfrm>
          <a:off x="4686300" y="864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123546</xdr:rowOff>
    </xdr:from>
    <xdr:to>
      <xdr:col>24</xdr:col>
      <xdr:colOff>152400</xdr:colOff>
      <xdr:row>51</xdr:row>
      <xdr:rowOff>123546</xdr:rowOff>
    </xdr:to>
    <xdr:cxnSp macro="">
      <xdr:nvCxnSpPr>
        <xdr:cNvPr id="116" name="直線コネクタ 115"/>
        <xdr:cNvCxnSpPr/>
      </xdr:nvCxnSpPr>
      <xdr:spPr>
        <a:xfrm>
          <a:off x="4546600" y="886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22504</xdr:rowOff>
    </xdr:from>
    <xdr:to>
      <xdr:col>24</xdr:col>
      <xdr:colOff>63500</xdr:colOff>
      <xdr:row>56</xdr:row>
      <xdr:rowOff>33248</xdr:rowOff>
    </xdr:to>
    <xdr:cxnSp macro="">
      <xdr:nvCxnSpPr>
        <xdr:cNvPr id="117" name="直線コネクタ 116"/>
        <xdr:cNvCxnSpPr/>
      </xdr:nvCxnSpPr>
      <xdr:spPr>
        <a:xfrm flipV="1">
          <a:off x="3797300" y="9623704"/>
          <a:ext cx="8382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81525</xdr:rowOff>
    </xdr:from>
    <xdr:ext cx="534377" cy="259045"/>
    <xdr:sp macro="" textlink="">
      <xdr:nvSpPr>
        <xdr:cNvPr id="118" name="物件費平均値テキスト"/>
        <xdr:cNvSpPr txBox="1"/>
      </xdr:nvSpPr>
      <xdr:spPr>
        <a:xfrm>
          <a:off x="4686300" y="9168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58648</xdr:rowOff>
    </xdr:from>
    <xdr:to>
      <xdr:col>24</xdr:col>
      <xdr:colOff>114300</xdr:colOff>
      <xdr:row>54</xdr:row>
      <xdr:rowOff>160248</xdr:rowOff>
    </xdr:to>
    <xdr:sp macro="" textlink="">
      <xdr:nvSpPr>
        <xdr:cNvPr id="119" name="フローチャート: 判断 118"/>
        <xdr:cNvSpPr/>
      </xdr:nvSpPr>
      <xdr:spPr>
        <a:xfrm>
          <a:off x="4584700" y="9316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33248</xdr:rowOff>
    </xdr:from>
    <xdr:to>
      <xdr:col>19</xdr:col>
      <xdr:colOff>177800</xdr:colOff>
      <xdr:row>56</xdr:row>
      <xdr:rowOff>81864</xdr:rowOff>
    </xdr:to>
    <xdr:cxnSp macro="">
      <xdr:nvCxnSpPr>
        <xdr:cNvPr id="120" name="直線コネクタ 119"/>
        <xdr:cNvCxnSpPr/>
      </xdr:nvCxnSpPr>
      <xdr:spPr>
        <a:xfrm flipV="1">
          <a:off x="2908300" y="9634448"/>
          <a:ext cx="889000" cy="4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92863</xdr:rowOff>
    </xdr:from>
    <xdr:to>
      <xdr:col>20</xdr:col>
      <xdr:colOff>38100</xdr:colOff>
      <xdr:row>55</xdr:row>
      <xdr:rowOff>23013</xdr:rowOff>
    </xdr:to>
    <xdr:sp macro="" textlink="">
      <xdr:nvSpPr>
        <xdr:cNvPr id="121" name="フローチャート: 判断 120"/>
        <xdr:cNvSpPr/>
      </xdr:nvSpPr>
      <xdr:spPr>
        <a:xfrm>
          <a:off x="3746500" y="935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39540</xdr:rowOff>
    </xdr:from>
    <xdr:ext cx="534377" cy="259045"/>
    <xdr:sp macro="" textlink="">
      <xdr:nvSpPr>
        <xdr:cNvPr id="122" name="テキスト ボックス 121"/>
        <xdr:cNvSpPr txBox="1"/>
      </xdr:nvSpPr>
      <xdr:spPr>
        <a:xfrm>
          <a:off x="3517411" y="912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81864</xdr:rowOff>
    </xdr:from>
    <xdr:to>
      <xdr:col>15</xdr:col>
      <xdr:colOff>50800</xdr:colOff>
      <xdr:row>56</xdr:row>
      <xdr:rowOff>111125</xdr:rowOff>
    </xdr:to>
    <xdr:cxnSp macro="">
      <xdr:nvCxnSpPr>
        <xdr:cNvPr id="123" name="直線コネクタ 122"/>
        <xdr:cNvCxnSpPr/>
      </xdr:nvCxnSpPr>
      <xdr:spPr>
        <a:xfrm flipV="1">
          <a:off x="2019300" y="9683064"/>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145059</xdr:rowOff>
    </xdr:from>
    <xdr:to>
      <xdr:col>15</xdr:col>
      <xdr:colOff>101600</xdr:colOff>
      <xdr:row>56</xdr:row>
      <xdr:rowOff>75209</xdr:rowOff>
    </xdr:to>
    <xdr:sp macro="" textlink="">
      <xdr:nvSpPr>
        <xdr:cNvPr id="124" name="フローチャート: 判断 123"/>
        <xdr:cNvSpPr/>
      </xdr:nvSpPr>
      <xdr:spPr>
        <a:xfrm>
          <a:off x="2857500" y="957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91736</xdr:rowOff>
    </xdr:from>
    <xdr:ext cx="534377" cy="259045"/>
    <xdr:sp macro="" textlink="">
      <xdr:nvSpPr>
        <xdr:cNvPr id="125" name="テキスト ボックス 124"/>
        <xdr:cNvSpPr txBox="1"/>
      </xdr:nvSpPr>
      <xdr:spPr>
        <a:xfrm>
          <a:off x="2641111" y="935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111125</xdr:rowOff>
    </xdr:from>
    <xdr:to>
      <xdr:col>10</xdr:col>
      <xdr:colOff>114300</xdr:colOff>
      <xdr:row>56</xdr:row>
      <xdr:rowOff>121565</xdr:rowOff>
    </xdr:to>
    <xdr:cxnSp macro="">
      <xdr:nvCxnSpPr>
        <xdr:cNvPr id="126" name="直線コネクタ 125"/>
        <xdr:cNvCxnSpPr/>
      </xdr:nvCxnSpPr>
      <xdr:spPr>
        <a:xfrm flipV="1">
          <a:off x="1130300" y="9712325"/>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39675</xdr:rowOff>
    </xdr:from>
    <xdr:to>
      <xdr:col>10</xdr:col>
      <xdr:colOff>165100</xdr:colOff>
      <xdr:row>56</xdr:row>
      <xdr:rowOff>141275</xdr:rowOff>
    </xdr:to>
    <xdr:sp macro="" textlink="">
      <xdr:nvSpPr>
        <xdr:cNvPr id="127" name="フローチャート: 判断 126"/>
        <xdr:cNvSpPr/>
      </xdr:nvSpPr>
      <xdr:spPr>
        <a:xfrm>
          <a:off x="1968500" y="964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157802</xdr:rowOff>
    </xdr:from>
    <xdr:ext cx="534377" cy="259045"/>
    <xdr:sp macro="" textlink="">
      <xdr:nvSpPr>
        <xdr:cNvPr id="128" name="テキスト ボックス 127"/>
        <xdr:cNvSpPr txBox="1"/>
      </xdr:nvSpPr>
      <xdr:spPr>
        <a:xfrm>
          <a:off x="1752111" y="941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15748</xdr:rowOff>
    </xdr:from>
    <xdr:to>
      <xdr:col>6</xdr:col>
      <xdr:colOff>38100</xdr:colOff>
      <xdr:row>59</xdr:row>
      <xdr:rowOff>117348</xdr:rowOff>
    </xdr:to>
    <xdr:sp macro="" textlink="">
      <xdr:nvSpPr>
        <xdr:cNvPr id="129" name="フローチャート: 判断 128"/>
        <xdr:cNvSpPr/>
      </xdr:nvSpPr>
      <xdr:spPr>
        <a:xfrm>
          <a:off x="10795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108475</xdr:rowOff>
    </xdr:from>
    <xdr:ext cx="534377" cy="259045"/>
    <xdr:sp macro="" textlink="">
      <xdr:nvSpPr>
        <xdr:cNvPr id="130" name="テキスト ボックス 129"/>
        <xdr:cNvSpPr txBox="1"/>
      </xdr:nvSpPr>
      <xdr:spPr>
        <a:xfrm>
          <a:off x="863111" y="1022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143154</xdr:rowOff>
    </xdr:from>
    <xdr:to>
      <xdr:col>24</xdr:col>
      <xdr:colOff>114300</xdr:colOff>
      <xdr:row>56</xdr:row>
      <xdr:rowOff>73304</xdr:rowOff>
    </xdr:to>
    <xdr:sp macro="" textlink="">
      <xdr:nvSpPr>
        <xdr:cNvPr id="136" name="楕円 135"/>
        <xdr:cNvSpPr/>
      </xdr:nvSpPr>
      <xdr:spPr>
        <a:xfrm>
          <a:off x="4584700" y="957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58081</xdr:rowOff>
    </xdr:from>
    <xdr:ext cx="534377" cy="259045"/>
    <xdr:sp macro="" textlink="">
      <xdr:nvSpPr>
        <xdr:cNvPr id="137" name="物件費該当値テキスト"/>
        <xdr:cNvSpPr txBox="1"/>
      </xdr:nvSpPr>
      <xdr:spPr>
        <a:xfrm>
          <a:off x="4686300" y="948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153898</xdr:rowOff>
    </xdr:from>
    <xdr:to>
      <xdr:col>20</xdr:col>
      <xdr:colOff>38100</xdr:colOff>
      <xdr:row>56</xdr:row>
      <xdr:rowOff>84048</xdr:rowOff>
    </xdr:to>
    <xdr:sp macro="" textlink="">
      <xdr:nvSpPr>
        <xdr:cNvPr id="138" name="楕円 137"/>
        <xdr:cNvSpPr/>
      </xdr:nvSpPr>
      <xdr:spPr>
        <a:xfrm>
          <a:off x="3746500" y="958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75175</xdr:rowOff>
    </xdr:from>
    <xdr:ext cx="534377" cy="259045"/>
    <xdr:sp macro="" textlink="">
      <xdr:nvSpPr>
        <xdr:cNvPr id="139" name="テキスト ボックス 138"/>
        <xdr:cNvSpPr txBox="1"/>
      </xdr:nvSpPr>
      <xdr:spPr>
        <a:xfrm>
          <a:off x="3517411" y="967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31064</xdr:rowOff>
    </xdr:from>
    <xdr:to>
      <xdr:col>15</xdr:col>
      <xdr:colOff>101600</xdr:colOff>
      <xdr:row>56</xdr:row>
      <xdr:rowOff>132664</xdr:rowOff>
    </xdr:to>
    <xdr:sp macro="" textlink="">
      <xdr:nvSpPr>
        <xdr:cNvPr id="140" name="楕円 139"/>
        <xdr:cNvSpPr/>
      </xdr:nvSpPr>
      <xdr:spPr>
        <a:xfrm>
          <a:off x="2857500" y="96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123791</xdr:rowOff>
    </xdr:from>
    <xdr:ext cx="534377" cy="259045"/>
    <xdr:sp macro="" textlink="">
      <xdr:nvSpPr>
        <xdr:cNvPr id="141" name="テキスト ボックス 140"/>
        <xdr:cNvSpPr txBox="1"/>
      </xdr:nvSpPr>
      <xdr:spPr>
        <a:xfrm>
          <a:off x="2641111" y="97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60325</xdr:rowOff>
    </xdr:from>
    <xdr:to>
      <xdr:col>10</xdr:col>
      <xdr:colOff>165100</xdr:colOff>
      <xdr:row>56</xdr:row>
      <xdr:rowOff>161925</xdr:rowOff>
    </xdr:to>
    <xdr:sp macro="" textlink="">
      <xdr:nvSpPr>
        <xdr:cNvPr id="142" name="楕円 141"/>
        <xdr:cNvSpPr/>
      </xdr:nvSpPr>
      <xdr:spPr>
        <a:xfrm>
          <a:off x="1968500" y="966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153052</xdr:rowOff>
    </xdr:from>
    <xdr:ext cx="534377" cy="259045"/>
    <xdr:sp macro="" textlink="">
      <xdr:nvSpPr>
        <xdr:cNvPr id="143" name="テキスト ボックス 142"/>
        <xdr:cNvSpPr txBox="1"/>
      </xdr:nvSpPr>
      <xdr:spPr>
        <a:xfrm>
          <a:off x="1752111" y="975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70765</xdr:rowOff>
    </xdr:from>
    <xdr:to>
      <xdr:col>6</xdr:col>
      <xdr:colOff>38100</xdr:colOff>
      <xdr:row>57</xdr:row>
      <xdr:rowOff>915</xdr:rowOff>
    </xdr:to>
    <xdr:sp macro="" textlink="">
      <xdr:nvSpPr>
        <xdr:cNvPr id="144" name="楕円 143"/>
        <xdr:cNvSpPr/>
      </xdr:nvSpPr>
      <xdr:spPr>
        <a:xfrm>
          <a:off x="1079500" y="967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17442</xdr:rowOff>
    </xdr:from>
    <xdr:ext cx="534377" cy="259045"/>
    <xdr:sp macro="" textlink="">
      <xdr:nvSpPr>
        <xdr:cNvPr id="145" name="テキスト ボックス 144"/>
        <xdr:cNvSpPr txBox="1"/>
      </xdr:nvSpPr>
      <xdr:spPr>
        <a:xfrm>
          <a:off x="863111" y="944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6" name="テキスト ボックス 155"/>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0" name="テキスト ボックス 159"/>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3302</xdr:rowOff>
    </xdr:from>
    <xdr:to>
      <xdr:col>24</xdr:col>
      <xdr:colOff>62865</xdr:colOff>
      <xdr:row>74</xdr:row>
      <xdr:rowOff>141605</xdr:rowOff>
    </xdr:to>
    <xdr:cxnSp macro="">
      <xdr:nvCxnSpPr>
        <xdr:cNvPr id="168" name="直線コネクタ 167"/>
        <xdr:cNvCxnSpPr/>
      </xdr:nvCxnSpPr>
      <xdr:spPr>
        <a:xfrm flipV="1">
          <a:off x="4633595" y="12004802"/>
          <a:ext cx="1270" cy="824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145432</xdr:rowOff>
    </xdr:from>
    <xdr:ext cx="469744" cy="259045"/>
    <xdr:sp macro="" textlink="">
      <xdr:nvSpPr>
        <xdr:cNvPr id="169" name="維持補修費最小値テキスト"/>
        <xdr:cNvSpPr txBox="1"/>
      </xdr:nvSpPr>
      <xdr:spPr>
        <a:xfrm>
          <a:off x="4686300" y="1283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74</xdr:row>
      <xdr:rowOff>141605</xdr:rowOff>
    </xdr:from>
    <xdr:to>
      <xdr:col>24</xdr:col>
      <xdr:colOff>152400</xdr:colOff>
      <xdr:row>74</xdr:row>
      <xdr:rowOff>141605</xdr:rowOff>
    </xdr:to>
    <xdr:cxnSp macro="">
      <xdr:nvCxnSpPr>
        <xdr:cNvPr id="170" name="直線コネクタ 169"/>
        <xdr:cNvCxnSpPr/>
      </xdr:nvCxnSpPr>
      <xdr:spPr>
        <a:xfrm>
          <a:off x="4546600" y="12828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121429</xdr:rowOff>
    </xdr:from>
    <xdr:ext cx="534377" cy="259045"/>
    <xdr:sp macro="" textlink="">
      <xdr:nvSpPr>
        <xdr:cNvPr id="171" name="維持補修費最大値テキスト"/>
        <xdr:cNvSpPr txBox="1"/>
      </xdr:nvSpPr>
      <xdr:spPr>
        <a:xfrm>
          <a:off x="4686300" y="1178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3302</xdr:rowOff>
    </xdr:from>
    <xdr:to>
      <xdr:col>24</xdr:col>
      <xdr:colOff>152400</xdr:colOff>
      <xdr:row>70</xdr:row>
      <xdr:rowOff>3302</xdr:rowOff>
    </xdr:to>
    <xdr:cxnSp macro="">
      <xdr:nvCxnSpPr>
        <xdr:cNvPr id="172" name="直線コネクタ 171"/>
        <xdr:cNvCxnSpPr/>
      </xdr:nvCxnSpPr>
      <xdr:spPr>
        <a:xfrm>
          <a:off x="4546600" y="12004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3302</xdr:rowOff>
    </xdr:from>
    <xdr:to>
      <xdr:col>24</xdr:col>
      <xdr:colOff>63500</xdr:colOff>
      <xdr:row>71</xdr:row>
      <xdr:rowOff>17526</xdr:rowOff>
    </xdr:to>
    <xdr:cxnSp macro="">
      <xdr:nvCxnSpPr>
        <xdr:cNvPr id="173" name="直線コネクタ 172"/>
        <xdr:cNvCxnSpPr/>
      </xdr:nvCxnSpPr>
      <xdr:spPr>
        <a:xfrm flipV="1">
          <a:off x="3797300" y="12004802"/>
          <a:ext cx="838200" cy="18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102252</xdr:rowOff>
    </xdr:from>
    <xdr:ext cx="534377" cy="259045"/>
    <xdr:sp macro="" textlink="">
      <xdr:nvSpPr>
        <xdr:cNvPr id="174" name="維持補修費平均値テキスト"/>
        <xdr:cNvSpPr txBox="1"/>
      </xdr:nvSpPr>
      <xdr:spPr>
        <a:xfrm>
          <a:off x="4686300" y="12446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123825</xdr:rowOff>
    </xdr:from>
    <xdr:to>
      <xdr:col>24</xdr:col>
      <xdr:colOff>114300</xdr:colOff>
      <xdr:row>73</xdr:row>
      <xdr:rowOff>53975</xdr:rowOff>
    </xdr:to>
    <xdr:sp macro="" textlink="">
      <xdr:nvSpPr>
        <xdr:cNvPr id="175" name="フローチャート: 判断 174"/>
        <xdr:cNvSpPr/>
      </xdr:nvSpPr>
      <xdr:spPr>
        <a:xfrm>
          <a:off x="4584700" y="1246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17526</xdr:rowOff>
    </xdr:from>
    <xdr:to>
      <xdr:col>19</xdr:col>
      <xdr:colOff>177800</xdr:colOff>
      <xdr:row>71</xdr:row>
      <xdr:rowOff>92075</xdr:rowOff>
    </xdr:to>
    <xdr:cxnSp macro="">
      <xdr:nvCxnSpPr>
        <xdr:cNvPr id="176" name="直線コネクタ 175"/>
        <xdr:cNvCxnSpPr/>
      </xdr:nvCxnSpPr>
      <xdr:spPr>
        <a:xfrm flipV="1">
          <a:off x="2908300" y="12190476"/>
          <a:ext cx="889000" cy="7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52197</xdr:rowOff>
    </xdr:from>
    <xdr:to>
      <xdr:col>20</xdr:col>
      <xdr:colOff>38100</xdr:colOff>
      <xdr:row>73</xdr:row>
      <xdr:rowOff>153797</xdr:rowOff>
    </xdr:to>
    <xdr:sp macro="" textlink="">
      <xdr:nvSpPr>
        <xdr:cNvPr id="177" name="フローチャート: 判断 176"/>
        <xdr:cNvSpPr/>
      </xdr:nvSpPr>
      <xdr:spPr>
        <a:xfrm>
          <a:off x="3746500" y="1256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73</xdr:row>
      <xdr:rowOff>144924</xdr:rowOff>
    </xdr:from>
    <xdr:ext cx="534377" cy="259045"/>
    <xdr:sp macro="" textlink="">
      <xdr:nvSpPr>
        <xdr:cNvPr id="178" name="テキスト ボックス 177"/>
        <xdr:cNvSpPr txBox="1"/>
      </xdr:nvSpPr>
      <xdr:spPr>
        <a:xfrm>
          <a:off x="3517411" y="1266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92075</xdr:rowOff>
    </xdr:from>
    <xdr:to>
      <xdr:col>15</xdr:col>
      <xdr:colOff>50800</xdr:colOff>
      <xdr:row>71</xdr:row>
      <xdr:rowOff>131064</xdr:rowOff>
    </xdr:to>
    <xdr:cxnSp macro="">
      <xdr:nvCxnSpPr>
        <xdr:cNvPr id="179" name="直線コネクタ 178"/>
        <xdr:cNvCxnSpPr/>
      </xdr:nvCxnSpPr>
      <xdr:spPr>
        <a:xfrm flipV="1">
          <a:off x="2019300" y="12265025"/>
          <a:ext cx="889000" cy="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37592</xdr:rowOff>
    </xdr:from>
    <xdr:to>
      <xdr:col>15</xdr:col>
      <xdr:colOff>101600</xdr:colOff>
      <xdr:row>75</xdr:row>
      <xdr:rowOff>139192</xdr:rowOff>
    </xdr:to>
    <xdr:sp macro="" textlink="">
      <xdr:nvSpPr>
        <xdr:cNvPr id="180" name="フローチャート: 判断 179"/>
        <xdr:cNvSpPr/>
      </xdr:nvSpPr>
      <xdr:spPr>
        <a:xfrm>
          <a:off x="2857500" y="128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130319</xdr:rowOff>
    </xdr:from>
    <xdr:ext cx="469744" cy="259045"/>
    <xdr:sp macro="" textlink="">
      <xdr:nvSpPr>
        <xdr:cNvPr id="181" name="テキスト ボックス 180"/>
        <xdr:cNvSpPr txBox="1"/>
      </xdr:nvSpPr>
      <xdr:spPr>
        <a:xfrm>
          <a:off x="2673428" y="1298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31750</xdr:rowOff>
    </xdr:from>
    <xdr:to>
      <xdr:col>10</xdr:col>
      <xdr:colOff>114300</xdr:colOff>
      <xdr:row>71</xdr:row>
      <xdr:rowOff>131064</xdr:rowOff>
    </xdr:to>
    <xdr:cxnSp macro="">
      <xdr:nvCxnSpPr>
        <xdr:cNvPr id="182" name="直線コネクタ 181"/>
        <xdr:cNvCxnSpPr/>
      </xdr:nvCxnSpPr>
      <xdr:spPr>
        <a:xfrm>
          <a:off x="1130300" y="12204700"/>
          <a:ext cx="889000" cy="9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105156</xdr:rowOff>
    </xdr:from>
    <xdr:to>
      <xdr:col>10</xdr:col>
      <xdr:colOff>165100</xdr:colOff>
      <xdr:row>77</xdr:row>
      <xdr:rowOff>35306</xdr:rowOff>
    </xdr:to>
    <xdr:sp macro="" textlink="">
      <xdr:nvSpPr>
        <xdr:cNvPr id="183" name="フローチャート: 判断 182"/>
        <xdr:cNvSpPr/>
      </xdr:nvSpPr>
      <xdr:spPr>
        <a:xfrm>
          <a:off x="1968500" y="1313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26433</xdr:rowOff>
    </xdr:from>
    <xdr:ext cx="469744" cy="259045"/>
    <xdr:sp macro="" textlink="">
      <xdr:nvSpPr>
        <xdr:cNvPr id="184" name="テキスト ボックス 183"/>
        <xdr:cNvSpPr txBox="1"/>
      </xdr:nvSpPr>
      <xdr:spPr>
        <a:xfrm>
          <a:off x="1784428" y="1322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158369</xdr:rowOff>
    </xdr:from>
    <xdr:to>
      <xdr:col>6</xdr:col>
      <xdr:colOff>38100</xdr:colOff>
      <xdr:row>78</xdr:row>
      <xdr:rowOff>88519</xdr:rowOff>
    </xdr:to>
    <xdr:sp macro="" textlink="">
      <xdr:nvSpPr>
        <xdr:cNvPr id="185" name="フローチャート: 判断 184"/>
        <xdr:cNvSpPr/>
      </xdr:nvSpPr>
      <xdr:spPr>
        <a:xfrm>
          <a:off x="1079500" y="1336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79646</xdr:rowOff>
    </xdr:from>
    <xdr:ext cx="469744" cy="259045"/>
    <xdr:sp macro="" textlink="">
      <xdr:nvSpPr>
        <xdr:cNvPr id="186" name="テキスト ボックス 185"/>
        <xdr:cNvSpPr txBox="1"/>
      </xdr:nvSpPr>
      <xdr:spPr>
        <a:xfrm>
          <a:off x="895428" y="1345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123952</xdr:rowOff>
    </xdr:from>
    <xdr:to>
      <xdr:col>24</xdr:col>
      <xdr:colOff>114300</xdr:colOff>
      <xdr:row>70</xdr:row>
      <xdr:rowOff>54102</xdr:rowOff>
    </xdr:to>
    <xdr:sp macro="" textlink="">
      <xdr:nvSpPr>
        <xdr:cNvPr id="192" name="楕円 191"/>
        <xdr:cNvSpPr/>
      </xdr:nvSpPr>
      <xdr:spPr>
        <a:xfrm>
          <a:off x="4584700" y="1195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76979</xdr:rowOff>
    </xdr:from>
    <xdr:ext cx="534377" cy="259045"/>
    <xdr:sp macro="" textlink="">
      <xdr:nvSpPr>
        <xdr:cNvPr id="193" name="維持補修費該当値テキスト"/>
        <xdr:cNvSpPr txBox="1"/>
      </xdr:nvSpPr>
      <xdr:spPr>
        <a:xfrm>
          <a:off x="4686300" y="1190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138176</xdr:rowOff>
    </xdr:from>
    <xdr:to>
      <xdr:col>20</xdr:col>
      <xdr:colOff>38100</xdr:colOff>
      <xdr:row>71</xdr:row>
      <xdr:rowOff>68326</xdr:rowOff>
    </xdr:to>
    <xdr:sp macro="" textlink="">
      <xdr:nvSpPr>
        <xdr:cNvPr id="194" name="楕円 193"/>
        <xdr:cNvSpPr/>
      </xdr:nvSpPr>
      <xdr:spPr>
        <a:xfrm>
          <a:off x="3746500" y="1213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69</xdr:row>
      <xdr:rowOff>84853</xdr:rowOff>
    </xdr:from>
    <xdr:ext cx="534377" cy="259045"/>
    <xdr:sp macro="" textlink="">
      <xdr:nvSpPr>
        <xdr:cNvPr id="195" name="テキスト ボックス 194"/>
        <xdr:cNvSpPr txBox="1"/>
      </xdr:nvSpPr>
      <xdr:spPr>
        <a:xfrm>
          <a:off x="3517411" y="1191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41275</xdr:rowOff>
    </xdr:from>
    <xdr:to>
      <xdr:col>15</xdr:col>
      <xdr:colOff>101600</xdr:colOff>
      <xdr:row>71</xdr:row>
      <xdr:rowOff>142875</xdr:rowOff>
    </xdr:to>
    <xdr:sp macro="" textlink="">
      <xdr:nvSpPr>
        <xdr:cNvPr id="196" name="楕円 195"/>
        <xdr:cNvSpPr/>
      </xdr:nvSpPr>
      <xdr:spPr>
        <a:xfrm>
          <a:off x="2857500" y="1221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159402</xdr:rowOff>
    </xdr:from>
    <xdr:ext cx="534377" cy="259045"/>
    <xdr:sp macro="" textlink="">
      <xdr:nvSpPr>
        <xdr:cNvPr id="197" name="テキスト ボックス 196"/>
        <xdr:cNvSpPr txBox="1"/>
      </xdr:nvSpPr>
      <xdr:spPr>
        <a:xfrm>
          <a:off x="2641111" y="1198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80264</xdr:rowOff>
    </xdr:from>
    <xdr:to>
      <xdr:col>10</xdr:col>
      <xdr:colOff>165100</xdr:colOff>
      <xdr:row>72</xdr:row>
      <xdr:rowOff>10414</xdr:rowOff>
    </xdr:to>
    <xdr:sp macro="" textlink="">
      <xdr:nvSpPr>
        <xdr:cNvPr id="198" name="楕円 197"/>
        <xdr:cNvSpPr/>
      </xdr:nvSpPr>
      <xdr:spPr>
        <a:xfrm>
          <a:off x="1968500" y="1225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26941</xdr:rowOff>
    </xdr:from>
    <xdr:ext cx="534377" cy="259045"/>
    <xdr:sp macro="" textlink="">
      <xdr:nvSpPr>
        <xdr:cNvPr id="199" name="テキスト ボックス 198"/>
        <xdr:cNvSpPr txBox="1"/>
      </xdr:nvSpPr>
      <xdr:spPr>
        <a:xfrm>
          <a:off x="1752111" y="1202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152400</xdr:rowOff>
    </xdr:from>
    <xdr:to>
      <xdr:col>6</xdr:col>
      <xdr:colOff>38100</xdr:colOff>
      <xdr:row>71</xdr:row>
      <xdr:rowOff>82550</xdr:rowOff>
    </xdr:to>
    <xdr:sp macro="" textlink="">
      <xdr:nvSpPr>
        <xdr:cNvPr id="200" name="楕円 199"/>
        <xdr:cNvSpPr/>
      </xdr:nvSpPr>
      <xdr:spPr>
        <a:xfrm>
          <a:off x="1079500" y="1215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69</xdr:row>
      <xdr:rowOff>99077</xdr:rowOff>
    </xdr:from>
    <xdr:ext cx="534377" cy="259045"/>
    <xdr:sp macro="" textlink="">
      <xdr:nvSpPr>
        <xdr:cNvPr id="201" name="テキスト ボックス 200"/>
        <xdr:cNvSpPr txBox="1"/>
      </xdr:nvSpPr>
      <xdr:spPr>
        <a:xfrm>
          <a:off x="863111" y="1192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0" name="テキスト ボックス 209"/>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8" name="テキスト ボックス 21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0" name="テキスト ボックス 219"/>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83122</xdr:rowOff>
    </xdr:from>
    <xdr:to>
      <xdr:col>24</xdr:col>
      <xdr:colOff>62865</xdr:colOff>
      <xdr:row>99</xdr:row>
      <xdr:rowOff>98933</xdr:rowOff>
    </xdr:to>
    <xdr:cxnSp macro="">
      <xdr:nvCxnSpPr>
        <xdr:cNvPr id="224" name="直線コネクタ 223"/>
        <xdr:cNvCxnSpPr/>
      </xdr:nvCxnSpPr>
      <xdr:spPr>
        <a:xfrm flipV="1">
          <a:off x="4633595" y="15513622"/>
          <a:ext cx="1270" cy="1558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102760</xdr:rowOff>
    </xdr:from>
    <xdr:ext cx="469744" cy="259045"/>
    <xdr:sp macro="" textlink="">
      <xdr:nvSpPr>
        <xdr:cNvPr id="225" name="扶助費最小値テキスト"/>
        <xdr:cNvSpPr txBox="1"/>
      </xdr:nvSpPr>
      <xdr:spPr>
        <a:xfrm>
          <a:off x="4686300" y="1707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98933</xdr:rowOff>
    </xdr:from>
    <xdr:to>
      <xdr:col>24</xdr:col>
      <xdr:colOff>152400</xdr:colOff>
      <xdr:row>99</xdr:row>
      <xdr:rowOff>98933</xdr:rowOff>
    </xdr:to>
    <xdr:cxnSp macro="">
      <xdr:nvCxnSpPr>
        <xdr:cNvPr id="226" name="直線コネクタ 225"/>
        <xdr:cNvCxnSpPr/>
      </xdr:nvCxnSpPr>
      <xdr:spPr>
        <a:xfrm>
          <a:off x="4546600" y="17072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29799</xdr:rowOff>
    </xdr:from>
    <xdr:ext cx="534377" cy="259045"/>
    <xdr:sp macro="" textlink="">
      <xdr:nvSpPr>
        <xdr:cNvPr id="227" name="扶助費最大値テキスト"/>
        <xdr:cNvSpPr txBox="1"/>
      </xdr:nvSpPr>
      <xdr:spPr>
        <a:xfrm>
          <a:off x="4686300" y="1528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83122</xdr:rowOff>
    </xdr:from>
    <xdr:to>
      <xdr:col>24</xdr:col>
      <xdr:colOff>152400</xdr:colOff>
      <xdr:row>90</xdr:row>
      <xdr:rowOff>83122</xdr:rowOff>
    </xdr:to>
    <xdr:cxnSp macro="">
      <xdr:nvCxnSpPr>
        <xdr:cNvPr id="228" name="直線コネクタ 227"/>
        <xdr:cNvCxnSpPr/>
      </xdr:nvCxnSpPr>
      <xdr:spPr>
        <a:xfrm>
          <a:off x="4546600" y="155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37401</xdr:rowOff>
    </xdr:from>
    <xdr:to>
      <xdr:col>24</xdr:col>
      <xdr:colOff>63500</xdr:colOff>
      <xdr:row>92</xdr:row>
      <xdr:rowOff>118554</xdr:rowOff>
    </xdr:to>
    <xdr:cxnSp macro="">
      <xdr:nvCxnSpPr>
        <xdr:cNvPr id="229" name="直線コネクタ 228"/>
        <xdr:cNvCxnSpPr/>
      </xdr:nvCxnSpPr>
      <xdr:spPr>
        <a:xfrm flipV="1">
          <a:off x="3797300" y="15810801"/>
          <a:ext cx="8382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47514</xdr:rowOff>
    </xdr:from>
    <xdr:ext cx="534377" cy="259045"/>
    <xdr:sp macro="" textlink="">
      <xdr:nvSpPr>
        <xdr:cNvPr id="230" name="扶助費平均値テキスト"/>
        <xdr:cNvSpPr txBox="1"/>
      </xdr:nvSpPr>
      <xdr:spPr>
        <a:xfrm>
          <a:off x="4686300" y="15992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69087</xdr:rowOff>
    </xdr:from>
    <xdr:to>
      <xdr:col>24</xdr:col>
      <xdr:colOff>114300</xdr:colOff>
      <xdr:row>93</xdr:row>
      <xdr:rowOff>170687</xdr:rowOff>
    </xdr:to>
    <xdr:sp macro="" textlink="">
      <xdr:nvSpPr>
        <xdr:cNvPr id="231" name="フローチャート: 判断 230"/>
        <xdr:cNvSpPr/>
      </xdr:nvSpPr>
      <xdr:spPr>
        <a:xfrm>
          <a:off x="4584700" y="1601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118554</xdr:rowOff>
    </xdr:from>
    <xdr:to>
      <xdr:col>19</xdr:col>
      <xdr:colOff>177800</xdr:colOff>
      <xdr:row>93</xdr:row>
      <xdr:rowOff>67881</xdr:rowOff>
    </xdr:to>
    <xdr:cxnSp macro="">
      <xdr:nvCxnSpPr>
        <xdr:cNvPr id="232" name="直線コネクタ 231"/>
        <xdr:cNvCxnSpPr/>
      </xdr:nvCxnSpPr>
      <xdr:spPr>
        <a:xfrm flipV="1">
          <a:off x="2908300" y="15891954"/>
          <a:ext cx="889000" cy="12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121475</xdr:rowOff>
    </xdr:from>
    <xdr:to>
      <xdr:col>20</xdr:col>
      <xdr:colOff>38100</xdr:colOff>
      <xdr:row>94</xdr:row>
      <xdr:rowOff>51625</xdr:rowOff>
    </xdr:to>
    <xdr:sp macro="" textlink="">
      <xdr:nvSpPr>
        <xdr:cNvPr id="233" name="フローチャート: 判断 232"/>
        <xdr:cNvSpPr/>
      </xdr:nvSpPr>
      <xdr:spPr>
        <a:xfrm>
          <a:off x="3746500" y="160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42752</xdr:rowOff>
    </xdr:from>
    <xdr:ext cx="534377" cy="259045"/>
    <xdr:sp macro="" textlink="">
      <xdr:nvSpPr>
        <xdr:cNvPr id="234" name="テキスト ボックス 233"/>
        <xdr:cNvSpPr txBox="1"/>
      </xdr:nvSpPr>
      <xdr:spPr>
        <a:xfrm>
          <a:off x="3517411" y="161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67881</xdr:rowOff>
    </xdr:from>
    <xdr:to>
      <xdr:col>15</xdr:col>
      <xdr:colOff>50800</xdr:colOff>
      <xdr:row>93</xdr:row>
      <xdr:rowOff>166751</xdr:rowOff>
    </xdr:to>
    <xdr:cxnSp macro="">
      <xdr:nvCxnSpPr>
        <xdr:cNvPr id="235" name="直線コネクタ 234"/>
        <xdr:cNvCxnSpPr/>
      </xdr:nvCxnSpPr>
      <xdr:spPr>
        <a:xfrm flipV="1">
          <a:off x="2019300" y="16012731"/>
          <a:ext cx="889000" cy="9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52324</xdr:rowOff>
    </xdr:from>
    <xdr:to>
      <xdr:col>15</xdr:col>
      <xdr:colOff>101600</xdr:colOff>
      <xdr:row>97</xdr:row>
      <xdr:rowOff>153924</xdr:rowOff>
    </xdr:to>
    <xdr:sp macro="" textlink="">
      <xdr:nvSpPr>
        <xdr:cNvPr id="236" name="フローチャート: 判断 235"/>
        <xdr:cNvSpPr/>
      </xdr:nvSpPr>
      <xdr:spPr>
        <a:xfrm>
          <a:off x="2857500" y="1668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145051</xdr:rowOff>
    </xdr:from>
    <xdr:ext cx="534377" cy="259045"/>
    <xdr:sp macro="" textlink="">
      <xdr:nvSpPr>
        <xdr:cNvPr id="237" name="テキスト ボックス 236"/>
        <xdr:cNvSpPr txBox="1"/>
      </xdr:nvSpPr>
      <xdr:spPr>
        <a:xfrm>
          <a:off x="2641111" y="1677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166751</xdr:rowOff>
    </xdr:from>
    <xdr:to>
      <xdr:col>10</xdr:col>
      <xdr:colOff>114300</xdr:colOff>
      <xdr:row>94</xdr:row>
      <xdr:rowOff>99885</xdr:rowOff>
    </xdr:to>
    <xdr:cxnSp macro="">
      <xdr:nvCxnSpPr>
        <xdr:cNvPr id="238" name="直線コネクタ 237"/>
        <xdr:cNvCxnSpPr/>
      </xdr:nvCxnSpPr>
      <xdr:spPr>
        <a:xfrm flipV="1">
          <a:off x="1130300" y="16111601"/>
          <a:ext cx="889000" cy="10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63945</xdr:rowOff>
    </xdr:from>
    <xdr:to>
      <xdr:col>10</xdr:col>
      <xdr:colOff>165100</xdr:colOff>
      <xdr:row>95</xdr:row>
      <xdr:rowOff>165545</xdr:rowOff>
    </xdr:to>
    <xdr:sp macro="" textlink="">
      <xdr:nvSpPr>
        <xdr:cNvPr id="239" name="フローチャート: 判断 238"/>
        <xdr:cNvSpPr/>
      </xdr:nvSpPr>
      <xdr:spPr>
        <a:xfrm>
          <a:off x="1968500" y="1635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156672</xdr:rowOff>
    </xdr:from>
    <xdr:ext cx="534377" cy="259045"/>
    <xdr:sp macro="" textlink="">
      <xdr:nvSpPr>
        <xdr:cNvPr id="240" name="テキスト ボックス 239"/>
        <xdr:cNvSpPr txBox="1"/>
      </xdr:nvSpPr>
      <xdr:spPr>
        <a:xfrm>
          <a:off x="1752111" y="1644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66993</xdr:rowOff>
    </xdr:from>
    <xdr:to>
      <xdr:col>6</xdr:col>
      <xdr:colOff>38100</xdr:colOff>
      <xdr:row>95</xdr:row>
      <xdr:rowOff>168593</xdr:rowOff>
    </xdr:to>
    <xdr:sp macro="" textlink="">
      <xdr:nvSpPr>
        <xdr:cNvPr id="241" name="フローチャート: 判断 240"/>
        <xdr:cNvSpPr/>
      </xdr:nvSpPr>
      <xdr:spPr>
        <a:xfrm>
          <a:off x="1079500" y="1635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159720</xdr:rowOff>
    </xdr:from>
    <xdr:ext cx="534377" cy="259045"/>
    <xdr:sp macro="" textlink="">
      <xdr:nvSpPr>
        <xdr:cNvPr id="242" name="テキスト ボックス 241"/>
        <xdr:cNvSpPr txBox="1"/>
      </xdr:nvSpPr>
      <xdr:spPr>
        <a:xfrm>
          <a:off x="863111" y="1644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158051</xdr:rowOff>
    </xdr:from>
    <xdr:to>
      <xdr:col>24</xdr:col>
      <xdr:colOff>114300</xdr:colOff>
      <xdr:row>92</xdr:row>
      <xdr:rowOff>88201</xdr:rowOff>
    </xdr:to>
    <xdr:sp macro="" textlink="">
      <xdr:nvSpPr>
        <xdr:cNvPr id="248" name="楕円 247"/>
        <xdr:cNvSpPr/>
      </xdr:nvSpPr>
      <xdr:spPr>
        <a:xfrm>
          <a:off x="4584700" y="1576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9478</xdr:rowOff>
    </xdr:from>
    <xdr:ext cx="534377" cy="259045"/>
    <xdr:sp macro="" textlink="">
      <xdr:nvSpPr>
        <xdr:cNvPr id="249" name="扶助費該当値テキスト"/>
        <xdr:cNvSpPr txBox="1"/>
      </xdr:nvSpPr>
      <xdr:spPr>
        <a:xfrm>
          <a:off x="4686300" y="1561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67754</xdr:rowOff>
    </xdr:from>
    <xdr:to>
      <xdr:col>20</xdr:col>
      <xdr:colOff>38100</xdr:colOff>
      <xdr:row>92</xdr:row>
      <xdr:rowOff>169354</xdr:rowOff>
    </xdr:to>
    <xdr:sp macro="" textlink="">
      <xdr:nvSpPr>
        <xdr:cNvPr id="250" name="楕円 249"/>
        <xdr:cNvSpPr/>
      </xdr:nvSpPr>
      <xdr:spPr>
        <a:xfrm>
          <a:off x="3746500" y="1584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14431</xdr:rowOff>
    </xdr:from>
    <xdr:ext cx="534377" cy="259045"/>
    <xdr:sp macro="" textlink="">
      <xdr:nvSpPr>
        <xdr:cNvPr id="251" name="テキスト ボックス 250"/>
        <xdr:cNvSpPr txBox="1"/>
      </xdr:nvSpPr>
      <xdr:spPr>
        <a:xfrm>
          <a:off x="3517411" y="1561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17081</xdr:rowOff>
    </xdr:from>
    <xdr:to>
      <xdr:col>15</xdr:col>
      <xdr:colOff>101600</xdr:colOff>
      <xdr:row>93</xdr:row>
      <xdr:rowOff>118681</xdr:rowOff>
    </xdr:to>
    <xdr:sp macro="" textlink="">
      <xdr:nvSpPr>
        <xdr:cNvPr id="252" name="楕円 251"/>
        <xdr:cNvSpPr/>
      </xdr:nvSpPr>
      <xdr:spPr>
        <a:xfrm>
          <a:off x="2857500" y="1596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135208</xdr:rowOff>
    </xdr:from>
    <xdr:ext cx="534377" cy="259045"/>
    <xdr:sp macro="" textlink="">
      <xdr:nvSpPr>
        <xdr:cNvPr id="253" name="テキスト ボックス 252"/>
        <xdr:cNvSpPr txBox="1"/>
      </xdr:nvSpPr>
      <xdr:spPr>
        <a:xfrm>
          <a:off x="2641111" y="1573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115951</xdr:rowOff>
    </xdr:from>
    <xdr:to>
      <xdr:col>10</xdr:col>
      <xdr:colOff>165100</xdr:colOff>
      <xdr:row>94</xdr:row>
      <xdr:rowOff>46101</xdr:rowOff>
    </xdr:to>
    <xdr:sp macro="" textlink="">
      <xdr:nvSpPr>
        <xdr:cNvPr id="254" name="楕円 253"/>
        <xdr:cNvSpPr/>
      </xdr:nvSpPr>
      <xdr:spPr>
        <a:xfrm>
          <a:off x="1968500" y="1606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62628</xdr:rowOff>
    </xdr:from>
    <xdr:ext cx="534377" cy="259045"/>
    <xdr:sp macro="" textlink="">
      <xdr:nvSpPr>
        <xdr:cNvPr id="255" name="テキスト ボックス 254"/>
        <xdr:cNvSpPr txBox="1"/>
      </xdr:nvSpPr>
      <xdr:spPr>
        <a:xfrm>
          <a:off x="1752111" y="1583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49085</xdr:rowOff>
    </xdr:from>
    <xdr:to>
      <xdr:col>6</xdr:col>
      <xdr:colOff>38100</xdr:colOff>
      <xdr:row>94</xdr:row>
      <xdr:rowOff>150685</xdr:rowOff>
    </xdr:to>
    <xdr:sp macro="" textlink="">
      <xdr:nvSpPr>
        <xdr:cNvPr id="256" name="楕円 255"/>
        <xdr:cNvSpPr/>
      </xdr:nvSpPr>
      <xdr:spPr>
        <a:xfrm>
          <a:off x="1079500" y="1616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167212</xdr:rowOff>
    </xdr:from>
    <xdr:ext cx="534377" cy="259045"/>
    <xdr:sp macro="" textlink="">
      <xdr:nvSpPr>
        <xdr:cNvPr id="257" name="テキスト ボックス 256"/>
        <xdr:cNvSpPr txBox="1"/>
      </xdr:nvSpPr>
      <xdr:spPr>
        <a:xfrm>
          <a:off x="863111" y="1594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6" name="テキスト ボックス 265"/>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8" name="テキスト ボックス 267"/>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148196</xdr:rowOff>
    </xdr:from>
    <xdr:to>
      <xdr:col>54</xdr:col>
      <xdr:colOff>189865</xdr:colOff>
      <xdr:row>33</xdr:row>
      <xdr:rowOff>107886</xdr:rowOff>
    </xdr:to>
    <xdr:cxnSp macro="">
      <xdr:nvCxnSpPr>
        <xdr:cNvPr id="280" name="直線コネクタ 279"/>
        <xdr:cNvCxnSpPr/>
      </xdr:nvCxnSpPr>
      <xdr:spPr>
        <a:xfrm flipV="1">
          <a:off x="10475595" y="5291696"/>
          <a:ext cx="1270" cy="47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111713</xdr:rowOff>
    </xdr:from>
    <xdr:ext cx="599010" cy="259045"/>
    <xdr:sp macro="" textlink="">
      <xdr:nvSpPr>
        <xdr:cNvPr id="281" name="補助費等最小値テキスト"/>
        <xdr:cNvSpPr txBox="1"/>
      </xdr:nvSpPr>
      <xdr:spPr>
        <a:xfrm>
          <a:off x="10528300" y="576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107886</xdr:rowOff>
    </xdr:from>
    <xdr:to>
      <xdr:col>55</xdr:col>
      <xdr:colOff>88900</xdr:colOff>
      <xdr:row>33</xdr:row>
      <xdr:rowOff>107886</xdr:rowOff>
    </xdr:to>
    <xdr:cxnSp macro="">
      <xdr:nvCxnSpPr>
        <xdr:cNvPr id="282" name="直線コネクタ 281"/>
        <xdr:cNvCxnSpPr/>
      </xdr:nvCxnSpPr>
      <xdr:spPr>
        <a:xfrm>
          <a:off x="10388600" y="576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94873</xdr:rowOff>
    </xdr:from>
    <xdr:ext cx="599010" cy="259045"/>
    <xdr:sp macro="" textlink="">
      <xdr:nvSpPr>
        <xdr:cNvPr id="283" name="補助費等最大値テキスト"/>
        <xdr:cNvSpPr txBox="1"/>
      </xdr:nvSpPr>
      <xdr:spPr>
        <a:xfrm>
          <a:off x="10528300" y="5066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148196</xdr:rowOff>
    </xdr:from>
    <xdr:to>
      <xdr:col>55</xdr:col>
      <xdr:colOff>88900</xdr:colOff>
      <xdr:row>30</xdr:row>
      <xdr:rowOff>148196</xdr:rowOff>
    </xdr:to>
    <xdr:cxnSp macro="">
      <xdr:nvCxnSpPr>
        <xdr:cNvPr id="284" name="直線コネクタ 283"/>
        <xdr:cNvCxnSpPr/>
      </xdr:nvCxnSpPr>
      <xdr:spPr>
        <a:xfrm>
          <a:off x="10388600" y="529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107886</xdr:rowOff>
    </xdr:from>
    <xdr:to>
      <xdr:col>55</xdr:col>
      <xdr:colOff>0</xdr:colOff>
      <xdr:row>34</xdr:row>
      <xdr:rowOff>21247</xdr:rowOff>
    </xdr:to>
    <xdr:cxnSp macro="">
      <xdr:nvCxnSpPr>
        <xdr:cNvPr id="285" name="直線コネクタ 284"/>
        <xdr:cNvCxnSpPr/>
      </xdr:nvCxnSpPr>
      <xdr:spPr>
        <a:xfrm flipV="1">
          <a:off x="9639300" y="5765736"/>
          <a:ext cx="838200" cy="8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19194</xdr:rowOff>
    </xdr:from>
    <xdr:ext cx="599010" cy="259045"/>
    <xdr:sp macro="" textlink="">
      <xdr:nvSpPr>
        <xdr:cNvPr id="286" name="補助費等平均値テキスト"/>
        <xdr:cNvSpPr txBox="1"/>
      </xdr:nvSpPr>
      <xdr:spPr>
        <a:xfrm>
          <a:off x="10528300" y="5334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167767</xdr:rowOff>
    </xdr:from>
    <xdr:to>
      <xdr:col>55</xdr:col>
      <xdr:colOff>50800</xdr:colOff>
      <xdr:row>32</xdr:row>
      <xdr:rowOff>97917</xdr:rowOff>
    </xdr:to>
    <xdr:sp macro="" textlink="">
      <xdr:nvSpPr>
        <xdr:cNvPr id="287" name="フローチャート: 判断 286"/>
        <xdr:cNvSpPr/>
      </xdr:nvSpPr>
      <xdr:spPr>
        <a:xfrm>
          <a:off x="10426700" y="548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21247</xdr:rowOff>
    </xdr:from>
    <xdr:to>
      <xdr:col>50</xdr:col>
      <xdr:colOff>114300</xdr:colOff>
      <xdr:row>34</xdr:row>
      <xdr:rowOff>46850</xdr:rowOff>
    </xdr:to>
    <xdr:cxnSp macro="">
      <xdr:nvCxnSpPr>
        <xdr:cNvPr id="288" name="直線コネクタ 287"/>
        <xdr:cNvCxnSpPr/>
      </xdr:nvCxnSpPr>
      <xdr:spPr>
        <a:xfrm flipV="1">
          <a:off x="8750300" y="5850547"/>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153708</xdr:rowOff>
    </xdr:from>
    <xdr:to>
      <xdr:col>50</xdr:col>
      <xdr:colOff>165100</xdr:colOff>
      <xdr:row>32</xdr:row>
      <xdr:rowOff>83858</xdr:rowOff>
    </xdr:to>
    <xdr:sp macro="" textlink="">
      <xdr:nvSpPr>
        <xdr:cNvPr id="289" name="フローチャート: 判断 288"/>
        <xdr:cNvSpPr/>
      </xdr:nvSpPr>
      <xdr:spPr>
        <a:xfrm>
          <a:off x="9588500" y="546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30</xdr:row>
      <xdr:rowOff>100385</xdr:rowOff>
    </xdr:from>
    <xdr:ext cx="599010" cy="259045"/>
    <xdr:sp macro="" textlink="">
      <xdr:nvSpPr>
        <xdr:cNvPr id="290" name="テキスト ボックス 289"/>
        <xdr:cNvSpPr txBox="1"/>
      </xdr:nvSpPr>
      <xdr:spPr>
        <a:xfrm>
          <a:off x="9327095" y="5243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46850</xdr:rowOff>
    </xdr:from>
    <xdr:to>
      <xdr:col>45</xdr:col>
      <xdr:colOff>177800</xdr:colOff>
      <xdr:row>37</xdr:row>
      <xdr:rowOff>68681</xdr:rowOff>
    </xdr:to>
    <xdr:cxnSp macro="">
      <xdr:nvCxnSpPr>
        <xdr:cNvPr id="291" name="直線コネクタ 290"/>
        <xdr:cNvCxnSpPr/>
      </xdr:nvCxnSpPr>
      <xdr:spPr>
        <a:xfrm flipV="1">
          <a:off x="7861300" y="5876150"/>
          <a:ext cx="889000" cy="53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142811</xdr:rowOff>
    </xdr:from>
    <xdr:to>
      <xdr:col>46</xdr:col>
      <xdr:colOff>38100</xdr:colOff>
      <xdr:row>33</xdr:row>
      <xdr:rowOff>72961</xdr:rowOff>
    </xdr:to>
    <xdr:sp macro="" textlink="">
      <xdr:nvSpPr>
        <xdr:cNvPr id="292" name="フローチャート: 判断 291"/>
        <xdr:cNvSpPr/>
      </xdr:nvSpPr>
      <xdr:spPr>
        <a:xfrm>
          <a:off x="8699500" y="56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89488</xdr:rowOff>
    </xdr:from>
    <xdr:ext cx="599010" cy="259045"/>
    <xdr:sp macro="" textlink="">
      <xdr:nvSpPr>
        <xdr:cNvPr id="293" name="テキスト ボックス 292"/>
        <xdr:cNvSpPr txBox="1"/>
      </xdr:nvSpPr>
      <xdr:spPr>
        <a:xfrm>
          <a:off x="8450795" y="540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68681</xdr:rowOff>
    </xdr:from>
    <xdr:to>
      <xdr:col>41</xdr:col>
      <xdr:colOff>50800</xdr:colOff>
      <xdr:row>38</xdr:row>
      <xdr:rowOff>116916</xdr:rowOff>
    </xdr:to>
    <xdr:cxnSp macro="">
      <xdr:nvCxnSpPr>
        <xdr:cNvPr id="294" name="直線コネクタ 293"/>
        <xdr:cNvCxnSpPr/>
      </xdr:nvCxnSpPr>
      <xdr:spPr>
        <a:xfrm flipV="1">
          <a:off x="6972300" y="6412331"/>
          <a:ext cx="889000" cy="2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39560</xdr:rowOff>
    </xdr:from>
    <xdr:to>
      <xdr:col>41</xdr:col>
      <xdr:colOff>101600</xdr:colOff>
      <xdr:row>36</xdr:row>
      <xdr:rowOff>141160</xdr:rowOff>
    </xdr:to>
    <xdr:sp macro="" textlink="">
      <xdr:nvSpPr>
        <xdr:cNvPr id="295" name="フローチャート: 判断 294"/>
        <xdr:cNvSpPr/>
      </xdr:nvSpPr>
      <xdr:spPr>
        <a:xfrm>
          <a:off x="7810500" y="621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157687</xdr:rowOff>
    </xdr:from>
    <xdr:ext cx="599010" cy="259045"/>
    <xdr:sp macro="" textlink="">
      <xdr:nvSpPr>
        <xdr:cNvPr id="296" name="テキスト ボックス 295"/>
        <xdr:cNvSpPr txBox="1"/>
      </xdr:nvSpPr>
      <xdr:spPr>
        <a:xfrm>
          <a:off x="7561795" y="5986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94577</xdr:rowOff>
    </xdr:from>
    <xdr:to>
      <xdr:col>36</xdr:col>
      <xdr:colOff>165100</xdr:colOff>
      <xdr:row>39</xdr:row>
      <xdr:rowOff>24727</xdr:rowOff>
    </xdr:to>
    <xdr:sp macro="" textlink="">
      <xdr:nvSpPr>
        <xdr:cNvPr id="297" name="フローチャート: 判断 296"/>
        <xdr:cNvSpPr/>
      </xdr:nvSpPr>
      <xdr:spPr>
        <a:xfrm>
          <a:off x="6921500" y="660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15854</xdr:rowOff>
    </xdr:from>
    <xdr:ext cx="599010" cy="259045"/>
    <xdr:sp macro="" textlink="">
      <xdr:nvSpPr>
        <xdr:cNvPr id="298" name="テキスト ボックス 297"/>
        <xdr:cNvSpPr txBox="1"/>
      </xdr:nvSpPr>
      <xdr:spPr>
        <a:xfrm>
          <a:off x="6672795" y="670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57086</xdr:rowOff>
    </xdr:from>
    <xdr:to>
      <xdr:col>55</xdr:col>
      <xdr:colOff>50800</xdr:colOff>
      <xdr:row>33</xdr:row>
      <xdr:rowOff>158686</xdr:rowOff>
    </xdr:to>
    <xdr:sp macro="" textlink="">
      <xdr:nvSpPr>
        <xdr:cNvPr id="304" name="楕円 303"/>
        <xdr:cNvSpPr/>
      </xdr:nvSpPr>
      <xdr:spPr>
        <a:xfrm>
          <a:off x="10426700" y="571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143463</xdr:rowOff>
    </xdr:from>
    <xdr:ext cx="599010" cy="259045"/>
    <xdr:sp macro="" textlink="">
      <xdr:nvSpPr>
        <xdr:cNvPr id="305" name="補助費等該当値テキスト"/>
        <xdr:cNvSpPr txBox="1"/>
      </xdr:nvSpPr>
      <xdr:spPr>
        <a:xfrm>
          <a:off x="10528300" y="5629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141897</xdr:rowOff>
    </xdr:from>
    <xdr:to>
      <xdr:col>50</xdr:col>
      <xdr:colOff>165100</xdr:colOff>
      <xdr:row>34</xdr:row>
      <xdr:rowOff>72047</xdr:rowOff>
    </xdr:to>
    <xdr:sp macro="" textlink="">
      <xdr:nvSpPr>
        <xdr:cNvPr id="306" name="楕円 305"/>
        <xdr:cNvSpPr/>
      </xdr:nvSpPr>
      <xdr:spPr>
        <a:xfrm>
          <a:off x="9588500" y="579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34</xdr:row>
      <xdr:rowOff>63174</xdr:rowOff>
    </xdr:from>
    <xdr:ext cx="599010" cy="259045"/>
    <xdr:sp macro="" textlink="">
      <xdr:nvSpPr>
        <xdr:cNvPr id="307" name="テキスト ボックス 306"/>
        <xdr:cNvSpPr txBox="1"/>
      </xdr:nvSpPr>
      <xdr:spPr>
        <a:xfrm>
          <a:off x="9327095" y="5892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167500</xdr:rowOff>
    </xdr:from>
    <xdr:to>
      <xdr:col>46</xdr:col>
      <xdr:colOff>38100</xdr:colOff>
      <xdr:row>34</xdr:row>
      <xdr:rowOff>97650</xdr:rowOff>
    </xdr:to>
    <xdr:sp macro="" textlink="">
      <xdr:nvSpPr>
        <xdr:cNvPr id="308" name="楕円 307"/>
        <xdr:cNvSpPr/>
      </xdr:nvSpPr>
      <xdr:spPr>
        <a:xfrm>
          <a:off x="8699500" y="582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88777</xdr:rowOff>
    </xdr:from>
    <xdr:ext cx="599010" cy="259045"/>
    <xdr:sp macro="" textlink="">
      <xdr:nvSpPr>
        <xdr:cNvPr id="309" name="テキスト ボックス 308"/>
        <xdr:cNvSpPr txBox="1"/>
      </xdr:nvSpPr>
      <xdr:spPr>
        <a:xfrm>
          <a:off x="8450795" y="5918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17881</xdr:rowOff>
    </xdr:from>
    <xdr:to>
      <xdr:col>41</xdr:col>
      <xdr:colOff>101600</xdr:colOff>
      <xdr:row>37</xdr:row>
      <xdr:rowOff>119481</xdr:rowOff>
    </xdr:to>
    <xdr:sp macro="" textlink="">
      <xdr:nvSpPr>
        <xdr:cNvPr id="310" name="楕円 309"/>
        <xdr:cNvSpPr/>
      </xdr:nvSpPr>
      <xdr:spPr>
        <a:xfrm>
          <a:off x="7810500" y="636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110608</xdr:rowOff>
    </xdr:from>
    <xdr:ext cx="599010" cy="259045"/>
    <xdr:sp macro="" textlink="">
      <xdr:nvSpPr>
        <xdr:cNvPr id="311" name="テキスト ボックス 310"/>
        <xdr:cNvSpPr txBox="1"/>
      </xdr:nvSpPr>
      <xdr:spPr>
        <a:xfrm>
          <a:off x="7561795" y="645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66116</xdr:rowOff>
    </xdr:from>
    <xdr:to>
      <xdr:col>36</xdr:col>
      <xdr:colOff>165100</xdr:colOff>
      <xdr:row>38</xdr:row>
      <xdr:rowOff>167716</xdr:rowOff>
    </xdr:to>
    <xdr:sp macro="" textlink="">
      <xdr:nvSpPr>
        <xdr:cNvPr id="312" name="楕円 311"/>
        <xdr:cNvSpPr/>
      </xdr:nvSpPr>
      <xdr:spPr>
        <a:xfrm>
          <a:off x="6921500" y="658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12793</xdr:rowOff>
    </xdr:from>
    <xdr:ext cx="599010" cy="259045"/>
    <xdr:sp macro="" textlink="">
      <xdr:nvSpPr>
        <xdr:cNvPr id="313" name="テキスト ボックス 312"/>
        <xdr:cNvSpPr txBox="1"/>
      </xdr:nvSpPr>
      <xdr:spPr>
        <a:xfrm>
          <a:off x="6672795" y="6356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2" name="テキスト ボックス 321"/>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73677</xdr:rowOff>
    </xdr:from>
    <xdr:ext cx="595419" cy="259045"/>
    <xdr:sp macro="" textlink="">
      <xdr:nvSpPr>
        <xdr:cNvPr id="324" name="テキスト ボックス 323"/>
        <xdr:cNvSpPr txBox="1"/>
      </xdr:nvSpPr>
      <xdr:spPr>
        <a:xfrm>
          <a:off x="6008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112325</xdr:rowOff>
    </xdr:from>
    <xdr:to>
      <xdr:col>54</xdr:col>
      <xdr:colOff>189865</xdr:colOff>
      <xdr:row>55</xdr:row>
      <xdr:rowOff>127927</xdr:rowOff>
    </xdr:to>
    <xdr:cxnSp macro="">
      <xdr:nvCxnSpPr>
        <xdr:cNvPr id="336" name="直線コネクタ 335"/>
        <xdr:cNvCxnSpPr/>
      </xdr:nvCxnSpPr>
      <xdr:spPr>
        <a:xfrm flipV="1">
          <a:off x="10475595" y="9199175"/>
          <a:ext cx="1270" cy="358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131754</xdr:rowOff>
    </xdr:from>
    <xdr:ext cx="599010" cy="259045"/>
    <xdr:sp macro="" textlink="">
      <xdr:nvSpPr>
        <xdr:cNvPr id="337" name="普通建設事業費最小値テキスト"/>
        <xdr:cNvSpPr txBox="1"/>
      </xdr:nvSpPr>
      <xdr:spPr>
        <a:xfrm>
          <a:off x="10528300" y="956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127927</xdr:rowOff>
    </xdr:from>
    <xdr:to>
      <xdr:col>55</xdr:col>
      <xdr:colOff>88900</xdr:colOff>
      <xdr:row>55</xdr:row>
      <xdr:rowOff>127927</xdr:rowOff>
    </xdr:to>
    <xdr:cxnSp macro="">
      <xdr:nvCxnSpPr>
        <xdr:cNvPr id="338" name="直線コネクタ 337"/>
        <xdr:cNvCxnSpPr/>
      </xdr:nvCxnSpPr>
      <xdr:spPr>
        <a:xfrm>
          <a:off x="10388600" y="9557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59002</xdr:rowOff>
    </xdr:from>
    <xdr:ext cx="599010" cy="259045"/>
    <xdr:sp macro="" textlink="">
      <xdr:nvSpPr>
        <xdr:cNvPr id="339" name="普通建設事業費最大値テキスト"/>
        <xdr:cNvSpPr txBox="1"/>
      </xdr:nvSpPr>
      <xdr:spPr>
        <a:xfrm>
          <a:off x="10528300" y="8974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112325</xdr:rowOff>
    </xdr:from>
    <xdr:to>
      <xdr:col>55</xdr:col>
      <xdr:colOff>88900</xdr:colOff>
      <xdr:row>53</xdr:row>
      <xdr:rowOff>112325</xdr:rowOff>
    </xdr:to>
    <xdr:cxnSp macro="">
      <xdr:nvCxnSpPr>
        <xdr:cNvPr id="340" name="直線コネクタ 339"/>
        <xdr:cNvCxnSpPr/>
      </xdr:nvCxnSpPr>
      <xdr:spPr>
        <a:xfrm>
          <a:off x="10388600" y="9199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153130</xdr:rowOff>
    </xdr:from>
    <xdr:to>
      <xdr:col>55</xdr:col>
      <xdr:colOff>0</xdr:colOff>
      <xdr:row>55</xdr:row>
      <xdr:rowOff>127927</xdr:rowOff>
    </xdr:to>
    <xdr:cxnSp macro="">
      <xdr:nvCxnSpPr>
        <xdr:cNvPr id="341" name="直線コネクタ 340"/>
        <xdr:cNvCxnSpPr/>
      </xdr:nvCxnSpPr>
      <xdr:spPr>
        <a:xfrm>
          <a:off x="9639300" y="9239980"/>
          <a:ext cx="838200" cy="31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121207</xdr:rowOff>
    </xdr:from>
    <xdr:ext cx="599010" cy="259045"/>
    <xdr:sp macro="" textlink="">
      <xdr:nvSpPr>
        <xdr:cNvPr id="342" name="普通建設事業費平均値テキスト"/>
        <xdr:cNvSpPr txBox="1"/>
      </xdr:nvSpPr>
      <xdr:spPr>
        <a:xfrm>
          <a:off x="10528300" y="9208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98330</xdr:rowOff>
    </xdr:from>
    <xdr:to>
      <xdr:col>55</xdr:col>
      <xdr:colOff>50800</xdr:colOff>
      <xdr:row>55</xdr:row>
      <xdr:rowOff>28480</xdr:rowOff>
    </xdr:to>
    <xdr:sp macro="" textlink="">
      <xdr:nvSpPr>
        <xdr:cNvPr id="343" name="フローチャート: 判断 342"/>
        <xdr:cNvSpPr/>
      </xdr:nvSpPr>
      <xdr:spPr>
        <a:xfrm>
          <a:off x="10426700" y="935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153130</xdr:rowOff>
    </xdr:from>
    <xdr:to>
      <xdr:col>50</xdr:col>
      <xdr:colOff>114300</xdr:colOff>
      <xdr:row>54</xdr:row>
      <xdr:rowOff>63271</xdr:rowOff>
    </xdr:to>
    <xdr:cxnSp macro="">
      <xdr:nvCxnSpPr>
        <xdr:cNvPr id="344" name="直線コネクタ 343"/>
        <xdr:cNvCxnSpPr/>
      </xdr:nvCxnSpPr>
      <xdr:spPr>
        <a:xfrm flipV="1">
          <a:off x="8750300" y="9239980"/>
          <a:ext cx="889000" cy="8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170282</xdr:rowOff>
    </xdr:from>
    <xdr:to>
      <xdr:col>50</xdr:col>
      <xdr:colOff>165100</xdr:colOff>
      <xdr:row>55</xdr:row>
      <xdr:rowOff>100432</xdr:rowOff>
    </xdr:to>
    <xdr:sp macro="" textlink="">
      <xdr:nvSpPr>
        <xdr:cNvPr id="345" name="フローチャート: 判断 344"/>
        <xdr:cNvSpPr/>
      </xdr:nvSpPr>
      <xdr:spPr>
        <a:xfrm>
          <a:off x="9588500" y="942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55</xdr:row>
      <xdr:rowOff>91559</xdr:rowOff>
    </xdr:from>
    <xdr:ext cx="599010" cy="259045"/>
    <xdr:sp macro="" textlink="">
      <xdr:nvSpPr>
        <xdr:cNvPr id="346" name="テキスト ボックス 345"/>
        <xdr:cNvSpPr txBox="1"/>
      </xdr:nvSpPr>
      <xdr:spPr>
        <a:xfrm>
          <a:off x="9327095" y="9521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109963</xdr:rowOff>
    </xdr:from>
    <xdr:to>
      <xdr:col>45</xdr:col>
      <xdr:colOff>177800</xdr:colOff>
      <xdr:row>54</xdr:row>
      <xdr:rowOff>63271</xdr:rowOff>
    </xdr:to>
    <xdr:cxnSp macro="">
      <xdr:nvCxnSpPr>
        <xdr:cNvPr id="347" name="直線コネクタ 346"/>
        <xdr:cNvCxnSpPr/>
      </xdr:nvCxnSpPr>
      <xdr:spPr>
        <a:xfrm>
          <a:off x="7861300" y="8853913"/>
          <a:ext cx="889000" cy="46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138849</xdr:rowOff>
    </xdr:from>
    <xdr:to>
      <xdr:col>46</xdr:col>
      <xdr:colOff>38100</xdr:colOff>
      <xdr:row>57</xdr:row>
      <xdr:rowOff>68999</xdr:rowOff>
    </xdr:to>
    <xdr:sp macro="" textlink="">
      <xdr:nvSpPr>
        <xdr:cNvPr id="348" name="フローチャート: 判断 347"/>
        <xdr:cNvSpPr/>
      </xdr:nvSpPr>
      <xdr:spPr>
        <a:xfrm>
          <a:off x="8699500" y="974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60126</xdr:rowOff>
    </xdr:from>
    <xdr:ext cx="599010" cy="259045"/>
    <xdr:sp macro="" textlink="">
      <xdr:nvSpPr>
        <xdr:cNvPr id="349" name="テキスト ボックス 348"/>
        <xdr:cNvSpPr txBox="1"/>
      </xdr:nvSpPr>
      <xdr:spPr>
        <a:xfrm>
          <a:off x="8450795" y="9832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49841</xdr:rowOff>
    </xdr:from>
    <xdr:to>
      <xdr:col>41</xdr:col>
      <xdr:colOff>50800</xdr:colOff>
      <xdr:row>51</xdr:row>
      <xdr:rowOff>109963</xdr:rowOff>
    </xdr:to>
    <xdr:cxnSp macro="">
      <xdr:nvCxnSpPr>
        <xdr:cNvPr id="350" name="直線コネクタ 349"/>
        <xdr:cNvCxnSpPr/>
      </xdr:nvCxnSpPr>
      <xdr:spPr>
        <a:xfrm>
          <a:off x="6972300" y="8793791"/>
          <a:ext cx="889000" cy="6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57220</xdr:rowOff>
    </xdr:from>
    <xdr:to>
      <xdr:col>41</xdr:col>
      <xdr:colOff>101600</xdr:colOff>
      <xdr:row>56</xdr:row>
      <xdr:rowOff>158820</xdr:rowOff>
    </xdr:to>
    <xdr:sp macro="" textlink="">
      <xdr:nvSpPr>
        <xdr:cNvPr id="351" name="フローチャート: 判断 350"/>
        <xdr:cNvSpPr/>
      </xdr:nvSpPr>
      <xdr:spPr>
        <a:xfrm>
          <a:off x="7810500" y="965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149947</xdr:rowOff>
    </xdr:from>
    <xdr:ext cx="599010" cy="259045"/>
    <xdr:sp macro="" textlink="">
      <xdr:nvSpPr>
        <xdr:cNvPr id="352" name="テキスト ボックス 351"/>
        <xdr:cNvSpPr txBox="1"/>
      </xdr:nvSpPr>
      <xdr:spPr>
        <a:xfrm>
          <a:off x="7561795" y="975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69279</xdr:rowOff>
    </xdr:from>
    <xdr:to>
      <xdr:col>36</xdr:col>
      <xdr:colOff>165100</xdr:colOff>
      <xdr:row>57</xdr:row>
      <xdr:rowOff>170879</xdr:rowOff>
    </xdr:to>
    <xdr:sp macro="" textlink="">
      <xdr:nvSpPr>
        <xdr:cNvPr id="353" name="フローチャート: 判断 352"/>
        <xdr:cNvSpPr/>
      </xdr:nvSpPr>
      <xdr:spPr>
        <a:xfrm>
          <a:off x="6921500" y="984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162006</xdr:rowOff>
    </xdr:from>
    <xdr:ext cx="599010" cy="259045"/>
    <xdr:sp macro="" textlink="">
      <xdr:nvSpPr>
        <xdr:cNvPr id="354" name="テキスト ボックス 353"/>
        <xdr:cNvSpPr txBox="1"/>
      </xdr:nvSpPr>
      <xdr:spPr>
        <a:xfrm>
          <a:off x="6672795" y="9934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77127</xdr:rowOff>
    </xdr:from>
    <xdr:to>
      <xdr:col>55</xdr:col>
      <xdr:colOff>50800</xdr:colOff>
      <xdr:row>56</xdr:row>
      <xdr:rowOff>7277</xdr:rowOff>
    </xdr:to>
    <xdr:sp macro="" textlink="">
      <xdr:nvSpPr>
        <xdr:cNvPr id="360" name="楕円 359"/>
        <xdr:cNvSpPr/>
      </xdr:nvSpPr>
      <xdr:spPr>
        <a:xfrm>
          <a:off x="10426700" y="950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163504</xdr:rowOff>
    </xdr:from>
    <xdr:ext cx="599010" cy="259045"/>
    <xdr:sp macro="" textlink="">
      <xdr:nvSpPr>
        <xdr:cNvPr id="361" name="普通建設事業費該当値テキスト"/>
        <xdr:cNvSpPr txBox="1"/>
      </xdr:nvSpPr>
      <xdr:spPr>
        <a:xfrm>
          <a:off x="10528300" y="9421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102330</xdr:rowOff>
    </xdr:from>
    <xdr:to>
      <xdr:col>50</xdr:col>
      <xdr:colOff>165100</xdr:colOff>
      <xdr:row>54</xdr:row>
      <xdr:rowOff>32480</xdr:rowOff>
    </xdr:to>
    <xdr:sp macro="" textlink="">
      <xdr:nvSpPr>
        <xdr:cNvPr id="362" name="楕円 361"/>
        <xdr:cNvSpPr/>
      </xdr:nvSpPr>
      <xdr:spPr>
        <a:xfrm>
          <a:off x="9588500" y="91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52</xdr:row>
      <xdr:rowOff>49007</xdr:rowOff>
    </xdr:from>
    <xdr:ext cx="599010" cy="259045"/>
    <xdr:sp macro="" textlink="">
      <xdr:nvSpPr>
        <xdr:cNvPr id="363" name="テキスト ボックス 362"/>
        <xdr:cNvSpPr txBox="1"/>
      </xdr:nvSpPr>
      <xdr:spPr>
        <a:xfrm>
          <a:off x="9327095" y="896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12471</xdr:rowOff>
    </xdr:from>
    <xdr:to>
      <xdr:col>46</xdr:col>
      <xdr:colOff>38100</xdr:colOff>
      <xdr:row>54</xdr:row>
      <xdr:rowOff>114071</xdr:rowOff>
    </xdr:to>
    <xdr:sp macro="" textlink="">
      <xdr:nvSpPr>
        <xdr:cNvPr id="364" name="楕円 363"/>
        <xdr:cNvSpPr/>
      </xdr:nvSpPr>
      <xdr:spPr>
        <a:xfrm>
          <a:off x="8699500" y="927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130598</xdr:rowOff>
    </xdr:from>
    <xdr:ext cx="599010" cy="259045"/>
    <xdr:sp macro="" textlink="">
      <xdr:nvSpPr>
        <xdr:cNvPr id="365" name="テキスト ボックス 364"/>
        <xdr:cNvSpPr txBox="1"/>
      </xdr:nvSpPr>
      <xdr:spPr>
        <a:xfrm>
          <a:off x="8450795" y="9045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59163</xdr:rowOff>
    </xdr:from>
    <xdr:to>
      <xdr:col>41</xdr:col>
      <xdr:colOff>101600</xdr:colOff>
      <xdr:row>51</xdr:row>
      <xdr:rowOff>160763</xdr:rowOff>
    </xdr:to>
    <xdr:sp macro="" textlink="">
      <xdr:nvSpPr>
        <xdr:cNvPr id="366" name="楕円 365"/>
        <xdr:cNvSpPr/>
      </xdr:nvSpPr>
      <xdr:spPr>
        <a:xfrm>
          <a:off x="7810500" y="880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5840</xdr:rowOff>
    </xdr:from>
    <xdr:ext cx="599010" cy="259045"/>
    <xdr:sp macro="" textlink="">
      <xdr:nvSpPr>
        <xdr:cNvPr id="367" name="テキスト ボックス 366"/>
        <xdr:cNvSpPr txBox="1"/>
      </xdr:nvSpPr>
      <xdr:spPr>
        <a:xfrm>
          <a:off x="7561795" y="857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170491</xdr:rowOff>
    </xdr:from>
    <xdr:to>
      <xdr:col>36</xdr:col>
      <xdr:colOff>165100</xdr:colOff>
      <xdr:row>51</xdr:row>
      <xdr:rowOff>100641</xdr:rowOff>
    </xdr:to>
    <xdr:sp macro="" textlink="">
      <xdr:nvSpPr>
        <xdr:cNvPr id="368" name="楕円 367"/>
        <xdr:cNvSpPr/>
      </xdr:nvSpPr>
      <xdr:spPr>
        <a:xfrm>
          <a:off x="6921500" y="874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117168</xdr:rowOff>
    </xdr:from>
    <xdr:ext cx="599010" cy="259045"/>
    <xdr:sp macro="" textlink="">
      <xdr:nvSpPr>
        <xdr:cNvPr id="369" name="テキスト ボックス 368"/>
        <xdr:cNvSpPr txBox="1"/>
      </xdr:nvSpPr>
      <xdr:spPr>
        <a:xfrm>
          <a:off x="6672795" y="8518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111777</xdr:rowOff>
    </xdr:from>
    <xdr:ext cx="531299" cy="259045"/>
    <xdr:sp macro="" textlink="">
      <xdr:nvSpPr>
        <xdr:cNvPr id="378" name="テキスト ボックス 377"/>
        <xdr:cNvSpPr txBox="1"/>
      </xdr:nvSpPr>
      <xdr:spPr>
        <a:xfrm>
          <a:off x="6072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139700</xdr:rowOff>
    </xdr:from>
    <xdr:to>
      <xdr:col>59</xdr:col>
      <xdr:colOff>50800</xdr:colOff>
      <xdr:row>78</xdr:row>
      <xdr:rowOff>139700</xdr:rowOff>
    </xdr:to>
    <xdr:cxnSp macro="">
      <xdr:nvCxnSpPr>
        <xdr:cNvPr id="379" name="直線コネクタ 37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168927</xdr:rowOff>
    </xdr:from>
    <xdr:ext cx="531299" cy="259045"/>
    <xdr:sp macro="" textlink="">
      <xdr:nvSpPr>
        <xdr:cNvPr id="380" name="テキスト ボックス 379"/>
        <xdr:cNvSpPr txBox="1"/>
      </xdr:nvSpPr>
      <xdr:spPr>
        <a:xfrm>
          <a:off x="6072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1" name="直線コネクタ 38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2" name="テキスト ボックス 38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3" name="直線コネクタ 38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4" name="テキスト ボックス 38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5" name="直線コネクタ 38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6" name="テキスト ボックス 38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8" name="テキスト ボックス 38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109662</xdr:rowOff>
    </xdr:from>
    <xdr:to>
      <xdr:col>54</xdr:col>
      <xdr:colOff>189865</xdr:colOff>
      <xdr:row>75</xdr:row>
      <xdr:rowOff>17811</xdr:rowOff>
    </xdr:to>
    <xdr:cxnSp macro="">
      <xdr:nvCxnSpPr>
        <xdr:cNvPr id="390" name="直線コネクタ 389"/>
        <xdr:cNvCxnSpPr/>
      </xdr:nvCxnSpPr>
      <xdr:spPr>
        <a:xfrm flipV="1">
          <a:off x="10475595" y="12454062"/>
          <a:ext cx="1270" cy="422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21638</xdr:rowOff>
    </xdr:from>
    <xdr:ext cx="534377" cy="259045"/>
    <xdr:sp macro="" textlink="">
      <xdr:nvSpPr>
        <xdr:cNvPr id="391" name="普通建設事業費 （ うち新規整備　）最小値テキスト"/>
        <xdr:cNvSpPr txBox="1"/>
      </xdr:nvSpPr>
      <xdr:spPr>
        <a:xfrm>
          <a:off x="10528300" y="1288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75</xdr:row>
      <xdr:rowOff>17811</xdr:rowOff>
    </xdr:from>
    <xdr:to>
      <xdr:col>55</xdr:col>
      <xdr:colOff>88900</xdr:colOff>
      <xdr:row>75</xdr:row>
      <xdr:rowOff>17811</xdr:rowOff>
    </xdr:to>
    <xdr:cxnSp macro="">
      <xdr:nvCxnSpPr>
        <xdr:cNvPr id="392" name="直線コネクタ 391"/>
        <xdr:cNvCxnSpPr/>
      </xdr:nvCxnSpPr>
      <xdr:spPr>
        <a:xfrm>
          <a:off x="10388600" y="1287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56339</xdr:rowOff>
    </xdr:from>
    <xdr:ext cx="534377" cy="259045"/>
    <xdr:sp macro="" textlink="">
      <xdr:nvSpPr>
        <xdr:cNvPr id="393" name="普通建設事業費 （ うち新規整備　）最大値テキスト"/>
        <xdr:cNvSpPr txBox="1"/>
      </xdr:nvSpPr>
      <xdr:spPr>
        <a:xfrm>
          <a:off x="10528300" y="1222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109662</xdr:rowOff>
    </xdr:from>
    <xdr:to>
      <xdr:col>55</xdr:col>
      <xdr:colOff>88900</xdr:colOff>
      <xdr:row>72</xdr:row>
      <xdr:rowOff>109662</xdr:rowOff>
    </xdr:to>
    <xdr:cxnSp macro="">
      <xdr:nvCxnSpPr>
        <xdr:cNvPr id="394" name="直線コネクタ 393"/>
        <xdr:cNvCxnSpPr/>
      </xdr:nvCxnSpPr>
      <xdr:spPr>
        <a:xfrm>
          <a:off x="10388600" y="12454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95260</xdr:rowOff>
    </xdr:from>
    <xdr:to>
      <xdr:col>55</xdr:col>
      <xdr:colOff>0</xdr:colOff>
      <xdr:row>75</xdr:row>
      <xdr:rowOff>17811</xdr:rowOff>
    </xdr:to>
    <xdr:cxnSp macro="">
      <xdr:nvCxnSpPr>
        <xdr:cNvPr id="395" name="直線コネクタ 394"/>
        <xdr:cNvCxnSpPr/>
      </xdr:nvCxnSpPr>
      <xdr:spPr>
        <a:xfrm>
          <a:off x="9639300" y="12439660"/>
          <a:ext cx="838200" cy="43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140581</xdr:rowOff>
    </xdr:from>
    <xdr:ext cx="534377" cy="259045"/>
    <xdr:sp macro="" textlink="">
      <xdr:nvSpPr>
        <xdr:cNvPr id="396" name="普通建設事業費 （ うち新規整備　）平均値テキスト"/>
        <xdr:cNvSpPr txBox="1"/>
      </xdr:nvSpPr>
      <xdr:spPr>
        <a:xfrm>
          <a:off x="10528300" y="12484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117704</xdr:rowOff>
    </xdr:from>
    <xdr:to>
      <xdr:col>55</xdr:col>
      <xdr:colOff>50800</xdr:colOff>
      <xdr:row>74</xdr:row>
      <xdr:rowOff>47854</xdr:rowOff>
    </xdr:to>
    <xdr:sp macro="" textlink="">
      <xdr:nvSpPr>
        <xdr:cNvPr id="397" name="フローチャート: 判断 396"/>
        <xdr:cNvSpPr/>
      </xdr:nvSpPr>
      <xdr:spPr>
        <a:xfrm>
          <a:off x="10426700" y="1263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95260</xdr:rowOff>
    </xdr:from>
    <xdr:to>
      <xdr:col>50</xdr:col>
      <xdr:colOff>114300</xdr:colOff>
      <xdr:row>73</xdr:row>
      <xdr:rowOff>12644</xdr:rowOff>
    </xdr:to>
    <xdr:cxnSp macro="">
      <xdr:nvCxnSpPr>
        <xdr:cNvPr id="398" name="直線コネクタ 397"/>
        <xdr:cNvCxnSpPr/>
      </xdr:nvCxnSpPr>
      <xdr:spPr>
        <a:xfrm flipV="1">
          <a:off x="8750300" y="12439660"/>
          <a:ext cx="889000" cy="8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89449</xdr:rowOff>
    </xdr:from>
    <xdr:to>
      <xdr:col>50</xdr:col>
      <xdr:colOff>165100</xdr:colOff>
      <xdr:row>75</xdr:row>
      <xdr:rowOff>19599</xdr:rowOff>
    </xdr:to>
    <xdr:sp macro="" textlink="">
      <xdr:nvSpPr>
        <xdr:cNvPr id="399" name="フローチャート: 判断 398"/>
        <xdr:cNvSpPr/>
      </xdr:nvSpPr>
      <xdr:spPr>
        <a:xfrm>
          <a:off x="9588500" y="1277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10726</xdr:rowOff>
    </xdr:from>
    <xdr:ext cx="534377" cy="259045"/>
    <xdr:sp macro="" textlink="">
      <xdr:nvSpPr>
        <xdr:cNvPr id="400" name="テキスト ボックス 399"/>
        <xdr:cNvSpPr txBox="1"/>
      </xdr:nvSpPr>
      <xdr:spPr>
        <a:xfrm>
          <a:off x="9359411" y="1286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9215</xdr:rowOff>
    </xdr:from>
    <xdr:to>
      <xdr:col>45</xdr:col>
      <xdr:colOff>177800</xdr:colOff>
      <xdr:row>73</xdr:row>
      <xdr:rowOff>12644</xdr:rowOff>
    </xdr:to>
    <xdr:cxnSp macro="">
      <xdr:nvCxnSpPr>
        <xdr:cNvPr id="401" name="直線コネクタ 400"/>
        <xdr:cNvCxnSpPr/>
      </xdr:nvCxnSpPr>
      <xdr:spPr>
        <a:xfrm>
          <a:off x="7861300" y="12182165"/>
          <a:ext cx="889000" cy="34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17394</xdr:rowOff>
    </xdr:from>
    <xdr:to>
      <xdr:col>46</xdr:col>
      <xdr:colOff>38100</xdr:colOff>
      <xdr:row>76</xdr:row>
      <xdr:rowOff>118994</xdr:rowOff>
    </xdr:to>
    <xdr:sp macro="" textlink="">
      <xdr:nvSpPr>
        <xdr:cNvPr id="402" name="フローチャート: 判断 401"/>
        <xdr:cNvSpPr/>
      </xdr:nvSpPr>
      <xdr:spPr>
        <a:xfrm>
          <a:off x="8699500" y="1304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110121</xdr:rowOff>
    </xdr:from>
    <xdr:ext cx="534377" cy="259045"/>
    <xdr:sp macro="" textlink="">
      <xdr:nvSpPr>
        <xdr:cNvPr id="403" name="テキスト ボックス 402"/>
        <xdr:cNvSpPr txBox="1"/>
      </xdr:nvSpPr>
      <xdr:spPr>
        <a:xfrm>
          <a:off x="8483111" y="1314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24664</xdr:rowOff>
    </xdr:from>
    <xdr:to>
      <xdr:col>41</xdr:col>
      <xdr:colOff>101600</xdr:colOff>
      <xdr:row>77</xdr:row>
      <xdr:rowOff>126264</xdr:rowOff>
    </xdr:to>
    <xdr:sp macro="" textlink="">
      <xdr:nvSpPr>
        <xdr:cNvPr id="404" name="フローチャート: 判断 403"/>
        <xdr:cNvSpPr/>
      </xdr:nvSpPr>
      <xdr:spPr>
        <a:xfrm>
          <a:off x="7810500" y="1322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117391</xdr:rowOff>
    </xdr:from>
    <xdr:ext cx="534377" cy="259045"/>
    <xdr:sp macro="" textlink="">
      <xdr:nvSpPr>
        <xdr:cNvPr id="405" name="テキスト ボックス 404"/>
        <xdr:cNvSpPr txBox="1"/>
      </xdr:nvSpPr>
      <xdr:spPr>
        <a:xfrm>
          <a:off x="7594111" y="1331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138461</xdr:rowOff>
    </xdr:from>
    <xdr:to>
      <xdr:col>55</xdr:col>
      <xdr:colOff>50800</xdr:colOff>
      <xdr:row>75</xdr:row>
      <xdr:rowOff>68611</xdr:rowOff>
    </xdr:to>
    <xdr:sp macro="" textlink="">
      <xdr:nvSpPr>
        <xdr:cNvPr id="411" name="楕円 410"/>
        <xdr:cNvSpPr/>
      </xdr:nvSpPr>
      <xdr:spPr>
        <a:xfrm>
          <a:off x="10426700" y="1282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53388</xdr:rowOff>
    </xdr:from>
    <xdr:ext cx="534377" cy="259045"/>
    <xdr:sp macro="" textlink="">
      <xdr:nvSpPr>
        <xdr:cNvPr id="412" name="普通建設事業費 （ うち新規整備　）該当値テキスト"/>
        <xdr:cNvSpPr txBox="1"/>
      </xdr:nvSpPr>
      <xdr:spPr>
        <a:xfrm>
          <a:off x="10528300" y="127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44460</xdr:rowOff>
    </xdr:from>
    <xdr:to>
      <xdr:col>50</xdr:col>
      <xdr:colOff>165100</xdr:colOff>
      <xdr:row>72</xdr:row>
      <xdr:rowOff>146060</xdr:rowOff>
    </xdr:to>
    <xdr:sp macro="" textlink="">
      <xdr:nvSpPr>
        <xdr:cNvPr id="413" name="楕円 412"/>
        <xdr:cNvSpPr/>
      </xdr:nvSpPr>
      <xdr:spPr>
        <a:xfrm>
          <a:off x="9588500" y="1238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162587</xdr:rowOff>
    </xdr:from>
    <xdr:ext cx="534377" cy="259045"/>
    <xdr:sp macro="" textlink="">
      <xdr:nvSpPr>
        <xdr:cNvPr id="414" name="テキスト ボックス 413"/>
        <xdr:cNvSpPr txBox="1"/>
      </xdr:nvSpPr>
      <xdr:spPr>
        <a:xfrm>
          <a:off x="9359411" y="1216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133294</xdr:rowOff>
    </xdr:from>
    <xdr:to>
      <xdr:col>46</xdr:col>
      <xdr:colOff>38100</xdr:colOff>
      <xdr:row>73</xdr:row>
      <xdr:rowOff>63444</xdr:rowOff>
    </xdr:to>
    <xdr:sp macro="" textlink="">
      <xdr:nvSpPr>
        <xdr:cNvPr id="415" name="楕円 414"/>
        <xdr:cNvSpPr/>
      </xdr:nvSpPr>
      <xdr:spPr>
        <a:xfrm>
          <a:off x="8699500" y="1247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79971</xdr:rowOff>
    </xdr:from>
    <xdr:ext cx="534377" cy="259045"/>
    <xdr:sp macro="" textlink="">
      <xdr:nvSpPr>
        <xdr:cNvPr id="416" name="テキスト ボックス 415"/>
        <xdr:cNvSpPr txBox="1"/>
      </xdr:nvSpPr>
      <xdr:spPr>
        <a:xfrm>
          <a:off x="8483111" y="1225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129865</xdr:rowOff>
    </xdr:from>
    <xdr:to>
      <xdr:col>41</xdr:col>
      <xdr:colOff>101600</xdr:colOff>
      <xdr:row>71</xdr:row>
      <xdr:rowOff>60015</xdr:rowOff>
    </xdr:to>
    <xdr:sp macro="" textlink="">
      <xdr:nvSpPr>
        <xdr:cNvPr id="417" name="楕円 416"/>
        <xdr:cNvSpPr/>
      </xdr:nvSpPr>
      <xdr:spPr>
        <a:xfrm>
          <a:off x="7810500" y="1213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76542</xdr:rowOff>
    </xdr:from>
    <xdr:ext cx="534377" cy="259045"/>
    <xdr:sp macro="" textlink="">
      <xdr:nvSpPr>
        <xdr:cNvPr id="418" name="テキスト ボックス 417"/>
        <xdr:cNvSpPr txBox="1"/>
      </xdr:nvSpPr>
      <xdr:spPr>
        <a:xfrm>
          <a:off x="7594111" y="1190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0" name="正方形/長方形 419"/>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1" name="正方形/長方形 420"/>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2" name="正方形/長方形 421"/>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3" name="正方形/長方形 422"/>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27" name="テキスト ボックス 42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28" name="直線コネクタ 42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29" name="テキスト ボックス 428"/>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0" name="直線コネクタ 42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1" name="テキスト ボックス 43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2" name="直線コネクタ 43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3" name="テキスト ボックス 43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4" name="直線コネクタ 43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35" name="テキスト ボックス 43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6" name="直線コネクタ 43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37" name="テキスト ボックス 43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3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51141</xdr:rowOff>
    </xdr:from>
    <xdr:to>
      <xdr:col>54</xdr:col>
      <xdr:colOff>189865</xdr:colOff>
      <xdr:row>97</xdr:row>
      <xdr:rowOff>29789</xdr:rowOff>
    </xdr:to>
    <xdr:cxnSp macro="">
      <xdr:nvCxnSpPr>
        <xdr:cNvPr id="439" name="直線コネクタ 438"/>
        <xdr:cNvCxnSpPr/>
      </xdr:nvCxnSpPr>
      <xdr:spPr>
        <a:xfrm flipV="1">
          <a:off x="10475595" y="15653091"/>
          <a:ext cx="1270" cy="1007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33616</xdr:rowOff>
    </xdr:from>
    <xdr:ext cx="534377" cy="259045"/>
    <xdr:sp macro="" textlink="">
      <xdr:nvSpPr>
        <xdr:cNvPr id="440" name="普通建設事業費 （ うち更新整備　）最小値テキスト"/>
        <xdr:cNvSpPr txBox="1"/>
      </xdr:nvSpPr>
      <xdr:spPr>
        <a:xfrm>
          <a:off x="10528300" y="1666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29789</xdr:rowOff>
    </xdr:from>
    <xdr:to>
      <xdr:col>55</xdr:col>
      <xdr:colOff>88900</xdr:colOff>
      <xdr:row>97</xdr:row>
      <xdr:rowOff>29789</xdr:rowOff>
    </xdr:to>
    <xdr:cxnSp macro="">
      <xdr:nvCxnSpPr>
        <xdr:cNvPr id="441" name="直線コネクタ 440"/>
        <xdr:cNvCxnSpPr/>
      </xdr:nvCxnSpPr>
      <xdr:spPr>
        <a:xfrm>
          <a:off x="10388600" y="1666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169268</xdr:rowOff>
    </xdr:from>
    <xdr:ext cx="534377" cy="259045"/>
    <xdr:sp macro="" textlink="">
      <xdr:nvSpPr>
        <xdr:cNvPr id="442" name="普通建設事業費 （ うち更新整備　）最大値テキスト"/>
        <xdr:cNvSpPr txBox="1"/>
      </xdr:nvSpPr>
      <xdr:spPr>
        <a:xfrm>
          <a:off x="10528300" y="1542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51141</xdr:rowOff>
    </xdr:from>
    <xdr:to>
      <xdr:col>55</xdr:col>
      <xdr:colOff>88900</xdr:colOff>
      <xdr:row>91</xdr:row>
      <xdr:rowOff>51141</xdr:rowOff>
    </xdr:to>
    <xdr:cxnSp macro="">
      <xdr:nvCxnSpPr>
        <xdr:cNvPr id="443" name="直線コネクタ 442"/>
        <xdr:cNvCxnSpPr/>
      </xdr:nvCxnSpPr>
      <xdr:spPr>
        <a:xfrm>
          <a:off x="10388600" y="1565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170562</xdr:rowOff>
    </xdr:from>
    <xdr:to>
      <xdr:col>55</xdr:col>
      <xdr:colOff>0</xdr:colOff>
      <xdr:row>92</xdr:row>
      <xdr:rowOff>18176</xdr:rowOff>
    </xdr:to>
    <xdr:cxnSp macro="">
      <xdr:nvCxnSpPr>
        <xdr:cNvPr id="444" name="直線コネクタ 443"/>
        <xdr:cNvCxnSpPr/>
      </xdr:nvCxnSpPr>
      <xdr:spPr>
        <a:xfrm flipV="1">
          <a:off x="9639300" y="15772512"/>
          <a:ext cx="838200" cy="1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138192</xdr:rowOff>
    </xdr:from>
    <xdr:ext cx="534377" cy="259045"/>
    <xdr:sp macro="" textlink="">
      <xdr:nvSpPr>
        <xdr:cNvPr id="445" name="普通建設事業費 （ うち更新整備　）平均値テキスト"/>
        <xdr:cNvSpPr txBox="1"/>
      </xdr:nvSpPr>
      <xdr:spPr>
        <a:xfrm>
          <a:off x="10528300" y="159115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159765</xdr:rowOff>
    </xdr:from>
    <xdr:to>
      <xdr:col>55</xdr:col>
      <xdr:colOff>50800</xdr:colOff>
      <xdr:row>93</xdr:row>
      <xdr:rowOff>89915</xdr:rowOff>
    </xdr:to>
    <xdr:sp macro="" textlink="">
      <xdr:nvSpPr>
        <xdr:cNvPr id="446" name="フローチャート: 判断 445"/>
        <xdr:cNvSpPr/>
      </xdr:nvSpPr>
      <xdr:spPr>
        <a:xfrm>
          <a:off x="10426700" y="1593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18176</xdr:rowOff>
    </xdr:from>
    <xdr:to>
      <xdr:col>50</xdr:col>
      <xdr:colOff>114300</xdr:colOff>
      <xdr:row>93</xdr:row>
      <xdr:rowOff>27640</xdr:rowOff>
    </xdr:to>
    <xdr:cxnSp macro="">
      <xdr:nvCxnSpPr>
        <xdr:cNvPr id="447" name="直線コネクタ 446"/>
        <xdr:cNvCxnSpPr/>
      </xdr:nvCxnSpPr>
      <xdr:spPr>
        <a:xfrm flipV="1">
          <a:off x="8750300" y="15791576"/>
          <a:ext cx="889000" cy="18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50220</xdr:rowOff>
    </xdr:from>
    <xdr:to>
      <xdr:col>50</xdr:col>
      <xdr:colOff>165100</xdr:colOff>
      <xdr:row>92</xdr:row>
      <xdr:rowOff>151820</xdr:rowOff>
    </xdr:to>
    <xdr:sp macro="" textlink="">
      <xdr:nvSpPr>
        <xdr:cNvPr id="448" name="フローチャート: 判断 447"/>
        <xdr:cNvSpPr/>
      </xdr:nvSpPr>
      <xdr:spPr>
        <a:xfrm>
          <a:off x="9588500" y="1582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142947</xdr:rowOff>
    </xdr:from>
    <xdr:ext cx="534377" cy="259045"/>
    <xdr:sp macro="" textlink="">
      <xdr:nvSpPr>
        <xdr:cNvPr id="449" name="テキスト ボックス 448"/>
        <xdr:cNvSpPr txBox="1"/>
      </xdr:nvSpPr>
      <xdr:spPr>
        <a:xfrm>
          <a:off x="9359411" y="1591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166309</xdr:rowOff>
    </xdr:from>
    <xdr:to>
      <xdr:col>45</xdr:col>
      <xdr:colOff>177800</xdr:colOff>
      <xdr:row>93</xdr:row>
      <xdr:rowOff>27640</xdr:rowOff>
    </xdr:to>
    <xdr:cxnSp macro="">
      <xdr:nvCxnSpPr>
        <xdr:cNvPr id="450" name="直線コネクタ 449"/>
        <xdr:cNvCxnSpPr/>
      </xdr:nvCxnSpPr>
      <xdr:spPr>
        <a:xfrm>
          <a:off x="7861300" y="15596809"/>
          <a:ext cx="889000" cy="37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19086</xdr:rowOff>
    </xdr:from>
    <xdr:to>
      <xdr:col>46</xdr:col>
      <xdr:colOff>38100</xdr:colOff>
      <xdr:row>94</xdr:row>
      <xdr:rowOff>120686</xdr:rowOff>
    </xdr:to>
    <xdr:sp macro="" textlink="">
      <xdr:nvSpPr>
        <xdr:cNvPr id="451" name="フローチャート: 判断 450"/>
        <xdr:cNvSpPr/>
      </xdr:nvSpPr>
      <xdr:spPr>
        <a:xfrm>
          <a:off x="8699500" y="1613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111813</xdr:rowOff>
    </xdr:from>
    <xdr:ext cx="534377" cy="259045"/>
    <xdr:sp macro="" textlink="">
      <xdr:nvSpPr>
        <xdr:cNvPr id="452" name="テキスト ボックス 451"/>
        <xdr:cNvSpPr txBox="1"/>
      </xdr:nvSpPr>
      <xdr:spPr>
        <a:xfrm>
          <a:off x="8483111" y="1622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164201</xdr:rowOff>
    </xdr:from>
    <xdr:to>
      <xdr:col>41</xdr:col>
      <xdr:colOff>101600</xdr:colOff>
      <xdr:row>94</xdr:row>
      <xdr:rowOff>94351</xdr:rowOff>
    </xdr:to>
    <xdr:sp macro="" textlink="">
      <xdr:nvSpPr>
        <xdr:cNvPr id="453" name="フローチャート: 判断 452"/>
        <xdr:cNvSpPr/>
      </xdr:nvSpPr>
      <xdr:spPr>
        <a:xfrm>
          <a:off x="7810500" y="1610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85478</xdr:rowOff>
    </xdr:from>
    <xdr:ext cx="534377" cy="259045"/>
    <xdr:sp macro="" textlink="">
      <xdr:nvSpPr>
        <xdr:cNvPr id="454" name="テキスト ボックス 453"/>
        <xdr:cNvSpPr txBox="1"/>
      </xdr:nvSpPr>
      <xdr:spPr>
        <a:xfrm>
          <a:off x="7594111" y="1620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119762</xdr:rowOff>
    </xdr:from>
    <xdr:to>
      <xdr:col>55</xdr:col>
      <xdr:colOff>50800</xdr:colOff>
      <xdr:row>92</xdr:row>
      <xdr:rowOff>49912</xdr:rowOff>
    </xdr:to>
    <xdr:sp macro="" textlink="">
      <xdr:nvSpPr>
        <xdr:cNvPr id="460" name="楕円 459"/>
        <xdr:cNvSpPr/>
      </xdr:nvSpPr>
      <xdr:spPr>
        <a:xfrm>
          <a:off x="10426700" y="1572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34689</xdr:rowOff>
    </xdr:from>
    <xdr:ext cx="534377" cy="259045"/>
    <xdr:sp macro="" textlink="">
      <xdr:nvSpPr>
        <xdr:cNvPr id="461" name="普通建設事業費 （ うち更新整備　）該当値テキスト"/>
        <xdr:cNvSpPr txBox="1"/>
      </xdr:nvSpPr>
      <xdr:spPr>
        <a:xfrm>
          <a:off x="10528300" y="1563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138826</xdr:rowOff>
    </xdr:from>
    <xdr:to>
      <xdr:col>50</xdr:col>
      <xdr:colOff>165100</xdr:colOff>
      <xdr:row>92</xdr:row>
      <xdr:rowOff>68976</xdr:rowOff>
    </xdr:to>
    <xdr:sp macro="" textlink="">
      <xdr:nvSpPr>
        <xdr:cNvPr id="462" name="楕円 461"/>
        <xdr:cNvSpPr/>
      </xdr:nvSpPr>
      <xdr:spPr>
        <a:xfrm>
          <a:off x="9588500" y="1574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90</xdr:row>
      <xdr:rowOff>85503</xdr:rowOff>
    </xdr:from>
    <xdr:ext cx="534377" cy="259045"/>
    <xdr:sp macro="" textlink="">
      <xdr:nvSpPr>
        <xdr:cNvPr id="463" name="テキスト ボックス 462"/>
        <xdr:cNvSpPr txBox="1"/>
      </xdr:nvSpPr>
      <xdr:spPr>
        <a:xfrm>
          <a:off x="9359411" y="1551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148290</xdr:rowOff>
    </xdr:from>
    <xdr:to>
      <xdr:col>46</xdr:col>
      <xdr:colOff>38100</xdr:colOff>
      <xdr:row>93</xdr:row>
      <xdr:rowOff>78440</xdr:rowOff>
    </xdr:to>
    <xdr:sp macro="" textlink="">
      <xdr:nvSpPr>
        <xdr:cNvPr id="464" name="楕円 463"/>
        <xdr:cNvSpPr/>
      </xdr:nvSpPr>
      <xdr:spPr>
        <a:xfrm>
          <a:off x="8699500" y="1592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94967</xdr:rowOff>
    </xdr:from>
    <xdr:ext cx="534377" cy="259045"/>
    <xdr:sp macro="" textlink="">
      <xdr:nvSpPr>
        <xdr:cNvPr id="465" name="テキスト ボックス 464"/>
        <xdr:cNvSpPr txBox="1"/>
      </xdr:nvSpPr>
      <xdr:spPr>
        <a:xfrm>
          <a:off x="8483111" y="1569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115509</xdr:rowOff>
    </xdr:from>
    <xdr:to>
      <xdr:col>41</xdr:col>
      <xdr:colOff>101600</xdr:colOff>
      <xdr:row>91</xdr:row>
      <xdr:rowOff>45659</xdr:rowOff>
    </xdr:to>
    <xdr:sp macro="" textlink="">
      <xdr:nvSpPr>
        <xdr:cNvPr id="466" name="楕円 465"/>
        <xdr:cNvSpPr/>
      </xdr:nvSpPr>
      <xdr:spPr>
        <a:xfrm>
          <a:off x="7810500" y="1554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62186</xdr:rowOff>
    </xdr:from>
    <xdr:ext cx="534377" cy="259045"/>
    <xdr:sp macro="" textlink="">
      <xdr:nvSpPr>
        <xdr:cNvPr id="467" name="テキスト ボックス 466"/>
        <xdr:cNvSpPr txBox="1"/>
      </xdr:nvSpPr>
      <xdr:spPr>
        <a:xfrm>
          <a:off x="7594111" y="1532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69" name="正方形/長方形 46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0" name="正方形/長方形 46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1" name="正方形/長方形 47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2" name="正方形/長方形 47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76" name="テキスト ボックス 47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77" name="直線コネクタ 47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478" name="テキスト ボックス 477"/>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79" name="直線コネクタ 47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480" name="テキスト ボックス 479"/>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1" name="直線コネクタ 48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482" name="テキスト ボックス 481"/>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83" name="直線コネクタ 48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484" name="テキスト ボックス 483"/>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85" name="直線コネクタ 48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86" name="テキスト ボックス 48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87" name="直線コネクタ 48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88" name="テキスト ボックス 48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36</xdr:row>
      <xdr:rowOff>47607</xdr:rowOff>
    </xdr:from>
    <xdr:to>
      <xdr:col>85</xdr:col>
      <xdr:colOff>126364</xdr:colOff>
      <xdr:row>38</xdr:row>
      <xdr:rowOff>117003</xdr:rowOff>
    </xdr:to>
    <xdr:cxnSp macro="">
      <xdr:nvCxnSpPr>
        <xdr:cNvPr id="492" name="直線コネクタ 491"/>
        <xdr:cNvCxnSpPr/>
      </xdr:nvCxnSpPr>
      <xdr:spPr>
        <a:xfrm flipV="1">
          <a:off x="16317595" y="6219807"/>
          <a:ext cx="1269" cy="41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120830</xdr:rowOff>
    </xdr:from>
    <xdr:ext cx="469744" cy="259045"/>
    <xdr:sp macro="" textlink="">
      <xdr:nvSpPr>
        <xdr:cNvPr id="493" name="災害復旧事業費最小値テキスト"/>
        <xdr:cNvSpPr txBox="1"/>
      </xdr:nvSpPr>
      <xdr:spPr>
        <a:xfrm>
          <a:off x="16370300" y="663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117003</xdr:rowOff>
    </xdr:from>
    <xdr:to>
      <xdr:col>86</xdr:col>
      <xdr:colOff>25400</xdr:colOff>
      <xdr:row>38</xdr:row>
      <xdr:rowOff>117003</xdr:rowOff>
    </xdr:to>
    <xdr:cxnSp macro="">
      <xdr:nvCxnSpPr>
        <xdr:cNvPr id="494" name="直線コネクタ 493"/>
        <xdr:cNvCxnSpPr/>
      </xdr:nvCxnSpPr>
      <xdr:spPr>
        <a:xfrm>
          <a:off x="16230600" y="6632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165734</xdr:rowOff>
    </xdr:from>
    <xdr:ext cx="469744" cy="259045"/>
    <xdr:sp macro="" textlink="">
      <xdr:nvSpPr>
        <xdr:cNvPr id="495" name="災害復旧事業費最大値テキスト"/>
        <xdr:cNvSpPr txBox="1"/>
      </xdr:nvSpPr>
      <xdr:spPr>
        <a:xfrm>
          <a:off x="16370300" y="599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47607</xdr:rowOff>
    </xdr:from>
    <xdr:to>
      <xdr:col>86</xdr:col>
      <xdr:colOff>25400</xdr:colOff>
      <xdr:row>36</xdr:row>
      <xdr:rowOff>47607</xdr:rowOff>
    </xdr:to>
    <xdr:cxnSp macro="">
      <xdr:nvCxnSpPr>
        <xdr:cNvPr id="496" name="直線コネクタ 495"/>
        <xdr:cNvCxnSpPr/>
      </xdr:nvCxnSpPr>
      <xdr:spPr>
        <a:xfrm>
          <a:off x="16230600" y="621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83366</xdr:rowOff>
    </xdr:from>
    <xdr:to>
      <xdr:col>85</xdr:col>
      <xdr:colOff>127000</xdr:colOff>
      <xdr:row>38</xdr:row>
      <xdr:rowOff>117003</xdr:rowOff>
    </xdr:to>
    <xdr:cxnSp macro="">
      <xdr:nvCxnSpPr>
        <xdr:cNvPr id="497" name="直線コネクタ 496"/>
        <xdr:cNvCxnSpPr/>
      </xdr:nvCxnSpPr>
      <xdr:spPr>
        <a:xfrm>
          <a:off x="15481300" y="6598466"/>
          <a:ext cx="838200" cy="3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53647</xdr:rowOff>
    </xdr:from>
    <xdr:ext cx="469744" cy="259045"/>
    <xdr:sp macro="" textlink="">
      <xdr:nvSpPr>
        <xdr:cNvPr id="498" name="災害復旧事業費平均値テキスト"/>
        <xdr:cNvSpPr txBox="1"/>
      </xdr:nvSpPr>
      <xdr:spPr>
        <a:xfrm>
          <a:off x="16370300" y="6225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30770</xdr:rowOff>
    </xdr:from>
    <xdr:to>
      <xdr:col>85</xdr:col>
      <xdr:colOff>177800</xdr:colOff>
      <xdr:row>37</xdr:row>
      <xdr:rowOff>132370</xdr:rowOff>
    </xdr:to>
    <xdr:sp macro="" textlink="">
      <xdr:nvSpPr>
        <xdr:cNvPr id="499" name="フローチャート: 判断 498"/>
        <xdr:cNvSpPr/>
      </xdr:nvSpPr>
      <xdr:spPr>
        <a:xfrm>
          <a:off x="16268700" y="637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54138</xdr:rowOff>
    </xdr:from>
    <xdr:to>
      <xdr:col>81</xdr:col>
      <xdr:colOff>50800</xdr:colOff>
      <xdr:row>38</xdr:row>
      <xdr:rowOff>83366</xdr:rowOff>
    </xdr:to>
    <xdr:cxnSp macro="">
      <xdr:nvCxnSpPr>
        <xdr:cNvPr id="500" name="直線コネクタ 499"/>
        <xdr:cNvCxnSpPr/>
      </xdr:nvCxnSpPr>
      <xdr:spPr>
        <a:xfrm>
          <a:off x="14592300" y="6054888"/>
          <a:ext cx="889000" cy="54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116332</xdr:rowOff>
    </xdr:from>
    <xdr:to>
      <xdr:col>81</xdr:col>
      <xdr:colOff>101600</xdr:colOff>
      <xdr:row>37</xdr:row>
      <xdr:rowOff>46482</xdr:rowOff>
    </xdr:to>
    <xdr:sp macro="" textlink="">
      <xdr:nvSpPr>
        <xdr:cNvPr id="501" name="フローチャート: 判断 500"/>
        <xdr:cNvSpPr/>
      </xdr:nvSpPr>
      <xdr:spPr>
        <a:xfrm>
          <a:off x="15430500" y="628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63009</xdr:rowOff>
    </xdr:from>
    <xdr:ext cx="469744" cy="259045"/>
    <xdr:sp macro="" textlink="">
      <xdr:nvSpPr>
        <xdr:cNvPr id="502" name="テキスト ボックス 501"/>
        <xdr:cNvSpPr txBox="1"/>
      </xdr:nvSpPr>
      <xdr:spPr>
        <a:xfrm>
          <a:off x="15233728" y="606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29</xdr:row>
      <xdr:rowOff>110962</xdr:rowOff>
    </xdr:from>
    <xdr:to>
      <xdr:col>76</xdr:col>
      <xdr:colOff>114300</xdr:colOff>
      <xdr:row>35</xdr:row>
      <xdr:rowOff>54138</xdr:rowOff>
    </xdr:to>
    <xdr:cxnSp macro="">
      <xdr:nvCxnSpPr>
        <xdr:cNvPr id="503" name="直線コネクタ 502"/>
        <xdr:cNvCxnSpPr/>
      </xdr:nvCxnSpPr>
      <xdr:spPr>
        <a:xfrm>
          <a:off x="13703300" y="5083012"/>
          <a:ext cx="889000" cy="97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562</xdr:rowOff>
    </xdr:from>
    <xdr:to>
      <xdr:col>76</xdr:col>
      <xdr:colOff>165100</xdr:colOff>
      <xdr:row>36</xdr:row>
      <xdr:rowOff>102162</xdr:rowOff>
    </xdr:to>
    <xdr:sp macro="" textlink="">
      <xdr:nvSpPr>
        <xdr:cNvPr id="504" name="フローチャート: 判断 503"/>
        <xdr:cNvSpPr/>
      </xdr:nvSpPr>
      <xdr:spPr>
        <a:xfrm>
          <a:off x="14541500" y="617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93289</xdr:rowOff>
    </xdr:from>
    <xdr:ext cx="469744" cy="259045"/>
    <xdr:sp macro="" textlink="">
      <xdr:nvSpPr>
        <xdr:cNvPr id="505" name="テキスト ボックス 504"/>
        <xdr:cNvSpPr txBox="1"/>
      </xdr:nvSpPr>
      <xdr:spPr>
        <a:xfrm>
          <a:off x="14357428" y="626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29</xdr:row>
      <xdr:rowOff>110962</xdr:rowOff>
    </xdr:from>
    <xdr:to>
      <xdr:col>71</xdr:col>
      <xdr:colOff>177800</xdr:colOff>
      <xdr:row>36</xdr:row>
      <xdr:rowOff>133169</xdr:rowOff>
    </xdr:to>
    <xdr:cxnSp macro="">
      <xdr:nvCxnSpPr>
        <xdr:cNvPr id="506" name="直線コネクタ 505"/>
        <xdr:cNvCxnSpPr/>
      </xdr:nvCxnSpPr>
      <xdr:spPr>
        <a:xfrm flipV="1">
          <a:off x="12814300" y="5083012"/>
          <a:ext cx="889000" cy="12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139029</xdr:rowOff>
    </xdr:from>
    <xdr:to>
      <xdr:col>72</xdr:col>
      <xdr:colOff>38100</xdr:colOff>
      <xdr:row>37</xdr:row>
      <xdr:rowOff>69179</xdr:rowOff>
    </xdr:to>
    <xdr:sp macro="" textlink="">
      <xdr:nvSpPr>
        <xdr:cNvPr id="507" name="フローチャート: 判断 506"/>
        <xdr:cNvSpPr/>
      </xdr:nvSpPr>
      <xdr:spPr>
        <a:xfrm>
          <a:off x="13652500" y="631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60306</xdr:rowOff>
    </xdr:from>
    <xdr:ext cx="469744" cy="259045"/>
    <xdr:sp macro="" textlink="">
      <xdr:nvSpPr>
        <xdr:cNvPr id="508" name="テキスト ボックス 507"/>
        <xdr:cNvSpPr txBox="1"/>
      </xdr:nvSpPr>
      <xdr:spPr>
        <a:xfrm>
          <a:off x="13468428" y="640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11176</xdr:rowOff>
    </xdr:from>
    <xdr:to>
      <xdr:col>67</xdr:col>
      <xdr:colOff>101600</xdr:colOff>
      <xdr:row>38</xdr:row>
      <xdr:rowOff>112776</xdr:rowOff>
    </xdr:to>
    <xdr:sp macro="" textlink="">
      <xdr:nvSpPr>
        <xdr:cNvPr id="509" name="フローチャート: 判断 508"/>
        <xdr:cNvSpPr/>
      </xdr:nvSpPr>
      <xdr:spPr>
        <a:xfrm>
          <a:off x="12763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103903</xdr:rowOff>
    </xdr:from>
    <xdr:ext cx="469744" cy="259045"/>
    <xdr:sp macro="" textlink="">
      <xdr:nvSpPr>
        <xdr:cNvPr id="510" name="テキスト ボックス 509"/>
        <xdr:cNvSpPr txBox="1"/>
      </xdr:nvSpPr>
      <xdr:spPr>
        <a:xfrm>
          <a:off x="12579428" y="661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66203</xdr:rowOff>
    </xdr:from>
    <xdr:to>
      <xdr:col>85</xdr:col>
      <xdr:colOff>177800</xdr:colOff>
      <xdr:row>38</xdr:row>
      <xdr:rowOff>167803</xdr:rowOff>
    </xdr:to>
    <xdr:sp macro="" textlink="">
      <xdr:nvSpPr>
        <xdr:cNvPr id="516" name="楕円 515"/>
        <xdr:cNvSpPr/>
      </xdr:nvSpPr>
      <xdr:spPr>
        <a:xfrm>
          <a:off x="16268700" y="658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152580</xdr:rowOff>
    </xdr:from>
    <xdr:ext cx="469744" cy="259045"/>
    <xdr:sp macro="" textlink="">
      <xdr:nvSpPr>
        <xdr:cNvPr id="517" name="災害復旧事業費該当値テキスト"/>
        <xdr:cNvSpPr txBox="1"/>
      </xdr:nvSpPr>
      <xdr:spPr>
        <a:xfrm>
          <a:off x="16370300" y="6496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32566</xdr:rowOff>
    </xdr:from>
    <xdr:to>
      <xdr:col>81</xdr:col>
      <xdr:colOff>101600</xdr:colOff>
      <xdr:row>38</xdr:row>
      <xdr:rowOff>134166</xdr:rowOff>
    </xdr:to>
    <xdr:sp macro="" textlink="">
      <xdr:nvSpPr>
        <xdr:cNvPr id="518" name="楕円 517"/>
        <xdr:cNvSpPr/>
      </xdr:nvSpPr>
      <xdr:spPr>
        <a:xfrm>
          <a:off x="15430500" y="654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125293</xdr:rowOff>
    </xdr:from>
    <xdr:ext cx="469744" cy="259045"/>
    <xdr:sp macro="" textlink="">
      <xdr:nvSpPr>
        <xdr:cNvPr id="519" name="テキスト ボックス 518"/>
        <xdr:cNvSpPr txBox="1"/>
      </xdr:nvSpPr>
      <xdr:spPr>
        <a:xfrm>
          <a:off x="15233728" y="664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3338</xdr:rowOff>
    </xdr:from>
    <xdr:to>
      <xdr:col>76</xdr:col>
      <xdr:colOff>165100</xdr:colOff>
      <xdr:row>35</xdr:row>
      <xdr:rowOff>104938</xdr:rowOff>
    </xdr:to>
    <xdr:sp macro="" textlink="">
      <xdr:nvSpPr>
        <xdr:cNvPr id="520" name="楕円 519"/>
        <xdr:cNvSpPr/>
      </xdr:nvSpPr>
      <xdr:spPr>
        <a:xfrm>
          <a:off x="14541500" y="600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33</xdr:row>
      <xdr:rowOff>121465</xdr:rowOff>
    </xdr:from>
    <xdr:ext cx="469744" cy="259045"/>
    <xdr:sp macro="" textlink="">
      <xdr:nvSpPr>
        <xdr:cNvPr id="521" name="テキスト ボックス 520"/>
        <xdr:cNvSpPr txBox="1"/>
      </xdr:nvSpPr>
      <xdr:spPr>
        <a:xfrm>
          <a:off x="14357428" y="577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29</xdr:row>
      <xdr:rowOff>60162</xdr:rowOff>
    </xdr:from>
    <xdr:to>
      <xdr:col>72</xdr:col>
      <xdr:colOff>38100</xdr:colOff>
      <xdr:row>29</xdr:row>
      <xdr:rowOff>161762</xdr:rowOff>
    </xdr:to>
    <xdr:sp macro="" textlink="">
      <xdr:nvSpPr>
        <xdr:cNvPr id="522" name="楕円 521"/>
        <xdr:cNvSpPr/>
      </xdr:nvSpPr>
      <xdr:spPr>
        <a:xfrm>
          <a:off x="13652500" y="50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6839</xdr:rowOff>
    </xdr:from>
    <xdr:ext cx="534377" cy="259045"/>
    <xdr:sp macro="" textlink="">
      <xdr:nvSpPr>
        <xdr:cNvPr id="523" name="テキスト ボックス 522"/>
        <xdr:cNvSpPr txBox="1"/>
      </xdr:nvSpPr>
      <xdr:spPr>
        <a:xfrm>
          <a:off x="13436111" y="480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82369</xdr:rowOff>
    </xdr:from>
    <xdr:to>
      <xdr:col>67</xdr:col>
      <xdr:colOff>101600</xdr:colOff>
      <xdr:row>37</xdr:row>
      <xdr:rowOff>12519</xdr:rowOff>
    </xdr:to>
    <xdr:sp macro="" textlink="">
      <xdr:nvSpPr>
        <xdr:cNvPr id="524" name="楕円 523"/>
        <xdr:cNvSpPr/>
      </xdr:nvSpPr>
      <xdr:spPr>
        <a:xfrm>
          <a:off x="12763500" y="625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29046</xdr:rowOff>
    </xdr:from>
    <xdr:ext cx="469744" cy="259045"/>
    <xdr:sp macro="" textlink="">
      <xdr:nvSpPr>
        <xdr:cNvPr id="525" name="テキスト ボックス 524"/>
        <xdr:cNvSpPr txBox="1"/>
      </xdr:nvSpPr>
      <xdr:spPr>
        <a:xfrm>
          <a:off x="12579428" y="602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27" name="正方形/長方形 526"/>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28" name="正方形/長方形 527"/>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29" name="正方形/長方形 528"/>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0" name="正方形/長方形 529"/>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46" name="フローチャート: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48" name="フローチャート: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49" name="テキスト ボックス 548"/>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1" name="フローチャート: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2" name="テキスト ボックス 55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4" name="フローチャート: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5" name="テキスト ボックス 55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56" name="フローチャート: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57" name="テキスト ボックス 55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5" name="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66" name="テキスト ボックス 565"/>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67" name="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68" name="テキスト ボックス 56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69" name="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0" name="テキスト ボックス 56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2" name="テキスト ボックス 57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4" name="正方形/長方形 573"/>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75" name="正方形/長方形 574"/>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76" name="正方形/長方形 575"/>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77" name="正方形/長方形 576"/>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78" name="正方形/長方形 57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79" name="テキスト ボックス 57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0" name="直線コネクタ 57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1" name="テキスト ボックス 580"/>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582" name="直線コネクタ 581"/>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583" name="テキスト ボックス 582"/>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584" name="直線コネクタ 58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585" name="テキスト ボックス 584"/>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586" name="直線コネクタ 585"/>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111777</xdr:rowOff>
    </xdr:from>
    <xdr:ext cx="595419" cy="259045"/>
    <xdr:sp macro="" textlink="">
      <xdr:nvSpPr>
        <xdr:cNvPr id="587" name="テキスト ボックス 586"/>
        <xdr:cNvSpPr txBox="1"/>
      </xdr:nvSpPr>
      <xdr:spPr>
        <a:xfrm>
          <a:off x="11850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590" name="直線コネクタ 589"/>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591" name="テキスト ボックス 590"/>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592" name="直線コネクタ 59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593" name="テキスト ボックス 59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594" name="直線コネクタ 593"/>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595" name="テキスト ボックス 594"/>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6" name="直線コネクタ 59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7" name="テキスト ボックス 59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133642</xdr:rowOff>
    </xdr:from>
    <xdr:to>
      <xdr:col>85</xdr:col>
      <xdr:colOff>126364</xdr:colOff>
      <xdr:row>74</xdr:row>
      <xdr:rowOff>170047</xdr:rowOff>
    </xdr:to>
    <xdr:cxnSp macro="">
      <xdr:nvCxnSpPr>
        <xdr:cNvPr id="599" name="直線コネクタ 598"/>
        <xdr:cNvCxnSpPr/>
      </xdr:nvCxnSpPr>
      <xdr:spPr>
        <a:xfrm flipV="1">
          <a:off x="16317595" y="12306592"/>
          <a:ext cx="1269" cy="550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2424</xdr:rowOff>
    </xdr:from>
    <xdr:ext cx="599010" cy="259045"/>
    <xdr:sp macro="" textlink="">
      <xdr:nvSpPr>
        <xdr:cNvPr id="600" name="公債費最小値テキスト"/>
        <xdr:cNvSpPr txBox="1"/>
      </xdr:nvSpPr>
      <xdr:spPr>
        <a:xfrm>
          <a:off x="16370300" y="1286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74</xdr:row>
      <xdr:rowOff>170047</xdr:rowOff>
    </xdr:from>
    <xdr:to>
      <xdr:col>86</xdr:col>
      <xdr:colOff>25400</xdr:colOff>
      <xdr:row>74</xdr:row>
      <xdr:rowOff>170047</xdr:rowOff>
    </xdr:to>
    <xdr:cxnSp macro="">
      <xdr:nvCxnSpPr>
        <xdr:cNvPr id="601" name="直線コネクタ 600"/>
        <xdr:cNvCxnSpPr/>
      </xdr:nvCxnSpPr>
      <xdr:spPr>
        <a:xfrm>
          <a:off x="16230600" y="12857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80319</xdr:rowOff>
    </xdr:from>
    <xdr:ext cx="599010" cy="259045"/>
    <xdr:sp macro="" textlink="">
      <xdr:nvSpPr>
        <xdr:cNvPr id="602" name="公債費最大値テキスト"/>
        <xdr:cNvSpPr txBox="1"/>
      </xdr:nvSpPr>
      <xdr:spPr>
        <a:xfrm>
          <a:off x="16370300" y="1208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133642</xdr:rowOff>
    </xdr:from>
    <xdr:to>
      <xdr:col>86</xdr:col>
      <xdr:colOff>25400</xdr:colOff>
      <xdr:row>71</xdr:row>
      <xdr:rowOff>133642</xdr:rowOff>
    </xdr:to>
    <xdr:cxnSp macro="">
      <xdr:nvCxnSpPr>
        <xdr:cNvPr id="603" name="直線コネクタ 602"/>
        <xdr:cNvCxnSpPr/>
      </xdr:nvCxnSpPr>
      <xdr:spPr>
        <a:xfrm>
          <a:off x="16230600" y="123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133642</xdr:rowOff>
    </xdr:from>
    <xdr:to>
      <xdr:col>85</xdr:col>
      <xdr:colOff>127000</xdr:colOff>
      <xdr:row>74</xdr:row>
      <xdr:rowOff>138529</xdr:rowOff>
    </xdr:to>
    <xdr:cxnSp macro="">
      <xdr:nvCxnSpPr>
        <xdr:cNvPr id="604" name="直線コネクタ 603"/>
        <xdr:cNvCxnSpPr/>
      </xdr:nvCxnSpPr>
      <xdr:spPr>
        <a:xfrm flipV="1">
          <a:off x="15481300" y="12306592"/>
          <a:ext cx="838200" cy="51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16949</xdr:rowOff>
    </xdr:from>
    <xdr:ext cx="599010" cy="259045"/>
    <xdr:sp macro="" textlink="">
      <xdr:nvSpPr>
        <xdr:cNvPr id="605" name="公債費平均値テキスト"/>
        <xdr:cNvSpPr txBox="1"/>
      </xdr:nvSpPr>
      <xdr:spPr>
        <a:xfrm>
          <a:off x="16370300" y="125327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38522</xdr:rowOff>
    </xdr:from>
    <xdr:to>
      <xdr:col>85</xdr:col>
      <xdr:colOff>177800</xdr:colOff>
      <xdr:row>73</xdr:row>
      <xdr:rowOff>140122</xdr:rowOff>
    </xdr:to>
    <xdr:sp macro="" textlink="">
      <xdr:nvSpPr>
        <xdr:cNvPr id="606" name="フローチャート: 判断 605"/>
        <xdr:cNvSpPr/>
      </xdr:nvSpPr>
      <xdr:spPr>
        <a:xfrm>
          <a:off x="16268700" y="1255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34801</xdr:rowOff>
    </xdr:from>
    <xdr:to>
      <xdr:col>81</xdr:col>
      <xdr:colOff>50800</xdr:colOff>
      <xdr:row>74</xdr:row>
      <xdr:rowOff>138529</xdr:rowOff>
    </xdr:to>
    <xdr:cxnSp macro="">
      <xdr:nvCxnSpPr>
        <xdr:cNvPr id="607" name="直線コネクタ 606"/>
        <xdr:cNvCxnSpPr/>
      </xdr:nvCxnSpPr>
      <xdr:spPr>
        <a:xfrm>
          <a:off x="14592300" y="12379201"/>
          <a:ext cx="889000" cy="44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53610</xdr:rowOff>
    </xdr:from>
    <xdr:to>
      <xdr:col>81</xdr:col>
      <xdr:colOff>101600</xdr:colOff>
      <xdr:row>75</xdr:row>
      <xdr:rowOff>155209</xdr:rowOff>
    </xdr:to>
    <xdr:sp macro="" textlink="">
      <xdr:nvSpPr>
        <xdr:cNvPr id="608" name="フローチャート: 判断 607"/>
        <xdr:cNvSpPr/>
      </xdr:nvSpPr>
      <xdr:spPr>
        <a:xfrm>
          <a:off x="15430500" y="129123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75</xdr:row>
      <xdr:rowOff>146336</xdr:rowOff>
    </xdr:from>
    <xdr:ext cx="599010" cy="259045"/>
    <xdr:sp macro="" textlink="">
      <xdr:nvSpPr>
        <xdr:cNvPr id="609" name="テキスト ボックス 608"/>
        <xdr:cNvSpPr txBox="1"/>
      </xdr:nvSpPr>
      <xdr:spPr>
        <a:xfrm>
          <a:off x="15169095" y="13005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139300</xdr:rowOff>
    </xdr:from>
    <xdr:to>
      <xdr:col>76</xdr:col>
      <xdr:colOff>114300</xdr:colOff>
      <xdr:row>72</xdr:row>
      <xdr:rowOff>34801</xdr:rowOff>
    </xdr:to>
    <xdr:cxnSp macro="">
      <xdr:nvCxnSpPr>
        <xdr:cNvPr id="610" name="直線コネクタ 609"/>
        <xdr:cNvCxnSpPr/>
      </xdr:nvCxnSpPr>
      <xdr:spPr>
        <a:xfrm>
          <a:off x="13703300" y="12140800"/>
          <a:ext cx="889000" cy="23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49752</xdr:rowOff>
    </xdr:from>
    <xdr:to>
      <xdr:col>76</xdr:col>
      <xdr:colOff>165100</xdr:colOff>
      <xdr:row>75</xdr:row>
      <xdr:rowOff>151352</xdr:rowOff>
    </xdr:to>
    <xdr:sp macro="" textlink="">
      <xdr:nvSpPr>
        <xdr:cNvPr id="611" name="フローチャート: 判断 610"/>
        <xdr:cNvSpPr/>
      </xdr:nvSpPr>
      <xdr:spPr>
        <a:xfrm>
          <a:off x="14541500" y="1290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142479</xdr:rowOff>
    </xdr:from>
    <xdr:ext cx="599010" cy="259045"/>
    <xdr:sp macro="" textlink="">
      <xdr:nvSpPr>
        <xdr:cNvPr id="612" name="テキスト ボックス 611"/>
        <xdr:cNvSpPr txBox="1"/>
      </xdr:nvSpPr>
      <xdr:spPr>
        <a:xfrm>
          <a:off x="14292795" y="13001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139300</xdr:rowOff>
    </xdr:from>
    <xdr:to>
      <xdr:col>71</xdr:col>
      <xdr:colOff>177800</xdr:colOff>
      <xdr:row>70</xdr:row>
      <xdr:rowOff>150787</xdr:rowOff>
    </xdr:to>
    <xdr:cxnSp macro="">
      <xdr:nvCxnSpPr>
        <xdr:cNvPr id="613" name="直線コネクタ 612"/>
        <xdr:cNvCxnSpPr/>
      </xdr:nvCxnSpPr>
      <xdr:spPr>
        <a:xfrm flipV="1">
          <a:off x="12814300" y="12140800"/>
          <a:ext cx="889000" cy="1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106102</xdr:rowOff>
    </xdr:from>
    <xdr:to>
      <xdr:col>72</xdr:col>
      <xdr:colOff>38100</xdr:colOff>
      <xdr:row>78</xdr:row>
      <xdr:rowOff>36252</xdr:rowOff>
    </xdr:to>
    <xdr:sp macro="" textlink="">
      <xdr:nvSpPr>
        <xdr:cNvPr id="614" name="フローチャート: 判断 613"/>
        <xdr:cNvSpPr/>
      </xdr:nvSpPr>
      <xdr:spPr>
        <a:xfrm>
          <a:off x="13652500" y="1330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27379</xdr:rowOff>
    </xdr:from>
    <xdr:ext cx="534377" cy="259045"/>
    <xdr:sp macro="" textlink="">
      <xdr:nvSpPr>
        <xdr:cNvPr id="615" name="テキスト ボックス 614"/>
        <xdr:cNvSpPr txBox="1"/>
      </xdr:nvSpPr>
      <xdr:spPr>
        <a:xfrm>
          <a:off x="13436111" y="1340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76270</xdr:rowOff>
    </xdr:from>
    <xdr:to>
      <xdr:col>67</xdr:col>
      <xdr:colOff>101600</xdr:colOff>
      <xdr:row>79</xdr:row>
      <xdr:rowOff>6420</xdr:rowOff>
    </xdr:to>
    <xdr:sp macro="" textlink="">
      <xdr:nvSpPr>
        <xdr:cNvPr id="616" name="フローチャート: 判断 615"/>
        <xdr:cNvSpPr/>
      </xdr:nvSpPr>
      <xdr:spPr>
        <a:xfrm>
          <a:off x="12763500" y="1344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168997</xdr:rowOff>
    </xdr:from>
    <xdr:ext cx="534377" cy="259045"/>
    <xdr:sp macro="" textlink="">
      <xdr:nvSpPr>
        <xdr:cNvPr id="617" name="テキスト ボックス 616"/>
        <xdr:cNvSpPr txBox="1"/>
      </xdr:nvSpPr>
      <xdr:spPr>
        <a:xfrm>
          <a:off x="12547111" y="1354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8" name="テキスト ボックス 61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19" name="テキスト ボックス 61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0" name="テキスト ボックス 61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1" name="テキスト ボックス 62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2" name="テキスト ボックス 62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82842</xdr:rowOff>
    </xdr:from>
    <xdr:to>
      <xdr:col>85</xdr:col>
      <xdr:colOff>177800</xdr:colOff>
      <xdr:row>72</xdr:row>
      <xdr:rowOff>12992</xdr:rowOff>
    </xdr:to>
    <xdr:sp macro="" textlink="">
      <xdr:nvSpPr>
        <xdr:cNvPr id="623" name="楕円 622"/>
        <xdr:cNvSpPr/>
      </xdr:nvSpPr>
      <xdr:spPr>
        <a:xfrm>
          <a:off x="16268700" y="122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35869</xdr:rowOff>
    </xdr:from>
    <xdr:ext cx="599010" cy="259045"/>
    <xdr:sp macro="" textlink="">
      <xdr:nvSpPr>
        <xdr:cNvPr id="624" name="公債費該当値テキスト"/>
        <xdr:cNvSpPr txBox="1"/>
      </xdr:nvSpPr>
      <xdr:spPr>
        <a:xfrm>
          <a:off x="16370300" y="1220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87729</xdr:rowOff>
    </xdr:from>
    <xdr:to>
      <xdr:col>81</xdr:col>
      <xdr:colOff>101600</xdr:colOff>
      <xdr:row>75</xdr:row>
      <xdr:rowOff>17879</xdr:rowOff>
    </xdr:to>
    <xdr:sp macro="" textlink="">
      <xdr:nvSpPr>
        <xdr:cNvPr id="625" name="楕円 624"/>
        <xdr:cNvSpPr/>
      </xdr:nvSpPr>
      <xdr:spPr>
        <a:xfrm>
          <a:off x="15430500" y="1277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73</xdr:row>
      <xdr:rowOff>34406</xdr:rowOff>
    </xdr:from>
    <xdr:ext cx="599010" cy="259045"/>
    <xdr:sp macro="" textlink="">
      <xdr:nvSpPr>
        <xdr:cNvPr id="626" name="テキスト ボックス 625"/>
        <xdr:cNvSpPr txBox="1"/>
      </xdr:nvSpPr>
      <xdr:spPr>
        <a:xfrm>
          <a:off x="15169095" y="12550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155451</xdr:rowOff>
    </xdr:from>
    <xdr:to>
      <xdr:col>76</xdr:col>
      <xdr:colOff>165100</xdr:colOff>
      <xdr:row>72</xdr:row>
      <xdr:rowOff>85601</xdr:rowOff>
    </xdr:to>
    <xdr:sp macro="" textlink="">
      <xdr:nvSpPr>
        <xdr:cNvPr id="627" name="楕円 626"/>
        <xdr:cNvSpPr/>
      </xdr:nvSpPr>
      <xdr:spPr>
        <a:xfrm>
          <a:off x="14541500" y="1232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102128</xdr:rowOff>
    </xdr:from>
    <xdr:ext cx="599010" cy="259045"/>
    <xdr:sp macro="" textlink="">
      <xdr:nvSpPr>
        <xdr:cNvPr id="628" name="テキスト ボックス 627"/>
        <xdr:cNvSpPr txBox="1"/>
      </xdr:nvSpPr>
      <xdr:spPr>
        <a:xfrm>
          <a:off x="14292795" y="12103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88500</xdr:rowOff>
    </xdr:from>
    <xdr:to>
      <xdr:col>72</xdr:col>
      <xdr:colOff>38100</xdr:colOff>
      <xdr:row>71</xdr:row>
      <xdr:rowOff>18650</xdr:rowOff>
    </xdr:to>
    <xdr:sp macro="" textlink="">
      <xdr:nvSpPr>
        <xdr:cNvPr id="629" name="楕円 628"/>
        <xdr:cNvSpPr/>
      </xdr:nvSpPr>
      <xdr:spPr>
        <a:xfrm>
          <a:off x="13652500" y="1209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35177</xdr:rowOff>
    </xdr:from>
    <xdr:ext cx="599010" cy="259045"/>
    <xdr:sp macro="" textlink="">
      <xdr:nvSpPr>
        <xdr:cNvPr id="630" name="テキスト ボックス 629"/>
        <xdr:cNvSpPr txBox="1"/>
      </xdr:nvSpPr>
      <xdr:spPr>
        <a:xfrm>
          <a:off x="13403795" y="11865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99987</xdr:rowOff>
    </xdr:from>
    <xdr:to>
      <xdr:col>67</xdr:col>
      <xdr:colOff>101600</xdr:colOff>
      <xdr:row>71</xdr:row>
      <xdr:rowOff>30137</xdr:rowOff>
    </xdr:to>
    <xdr:sp macro="" textlink="">
      <xdr:nvSpPr>
        <xdr:cNvPr id="631" name="楕円 630"/>
        <xdr:cNvSpPr/>
      </xdr:nvSpPr>
      <xdr:spPr>
        <a:xfrm>
          <a:off x="12763500" y="1210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46664</xdr:rowOff>
    </xdr:from>
    <xdr:ext cx="599010" cy="259045"/>
    <xdr:sp macro="" textlink="">
      <xdr:nvSpPr>
        <xdr:cNvPr id="632" name="テキスト ボックス 631"/>
        <xdr:cNvSpPr txBox="1"/>
      </xdr:nvSpPr>
      <xdr:spPr>
        <a:xfrm>
          <a:off x="12514795" y="11876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3" name="正方形/長方形 63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4" name="正方形/長方形 633"/>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5" name="正方形/長方形 634"/>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6" name="正方形/長方形 635"/>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7" name="正方形/長方形 636"/>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1" name="直線コネクタ 64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2" name="テキスト ボックス 64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3" name="直線コネクタ 64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4" name="テキスト ボックス 64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5" name="直線コネクタ 64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6" name="テキスト ボックス 64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47" name="直線コネクタ 64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48" name="テキスト ボックス 64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0" name="テキスト ボックス 64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96</xdr:row>
      <xdr:rowOff>17354</xdr:rowOff>
    </xdr:from>
    <xdr:to>
      <xdr:col>85</xdr:col>
      <xdr:colOff>126364</xdr:colOff>
      <xdr:row>97</xdr:row>
      <xdr:rowOff>105776</xdr:rowOff>
    </xdr:to>
    <xdr:cxnSp macro="">
      <xdr:nvCxnSpPr>
        <xdr:cNvPr id="652" name="直線コネクタ 651"/>
        <xdr:cNvCxnSpPr/>
      </xdr:nvCxnSpPr>
      <xdr:spPr>
        <a:xfrm flipV="1">
          <a:off x="16317595" y="16476554"/>
          <a:ext cx="1269" cy="259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109603</xdr:rowOff>
    </xdr:from>
    <xdr:ext cx="469744" cy="259045"/>
    <xdr:sp macro="" textlink="">
      <xdr:nvSpPr>
        <xdr:cNvPr id="653" name="積立金最小値テキスト"/>
        <xdr:cNvSpPr txBox="1"/>
      </xdr:nvSpPr>
      <xdr:spPr>
        <a:xfrm>
          <a:off x="16370300" y="1674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105776</xdr:rowOff>
    </xdr:from>
    <xdr:to>
      <xdr:col>86</xdr:col>
      <xdr:colOff>25400</xdr:colOff>
      <xdr:row>97</xdr:row>
      <xdr:rowOff>105776</xdr:rowOff>
    </xdr:to>
    <xdr:cxnSp macro="">
      <xdr:nvCxnSpPr>
        <xdr:cNvPr id="654" name="直線コネクタ 653"/>
        <xdr:cNvCxnSpPr/>
      </xdr:nvCxnSpPr>
      <xdr:spPr>
        <a:xfrm>
          <a:off x="16230600" y="1673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135481</xdr:rowOff>
    </xdr:from>
    <xdr:ext cx="534377" cy="259045"/>
    <xdr:sp macro="" textlink="">
      <xdr:nvSpPr>
        <xdr:cNvPr id="655" name="積立金最大値テキスト"/>
        <xdr:cNvSpPr txBox="1"/>
      </xdr:nvSpPr>
      <xdr:spPr>
        <a:xfrm>
          <a:off x="16370300" y="1625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17354</xdr:rowOff>
    </xdr:from>
    <xdr:to>
      <xdr:col>86</xdr:col>
      <xdr:colOff>25400</xdr:colOff>
      <xdr:row>96</xdr:row>
      <xdr:rowOff>17354</xdr:rowOff>
    </xdr:to>
    <xdr:cxnSp macro="">
      <xdr:nvCxnSpPr>
        <xdr:cNvPr id="656" name="直線コネクタ 655"/>
        <xdr:cNvCxnSpPr/>
      </xdr:nvCxnSpPr>
      <xdr:spPr>
        <a:xfrm>
          <a:off x="16230600" y="16476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144455</xdr:rowOff>
    </xdr:from>
    <xdr:to>
      <xdr:col>85</xdr:col>
      <xdr:colOff>127000</xdr:colOff>
      <xdr:row>96</xdr:row>
      <xdr:rowOff>17354</xdr:rowOff>
    </xdr:to>
    <xdr:cxnSp macro="">
      <xdr:nvCxnSpPr>
        <xdr:cNvPr id="657" name="直線コネクタ 656"/>
        <xdr:cNvCxnSpPr/>
      </xdr:nvCxnSpPr>
      <xdr:spPr>
        <a:xfrm>
          <a:off x="15481300" y="16089305"/>
          <a:ext cx="838200" cy="38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65223</xdr:rowOff>
    </xdr:from>
    <xdr:ext cx="469744" cy="259045"/>
    <xdr:sp macro="" textlink="">
      <xdr:nvSpPr>
        <xdr:cNvPr id="658" name="積立金平均値テキスト"/>
        <xdr:cNvSpPr txBox="1"/>
      </xdr:nvSpPr>
      <xdr:spPr>
        <a:xfrm>
          <a:off x="16370300" y="165244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86796</xdr:rowOff>
    </xdr:from>
    <xdr:to>
      <xdr:col>85</xdr:col>
      <xdr:colOff>177800</xdr:colOff>
      <xdr:row>97</xdr:row>
      <xdr:rowOff>16946</xdr:rowOff>
    </xdr:to>
    <xdr:sp macro="" textlink="">
      <xdr:nvSpPr>
        <xdr:cNvPr id="659" name="フローチャート: 判断 658"/>
        <xdr:cNvSpPr/>
      </xdr:nvSpPr>
      <xdr:spPr>
        <a:xfrm>
          <a:off x="16268700" y="1654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144455</xdr:rowOff>
    </xdr:from>
    <xdr:to>
      <xdr:col>81</xdr:col>
      <xdr:colOff>50800</xdr:colOff>
      <xdr:row>94</xdr:row>
      <xdr:rowOff>37698</xdr:rowOff>
    </xdr:to>
    <xdr:cxnSp macro="">
      <xdr:nvCxnSpPr>
        <xdr:cNvPr id="660" name="直線コネクタ 659"/>
        <xdr:cNvCxnSpPr/>
      </xdr:nvCxnSpPr>
      <xdr:spPr>
        <a:xfrm flipV="1">
          <a:off x="14592300" y="16089305"/>
          <a:ext cx="889000" cy="6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95027</xdr:rowOff>
    </xdr:from>
    <xdr:to>
      <xdr:col>81</xdr:col>
      <xdr:colOff>101600</xdr:colOff>
      <xdr:row>96</xdr:row>
      <xdr:rowOff>25177</xdr:rowOff>
    </xdr:to>
    <xdr:sp macro="" textlink="">
      <xdr:nvSpPr>
        <xdr:cNvPr id="661" name="フローチャート: 判断 660"/>
        <xdr:cNvSpPr/>
      </xdr:nvSpPr>
      <xdr:spPr>
        <a:xfrm>
          <a:off x="15430500" y="16382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16304</xdr:rowOff>
    </xdr:from>
    <xdr:ext cx="534377" cy="259045"/>
    <xdr:sp macro="" textlink="">
      <xdr:nvSpPr>
        <xdr:cNvPr id="662" name="テキスト ボックス 661"/>
        <xdr:cNvSpPr txBox="1"/>
      </xdr:nvSpPr>
      <xdr:spPr>
        <a:xfrm>
          <a:off x="15201411" y="1647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37698</xdr:rowOff>
    </xdr:from>
    <xdr:to>
      <xdr:col>76</xdr:col>
      <xdr:colOff>114300</xdr:colOff>
      <xdr:row>97</xdr:row>
      <xdr:rowOff>65908</xdr:rowOff>
    </xdr:to>
    <xdr:cxnSp macro="">
      <xdr:nvCxnSpPr>
        <xdr:cNvPr id="663" name="直線コネクタ 662"/>
        <xdr:cNvCxnSpPr/>
      </xdr:nvCxnSpPr>
      <xdr:spPr>
        <a:xfrm flipV="1">
          <a:off x="13703300" y="16153998"/>
          <a:ext cx="889000" cy="54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87757</xdr:rowOff>
    </xdr:from>
    <xdr:to>
      <xdr:col>76</xdr:col>
      <xdr:colOff>165100</xdr:colOff>
      <xdr:row>96</xdr:row>
      <xdr:rowOff>17907</xdr:rowOff>
    </xdr:to>
    <xdr:sp macro="" textlink="">
      <xdr:nvSpPr>
        <xdr:cNvPr id="664" name="フローチャート: 判断 663"/>
        <xdr:cNvSpPr/>
      </xdr:nvSpPr>
      <xdr:spPr>
        <a:xfrm>
          <a:off x="14541500" y="1637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9034</xdr:rowOff>
    </xdr:from>
    <xdr:ext cx="534377" cy="259045"/>
    <xdr:sp macro="" textlink="">
      <xdr:nvSpPr>
        <xdr:cNvPr id="665" name="テキスト ボックス 664"/>
        <xdr:cNvSpPr txBox="1"/>
      </xdr:nvSpPr>
      <xdr:spPr>
        <a:xfrm>
          <a:off x="14325111" y="1646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73543</xdr:rowOff>
    </xdr:from>
    <xdr:to>
      <xdr:col>71</xdr:col>
      <xdr:colOff>177800</xdr:colOff>
      <xdr:row>97</xdr:row>
      <xdr:rowOff>65908</xdr:rowOff>
    </xdr:to>
    <xdr:cxnSp macro="">
      <xdr:nvCxnSpPr>
        <xdr:cNvPr id="666" name="直線コネクタ 665"/>
        <xdr:cNvCxnSpPr/>
      </xdr:nvCxnSpPr>
      <xdr:spPr>
        <a:xfrm>
          <a:off x="12814300" y="16189843"/>
          <a:ext cx="889000" cy="50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49399</xdr:rowOff>
    </xdr:from>
    <xdr:to>
      <xdr:col>72</xdr:col>
      <xdr:colOff>38100</xdr:colOff>
      <xdr:row>94</xdr:row>
      <xdr:rowOff>150999</xdr:rowOff>
    </xdr:to>
    <xdr:sp macro="" textlink="">
      <xdr:nvSpPr>
        <xdr:cNvPr id="667" name="フローチャート: 判断 666"/>
        <xdr:cNvSpPr/>
      </xdr:nvSpPr>
      <xdr:spPr>
        <a:xfrm>
          <a:off x="13652500" y="1616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167526</xdr:rowOff>
    </xdr:from>
    <xdr:ext cx="534377" cy="259045"/>
    <xdr:sp macro="" textlink="">
      <xdr:nvSpPr>
        <xdr:cNvPr id="668" name="テキスト ボックス 667"/>
        <xdr:cNvSpPr txBox="1"/>
      </xdr:nvSpPr>
      <xdr:spPr>
        <a:xfrm>
          <a:off x="13436111" y="1594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89128</xdr:rowOff>
    </xdr:from>
    <xdr:to>
      <xdr:col>67</xdr:col>
      <xdr:colOff>101600</xdr:colOff>
      <xdr:row>92</xdr:row>
      <xdr:rowOff>19278</xdr:rowOff>
    </xdr:to>
    <xdr:sp macro="" textlink="">
      <xdr:nvSpPr>
        <xdr:cNvPr id="669" name="フローチャート: 判断 668"/>
        <xdr:cNvSpPr/>
      </xdr:nvSpPr>
      <xdr:spPr>
        <a:xfrm>
          <a:off x="12763500" y="1569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35805</xdr:rowOff>
    </xdr:from>
    <xdr:ext cx="534377" cy="259045"/>
    <xdr:sp macro="" textlink="">
      <xdr:nvSpPr>
        <xdr:cNvPr id="670" name="テキスト ボックス 669"/>
        <xdr:cNvSpPr txBox="1"/>
      </xdr:nvSpPr>
      <xdr:spPr>
        <a:xfrm>
          <a:off x="12547111" y="1546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138004</xdr:rowOff>
    </xdr:from>
    <xdr:to>
      <xdr:col>85</xdr:col>
      <xdr:colOff>177800</xdr:colOff>
      <xdr:row>96</xdr:row>
      <xdr:rowOff>68154</xdr:rowOff>
    </xdr:to>
    <xdr:sp macro="" textlink="">
      <xdr:nvSpPr>
        <xdr:cNvPr id="676" name="楕円 675"/>
        <xdr:cNvSpPr/>
      </xdr:nvSpPr>
      <xdr:spPr>
        <a:xfrm>
          <a:off x="16268700" y="1642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91031</xdr:rowOff>
    </xdr:from>
    <xdr:ext cx="534377" cy="259045"/>
    <xdr:sp macro="" textlink="">
      <xdr:nvSpPr>
        <xdr:cNvPr id="677" name="積立金該当値テキスト"/>
        <xdr:cNvSpPr txBox="1"/>
      </xdr:nvSpPr>
      <xdr:spPr>
        <a:xfrm>
          <a:off x="16370300" y="1637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93655</xdr:rowOff>
    </xdr:from>
    <xdr:to>
      <xdr:col>81</xdr:col>
      <xdr:colOff>101600</xdr:colOff>
      <xdr:row>94</xdr:row>
      <xdr:rowOff>23805</xdr:rowOff>
    </xdr:to>
    <xdr:sp macro="" textlink="">
      <xdr:nvSpPr>
        <xdr:cNvPr id="678" name="楕円 677"/>
        <xdr:cNvSpPr/>
      </xdr:nvSpPr>
      <xdr:spPr>
        <a:xfrm>
          <a:off x="15430500" y="1603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40332</xdr:rowOff>
    </xdr:from>
    <xdr:ext cx="534377" cy="259045"/>
    <xdr:sp macro="" textlink="">
      <xdr:nvSpPr>
        <xdr:cNvPr id="679" name="テキスト ボックス 678"/>
        <xdr:cNvSpPr txBox="1"/>
      </xdr:nvSpPr>
      <xdr:spPr>
        <a:xfrm>
          <a:off x="15201411" y="1581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158348</xdr:rowOff>
    </xdr:from>
    <xdr:to>
      <xdr:col>76</xdr:col>
      <xdr:colOff>165100</xdr:colOff>
      <xdr:row>94</xdr:row>
      <xdr:rowOff>88498</xdr:rowOff>
    </xdr:to>
    <xdr:sp macro="" textlink="">
      <xdr:nvSpPr>
        <xdr:cNvPr id="680" name="楕円 679"/>
        <xdr:cNvSpPr/>
      </xdr:nvSpPr>
      <xdr:spPr>
        <a:xfrm>
          <a:off x="14541500" y="1610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105025</xdr:rowOff>
    </xdr:from>
    <xdr:ext cx="534377" cy="259045"/>
    <xdr:sp macro="" textlink="">
      <xdr:nvSpPr>
        <xdr:cNvPr id="681" name="テキスト ボックス 680"/>
        <xdr:cNvSpPr txBox="1"/>
      </xdr:nvSpPr>
      <xdr:spPr>
        <a:xfrm>
          <a:off x="14325111" y="1587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15108</xdr:rowOff>
    </xdr:from>
    <xdr:to>
      <xdr:col>72</xdr:col>
      <xdr:colOff>38100</xdr:colOff>
      <xdr:row>97</xdr:row>
      <xdr:rowOff>116708</xdr:rowOff>
    </xdr:to>
    <xdr:sp macro="" textlink="">
      <xdr:nvSpPr>
        <xdr:cNvPr id="682" name="楕円 681"/>
        <xdr:cNvSpPr/>
      </xdr:nvSpPr>
      <xdr:spPr>
        <a:xfrm>
          <a:off x="13652500" y="1664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107835</xdr:rowOff>
    </xdr:from>
    <xdr:ext cx="469744" cy="259045"/>
    <xdr:sp macro="" textlink="">
      <xdr:nvSpPr>
        <xdr:cNvPr id="683" name="テキスト ボックス 682"/>
        <xdr:cNvSpPr txBox="1"/>
      </xdr:nvSpPr>
      <xdr:spPr>
        <a:xfrm>
          <a:off x="13468428" y="16738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22743</xdr:rowOff>
    </xdr:from>
    <xdr:to>
      <xdr:col>67</xdr:col>
      <xdr:colOff>101600</xdr:colOff>
      <xdr:row>94</xdr:row>
      <xdr:rowOff>124343</xdr:rowOff>
    </xdr:to>
    <xdr:sp macro="" textlink="">
      <xdr:nvSpPr>
        <xdr:cNvPr id="684" name="楕円 683"/>
        <xdr:cNvSpPr/>
      </xdr:nvSpPr>
      <xdr:spPr>
        <a:xfrm>
          <a:off x="12763500" y="1613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115470</xdr:rowOff>
    </xdr:from>
    <xdr:ext cx="534377" cy="259045"/>
    <xdr:sp macro="" textlink="">
      <xdr:nvSpPr>
        <xdr:cNvPr id="685" name="テキスト ボックス 684"/>
        <xdr:cNvSpPr txBox="1"/>
      </xdr:nvSpPr>
      <xdr:spPr>
        <a:xfrm>
          <a:off x="12547111" y="1623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87" name="正方形/長方形 686"/>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88" name="正方形/長方形 687"/>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89" name="正方形/長方形 688"/>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0" name="正方形/長方形 689"/>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694" name="直線コネクタ 693"/>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695" name="テキスト ボックス 694"/>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696" name="直線コネクタ 69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697" name="テキスト ボックス 69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698" name="直線コネクタ 697"/>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699" name="テキスト ボックス 698"/>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0" name="直線コネクタ 69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1" name="テキスト ボックス 70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64834</xdr:rowOff>
    </xdr:from>
    <xdr:to>
      <xdr:col>116</xdr:col>
      <xdr:colOff>62864</xdr:colOff>
      <xdr:row>38</xdr:row>
      <xdr:rowOff>25400</xdr:rowOff>
    </xdr:to>
    <xdr:cxnSp macro="">
      <xdr:nvCxnSpPr>
        <xdr:cNvPr id="703" name="直線コネクタ 702"/>
        <xdr:cNvCxnSpPr/>
      </xdr:nvCxnSpPr>
      <xdr:spPr>
        <a:xfrm flipV="1">
          <a:off x="22159595" y="6237034"/>
          <a:ext cx="1269" cy="3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04"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05" name="直線コネクタ 704"/>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11511</xdr:rowOff>
    </xdr:from>
    <xdr:ext cx="378565" cy="259045"/>
    <xdr:sp macro="" textlink="">
      <xdr:nvSpPr>
        <xdr:cNvPr id="706" name="投資及び出資金最大値テキスト"/>
        <xdr:cNvSpPr txBox="1"/>
      </xdr:nvSpPr>
      <xdr:spPr>
        <a:xfrm>
          <a:off x="22212300" y="6012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64834</xdr:rowOff>
    </xdr:from>
    <xdr:to>
      <xdr:col>116</xdr:col>
      <xdr:colOff>152400</xdr:colOff>
      <xdr:row>36</xdr:row>
      <xdr:rowOff>64834</xdr:rowOff>
    </xdr:to>
    <xdr:cxnSp macro="">
      <xdr:nvCxnSpPr>
        <xdr:cNvPr id="707" name="直線コネクタ 706"/>
        <xdr:cNvCxnSpPr/>
      </xdr:nvCxnSpPr>
      <xdr:spPr>
        <a:xfrm>
          <a:off x="22072600" y="62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xdr:rowOff>
    </xdr:from>
    <xdr:to>
      <xdr:col>116</xdr:col>
      <xdr:colOff>63500</xdr:colOff>
      <xdr:row>38</xdr:row>
      <xdr:rowOff>25400</xdr:rowOff>
    </xdr:to>
    <xdr:cxnSp macro="">
      <xdr:nvCxnSpPr>
        <xdr:cNvPr id="708" name="直線コネクタ 707"/>
        <xdr:cNvCxnSpPr/>
      </xdr:nvCxnSpPr>
      <xdr:spPr>
        <a:xfrm>
          <a:off x="21323300" y="65290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76916</xdr:rowOff>
    </xdr:from>
    <xdr:ext cx="378565" cy="259045"/>
    <xdr:sp macro="" textlink="">
      <xdr:nvSpPr>
        <xdr:cNvPr id="709" name="投資及び出資金平均値テキスト"/>
        <xdr:cNvSpPr txBox="1"/>
      </xdr:nvSpPr>
      <xdr:spPr>
        <a:xfrm>
          <a:off x="22212300" y="62491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54039</xdr:rowOff>
    </xdr:from>
    <xdr:to>
      <xdr:col>116</xdr:col>
      <xdr:colOff>114300</xdr:colOff>
      <xdr:row>37</xdr:row>
      <xdr:rowOff>155639</xdr:rowOff>
    </xdr:to>
    <xdr:sp macro="" textlink="">
      <xdr:nvSpPr>
        <xdr:cNvPr id="710" name="フローチャート: 判断 709"/>
        <xdr:cNvSpPr/>
      </xdr:nvSpPr>
      <xdr:spPr>
        <a:xfrm>
          <a:off x="22110700" y="639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120269</xdr:rowOff>
    </xdr:from>
    <xdr:to>
      <xdr:col>111</xdr:col>
      <xdr:colOff>177800</xdr:colOff>
      <xdr:row>38</xdr:row>
      <xdr:rowOff>13970</xdr:rowOff>
    </xdr:to>
    <xdr:cxnSp macro="">
      <xdr:nvCxnSpPr>
        <xdr:cNvPr id="711" name="直線コネクタ 710"/>
        <xdr:cNvCxnSpPr/>
      </xdr:nvCxnSpPr>
      <xdr:spPr>
        <a:xfrm>
          <a:off x="20434300" y="6463919"/>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58039</xdr:rowOff>
    </xdr:from>
    <xdr:to>
      <xdr:col>112</xdr:col>
      <xdr:colOff>38100</xdr:colOff>
      <xdr:row>37</xdr:row>
      <xdr:rowOff>159639</xdr:rowOff>
    </xdr:to>
    <xdr:sp macro="" textlink="">
      <xdr:nvSpPr>
        <xdr:cNvPr id="712" name="フローチャート: 判断 711"/>
        <xdr:cNvSpPr/>
      </xdr:nvSpPr>
      <xdr:spPr>
        <a:xfrm>
          <a:off x="21272500" y="64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36</xdr:row>
      <xdr:rowOff>4716</xdr:rowOff>
    </xdr:from>
    <xdr:ext cx="378565" cy="259045"/>
    <xdr:sp macro="" textlink="">
      <xdr:nvSpPr>
        <xdr:cNvPr id="713" name="テキスト ボックス 712"/>
        <xdr:cNvSpPr txBox="1"/>
      </xdr:nvSpPr>
      <xdr:spPr>
        <a:xfrm>
          <a:off x="21121317" y="6176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120269</xdr:rowOff>
    </xdr:from>
    <xdr:to>
      <xdr:col>107</xdr:col>
      <xdr:colOff>50800</xdr:colOff>
      <xdr:row>38</xdr:row>
      <xdr:rowOff>15684</xdr:rowOff>
    </xdr:to>
    <xdr:cxnSp macro="">
      <xdr:nvCxnSpPr>
        <xdr:cNvPr id="714" name="直線コネクタ 713"/>
        <xdr:cNvCxnSpPr/>
      </xdr:nvCxnSpPr>
      <xdr:spPr>
        <a:xfrm flipV="1">
          <a:off x="19545300" y="6463919"/>
          <a:ext cx="889000" cy="6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69469</xdr:rowOff>
    </xdr:from>
    <xdr:to>
      <xdr:col>107</xdr:col>
      <xdr:colOff>101600</xdr:colOff>
      <xdr:row>37</xdr:row>
      <xdr:rowOff>171069</xdr:rowOff>
    </xdr:to>
    <xdr:sp macro="" textlink="">
      <xdr:nvSpPr>
        <xdr:cNvPr id="715" name="フローチャート: 判断 714"/>
        <xdr:cNvSpPr/>
      </xdr:nvSpPr>
      <xdr:spPr>
        <a:xfrm>
          <a:off x="20383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162196</xdr:rowOff>
    </xdr:from>
    <xdr:ext cx="378565" cy="259045"/>
    <xdr:sp macro="" textlink="">
      <xdr:nvSpPr>
        <xdr:cNvPr id="716" name="テキスト ボックス 715"/>
        <xdr:cNvSpPr txBox="1"/>
      </xdr:nvSpPr>
      <xdr:spPr>
        <a:xfrm>
          <a:off x="20245017" y="6505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52832</xdr:rowOff>
    </xdr:from>
    <xdr:to>
      <xdr:col>102</xdr:col>
      <xdr:colOff>114300</xdr:colOff>
      <xdr:row>38</xdr:row>
      <xdr:rowOff>15684</xdr:rowOff>
    </xdr:to>
    <xdr:cxnSp macro="">
      <xdr:nvCxnSpPr>
        <xdr:cNvPr id="717" name="直線コネクタ 716"/>
        <xdr:cNvCxnSpPr/>
      </xdr:nvCxnSpPr>
      <xdr:spPr>
        <a:xfrm>
          <a:off x="18656300" y="5367782"/>
          <a:ext cx="889000" cy="116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22606</xdr:rowOff>
    </xdr:from>
    <xdr:to>
      <xdr:col>102</xdr:col>
      <xdr:colOff>165100</xdr:colOff>
      <xdr:row>37</xdr:row>
      <xdr:rowOff>124206</xdr:rowOff>
    </xdr:to>
    <xdr:sp macro="" textlink="">
      <xdr:nvSpPr>
        <xdr:cNvPr id="718" name="フローチャート: 判断 717"/>
        <xdr:cNvSpPr/>
      </xdr:nvSpPr>
      <xdr:spPr>
        <a:xfrm>
          <a:off x="19494500" y="636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140733</xdr:rowOff>
    </xdr:from>
    <xdr:ext cx="378565" cy="259045"/>
    <xdr:sp macro="" textlink="">
      <xdr:nvSpPr>
        <xdr:cNvPr id="719" name="テキスト ボックス 718"/>
        <xdr:cNvSpPr txBox="1"/>
      </xdr:nvSpPr>
      <xdr:spPr>
        <a:xfrm>
          <a:off x="19356017" y="6141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10033</xdr:rowOff>
    </xdr:from>
    <xdr:to>
      <xdr:col>98</xdr:col>
      <xdr:colOff>38100</xdr:colOff>
      <xdr:row>36</xdr:row>
      <xdr:rowOff>111633</xdr:rowOff>
    </xdr:to>
    <xdr:sp macro="" textlink="">
      <xdr:nvSpPr>
        <xdr:cNvPr id="720" name="フローチャート: 判断 719"/>
        <xdr:cNvSpPr/>
      </xdr:nvSpPr>
      <xdr:spPr>
        <a:xfrm>
          <a:off x="18605500" y="618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102760</xdr:rowOff>
    </xdr:from>
    <xdr:ext cx="378565" cy="259045"/>
    <xdr:sp macro="" textlink="">
      <xdr:nvSpPr>
        <xdr:cNvPr id="721" name="テキスト ボックス 720"/>
        <xdr:cNvSpPr txBox="1"/>
      </xdr:nvSpPr>
      <xdr:spPr>
        <a:xfrm>
          <a:off x="18467017" y="6274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2" name="テキスト ボックス 72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23" name="テキスト ボックス 72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24" name="テキスト ボックス 72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25" name="テキスト ボックス 72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26" name="テキスト ボックス 72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27" name="楕円 726"/>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28"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134620</xdr:rowOff>
    </xdr:from>
    <xdr:to>
      <xdr:col>112</xdr:col>
      <xdr:colOff>38100</xdr:colOff>
      <xdr:row>38</xdr:row>
      <xdr:rowOff>64770</xdr:rowOff>
    </xdr:to>
    <xdr:sp macro="" textlink="">
      <xdr:nvSpPr>
        <xdr:cNvPr id="729" name="楕円 728"/>
        <xdr:cNvSpPr/>
      </xdr:nvSpPr>
      <xdr:spPr>
        <a:xfrm>
          <a:off x="21272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38</xdr:row>
      <xdr:rowOff>55897</xdr:rowOff>
    </xdr:from>
    <xdr:ext cx="313932" cy="259045"/>
    <xdr:sp macro="" textlink="">
      <xdr:nvSpPr>
        <xdr:cNvPr id="730" name="テキスト ボックス 729"/>
        <xdr:cNvSpPr txBox="1"/>
      </xdr:nvSpPr>
      <xdr:spPr>
        <a:xfrm>
          <a:off x="21153633" y="65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69469</xdr:rowOff>
    </xdr:from>
    <xdr:to>
      <xdr:col>107</xdr:col>
      <xdr:colOff>101600</xdr:colOff>
      <xdr:row>37</xdr:row>
      <xdr:rowOff>171069</xdr:rowOff>
    </xdr:to>
    <xdr:sp macro="" textlink="">
      <xdr:nvSpPr>
        <xdr:cNvPr id="731" name="楕円 730"/>
        <xdr:cNvSpPr/>
      </xdr:nvSpPr>
      <xdr:spPr>
        <a:xfrm>
          <a:off x="20383500" y="641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16146</xdr:rowOff>
    </xdr:from>
    <xdr:ext cx="378565" cy="259045"/>
    <xdr:sp macro="" textlink="">
      <xdr:nvSpPr>
        <xdr:cNvPr id="732" name="テキスト ボックス 731"/>
        <xdr:cNvSpPr txBox="1"/>
      </xdr:nvSpPr>
      <xdr:spPr>
        <a:xfrm>
          <a:off x="20245017" y="6188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136334</xdr:rowOff>
    </xdr:from>
    <xdr:to>
      <xdr:col>102</xdr:col>
      <xdr:colOff>165100</xdr:colOff>
      <xdr:row>38</xdr:row>
      <xdr:rowOff>66484</xdr:rowOff>
    </xdr:to>
    <xdr:sp macro="" textlink="">
      <xdr:nvSpPr>
        <xdr:cNvPr id="733" name="楕円 732"/>
        <xdr:cNvSpPr/>
      </xdr:nvSpPr>
      <xdr:spPr>
        <a:xfrm>
          <a:off x="19494500" y="647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57611</xdr:rowOff>
    </xdr:from>
    <xdr:ext cx="313932" cy="259045"/>
    <xdr:sp macro="" textlink="">
      <xdr:nvSpPr>
        <xdr:cNvPr id="734" name="テキスト ボックス 733"/>
        <xdr:cNvSpPr txBox="1"/>
      </xdr:nvSpPr>
      <xdr:spPr>
        <a:xfrm>
          <a:off x="19388333" y="6572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2032</xdr:rowOff>
    </xdr:from>
    <xdr:to>
      <xdr:col>98</xdr:col>
      <xdr:colOff>38100</xdr:colOff>
      <xdr:row>31</xdr:row>
      <xdr:rowOff>103632</xdr:rowOff>
    </xdr:to>
    <xdr:sp macro="" textlink="">
      <xdr:nvSpPr>
        <xdr:cNvPr id="735" name="楕円 734"/>
        <xdr:cNvSpPr/>
      </xdr:nvSpPr>
      <xdr:spPr>
        <a:xfrm>
          <a:off x="18605500" y="531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120159</xdr:rowOff>
    </xdr:from>
    <xdr:ext cx="469744" cy="259045"/>
    <xdr:sp macro="" textlink="">
      <xdr:nvSpPr>
        <xdr:cNvPr id="736" name="テキスト ボックス 735"/>
        <xdr:cNvSpPr txBox="1"/>
      </xdr:nvSpPr>
      <xdr:spPr>
        <a:xfrm>
          <a:off x="18421428" y="509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37" name="正方形/長方形 73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38" name="正方形/長方形 737"/>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39" name="正方形/長方形 738"/>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0" name="正方形/長方形 739"/>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1" name="正方形/長方形 740"/>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2" name="正方形/長方形 74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43" name="テキスト ボックス 74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44" name="直線コネクタ 74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45" name="直線コネクタ 74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46" name="テキスト ボックス 74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47" name="直線コネクタ 74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48" name="テキスト ボックス 74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49" name="直線コネクタ 74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0" name="テキスト ボックス 74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1" name="直線コネクタ 75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2" name="テキスト ボックス 75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53" name="直線コネクタ 75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54" name="テキスト ボックス 75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55" name="直線コネクタ 75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56" name="テキスト ボックス 755"/>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58" name="テキスト ボックス 75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56342</xdr:rowOff>
    </xdr:from>
    <xdr:to>
      <xdr:col>116</xdr:col>
      <xdr:colOff>62864</xdr:colOff>
      <xdr:row>58</xdr:row>
      <xdr:rowOff>60719</xdr:rowOff>
    </xdr:to>
    <xdr:cxnSp macro="">
      <xdr:nvCxnSpPr>
        <xdr:cNvPr id="760" name="直線コネクタ 759"/>
        <xdr:cNvCxnSpPr/>
      </xdr:nvCxnSpPr>
      <xdr:spPr>
        <a:xfrm flipV="1">
          <a:off x="22159595" y="9314642"/>
          <a:ext cx="1269" cy="69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64546</xdr:rowOff>
    </xdr:from>
    <xdr:ext cx="534377" cy="259045"/>
    <xdr:sp macro="" textlink="">
      <xdr:nvSpPr>
        <xdr:cNvPr id="761" name="貸付金最小値テキスト"/>
        <xdr:cNvSpPr txBox="1"/>
      </xdr:nvSpPr>
      <xdr:spPr>
        <a:xfrm>
          <a:off x="22212300" y="1000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60719</xdr:rowOff>
    </xdr:from>
    <xdr:to>
      <xdr:col>116</xdr:col>
      <xdr:colOff>152400</xdr:colOff>
      <xdr:row>58</xdr:row>
      <xdr:rowOff>60719</xdr:rowOff>
    </xdr:to>
    <xdr:cxnSp macro="">
      <xdr:nvCxnSpPr>
        <xdr:cNvPr id="762" name="直線コネクタ 761"/>
        <xdr:cNvCxnSpPr/>
      </xdr:nvCxnSpPr>
      <xdr:spPr>
        <a:xfrm>
          <a:off x="22072600" y="1000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3019</xdr:rowOff>
    </xdr:from>
    <xdr:ext cx="534377" cy="259045"/>
    <xdr:sp macro="" textlink="">
      <xdr:nvSpPr>
        <xdr:cNvPr id="763" name="貸付金最大値テキスト"/>
        <xdr:cNvSpPr txBox="1"/>
      </xdr:nvSpPr>
      <xdr:spPr>
        <a:xfrm>
          <a:off x="22212300" y="908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56342</xdr:rowOff>
    </xdr:from>
    <xdr:to>
      <xdr:col>116</xdr:col>
      <xdr:colOff>152400</xdr:colOff>
      <xdr:row>54</xdr:row>
      <xdr:rowOff>56342</xdr:rowOff>
    </xdr:to>
    <xdr:cxnSp macro="">
      <xdr:nvCxnSpPr>
        <xdr:cNvPr id="764" name="直線コネクタ 763"/>
        <xdr:cNvCxnSpPr/>
      </xdr:nvCxnSpPr>
      <xdr:spPr>
        <a:xfrm>
          <a:off x="22072600" y="931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25809</xdr:rowOff>
    </xdr:from>
    <xdr:to>
      <xdr:col>116</xdr:col>
      <xdr:colOff>63500</xdr:colOff>
      <xdr:row>54</xdr:row>
      <xdr:rowOff>56342</xdr:rowOff>
    </xdr:to>
    <xdr:cxnSp macro="">
      <xdr:nvCxnSpPr>
        <xdr:cNvPr id="765" name="直線コネクタ 764"/>
        <xdr:cNvCxnSpPr/>
      </xdr:nvCxnSpPr>
      <xdr:spPr>
        <a:xfrm>
          <a:off x="21323300" y="9112659"/>
          <a:ext cx="838200" cy="20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54542</xdr:rowOff>
    </xdr:from>
    <xdr:ext cx="534377" cy="259045"/>
    <xdr:sp macro="" textlink="">
      <xdr:nvSpPr>
        <xdr:cNvPr id="766" name="貸付金平均値テキスト"/>
        <xdr:cNvSpPr txBox="1"/>
      </xdr:nvSpPr>
      <xdr:spPr>
        <a:xfrm>
          <a:off x="22212300" y="9655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76115</xdr:rowOff>
    </xdr:from>
    <xdr:to>
      <xdr:col>116</xdr:col>
      <xdr:colOff>114300</xdr:colOff>
      <xdr:row>57</xdr:row>
      <xdr:rowOff>6265</xdr:rowOff>
    </xdr:to>
    <xdr:sp macro="" textlink="">
      <xdr:nvSpPr>
        <xdr:cNvPr id="767" name="フローチャート: 判断 766"/>
        <xdr:cNvSpPr/>
      </xdr:nvSpPr>
      <xdr:spPr>
        <a:xfrm>
          <a:off x="22110700" y="96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71038</xdr:rowOff>
    </xdr:from>
    <xdr:to>
      <xdr:col>111</xdr:col>
      <xdr:colOff>177800</xdr:colOff>
      <xdr:row>53</xdr:row>
      <xdr:rowOff>25809</xdr:rowOff>
    </xdr:to>
    <xdr:cxnSp macro="">
      <xdr:nvCxnSpPr>
        <xdr:cNvPr id="768" name="直線コネクタ 767"/>
        <xdr:cNvCxnSpPr/>
      </xdr:nvCxnSpPr>
      <xdr:spPr>
        <a:xfrm>
          <a:off x="20434300" y="8986438"/>
          <a:ext cx="889000" cy="12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72800</xdr:rowOff>
    </xdr:from>
    <xdr:to>
      <xdr:col>112</xdr:col>
      <xdr:colOff>38100</xdr:colOff>
      <xdr:row>57</xdr:row>
      <xdr:rowOff>2950</xdr:rowOff>
    </xdr:to>
    <xdr:sp macro="" textlink="">
      <xdr:nvSpPr>
        <xdr:cNvPr id="769" name="フローチャート: 判断 768"/>
        <xdr:cNvSpPr/>
      </xdr:nvSpPr>
      <xdr:spPr>
        <a:xfrm>
          <a:off x="21272500" y="967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165527</xdr:rowOff>
    </xdr:from>
    <xdr:ext cx="534377" cy="259045"/>
    <xdr:sp macro="" textlink="">
      <xdr:nvSpPr>
        <xdr:cNvPr id="770" name="テキスト ボックス 769"/>
        <xdr:cNvSpPr txBox="1"/>
      </xdr:nvSpPr>
      <xdr:spPr>
        <a:xfrm>
          <a:off x="21043411" y="976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112333</xdr:rowOff>
    </xdr:from>
    <xdr:to>
      <xdr:col>107</xdr:col>
      <xdr:colOff>50800</xdr:colOff>
      <xdr:row>52</xdr:row>
      <xdr:rowOff>71038</xdr:rowOff>
    </xdr:to>
    <xdr:cxnSp macro="">
      <xdr:nvCxnSpPr>
        <xdr:cNvPr id="771" name="直線コネクタ 770"/>
        <xdr:cNvCxnSpPr/>
      </xdr:nvCxnSpPr>
      <xdr:spPr>
        <a:xfrm>
          <a:off x="19545300" y="8856283"/>
          <a:ext cx="889000" cy="13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123827</xdr:rowOff>
    </xdr:from>
    <xdr:to>
      <xdr:col>107</xdr:col>
      <xdr:colOff>101600</xdr:colOff>
      <xdr:row>55</xdr:row>
      <xdr:rowOff>53977</xdr:rowOff>
    </xdr:to>
    <xdr:sp macro="" textlink="">
      <xdr:nvSpPr>
        <xdr:cNvPr id="772" name="フローチャート: 判断 771"/>
        <xdr:cNvSpPr/>
      </xdr:nvSpPr>
      <xdr:spPr>
        <a:xfrm>
          <a:off x="20383500" y="938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45104</xdr:rowOff>
    </xdr:from>
    <xdr:ext cx="534377" cy="259045"/>
    <xdr:sp macro="" textlink="">
      <xdr:nvSpPr>
        <xdr:cNvPr id="773" name="テキスト ボックス 772"/>
        <xdr:cNvSpPr txBox="1"/>
      </xdr:nvSpPr>
      <xdr:spPr>
        <a:xfrm>
          <a:off x="20167111" y="947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17889</xdr:rowOff>
    </xdr:from>
    <xdr:to>
      <xdr:col>102</xdr:col>
      <xdr:colOff>114300</xdr:colOff>
      <xdr:row>51</xdr:row>
      <xdr:rowOff>112333</xdr:rowOff>
    </xdr:to>
    <xdr:cxnSp macro="">
      <xdr:nvCxnSpPr>
        <xdr:cNvPr id="774" name="直線コネクタ 773"/>
        <xdr:cNvCxnSpPr/>
      </xdr:nvCxnSpPr>
      <xdr:spPr>
        <a:xfrm>
          <a:off x="18656300" y="8761839"/>
          <a:ext cx="889000" cy="9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157643</xdr:rowOff>
    </xdr:from>
    <xdr:to>
      <xdr:col>102</xdr:col>
      <xdr:colOff>165100</xdr:colOff>
      <xdr:row>55</xdr:row>
      <xdr:rowOff>87793</xdr:rowOff>
    </xdr:to>
    <xdr:sp macro="" textlink="">
      <xdr:nvSpPr>
        <xdr:cNvPr id="775" name="フローチャート: 判断 774"/>
        <xdr:cNvSpPr/>
      </xdr:nvSpPr>
      <xdr:spPr>
        <a:xfrm>
          <a:off x="19494500" y="941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78920</xdr:rowOff>
    </xdr:from>
    <xdr:ext cx="534377" cy="259045"/>
    <xdr:sp macro="" textlink="">
      <xdr:nvSpPr>
        <xdr:cNvPr id="776" name="テキスト ボックス 775"/>
        <xdr:cNvSpPr txBox="1"/>
      </xdr:nvSpPr>
      <xdr:spPr>
        <a:xfrm>
          <a:off x="19278111" y="950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108854</xdr:rowOff>
    </xdr:from>
    <xdr:to>
      <xdr:col>98</xdr:col>
      <xdr:colOff>38100</xdr:colOff>
      <xdr:row>56</xdr:row>
      <xdr:rowOff>39004</xdr:rowOff>
    </xdr:to>
    <xdr:sp macro="" textlink="">
      <xdr:nvSpPr>
        <xdr:cNvPr id="777" name="フローチャート: 判断 776"/>
        <xdr:cNvSpPr/>
      </xdr:nvSpPr>
      <xdr:spPr>
        <a:xfrm>
          <a:off x="18605500" y="953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30131</xdr:rowOff>
    </xdr:from>
    <xdr:ext cx="534377" cy="259045"/>
    <xdr:sp macro="" textlink="">
      <xdr:nvSpPr>
        <xdr:cNvPr id="778" name="テキスト ボックス 777"/>
        <xdr:cNvSpPr txBox="1"/>
      </xdr:nvSpPr>
      <xdr:spPr>
        <a:xfrm>
          <a:off x="18389111" y="963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5542</xdr:rowOff>
    </xdr:from>
    <xdr:to>
      <xdr:col>116</xdr:col>
      <xdr:colOff>114300</xdr:colOff>
      <xdr:row>54</xdr:row>
      <xdr:rowOff>107142</xdr:rowOff>
    </xdr:to>
    <xdr:sp macro="" textlink="">
      <xdr:nvSpPr>
        <xdr:cNvPr id="784" name="楕円 783"/>
        <xdr:cNvSpPr/>
      </xdr:nvSpPr>
      <xdr:spPr>
        <a:xfrm>
          <a:off x="22110700" y="926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130019</xdr:rowOff>
    </xdr:from>
    <xdr:ext cx="534377" cy="259045"/>
    <xdr:sp macro="" textlink="">
      <xdr:nvSpPr>
        <xdr:cNvPr id="785" name="貸付金該当値テキスト"/>
        <xdr:cNvSpPr txBox="1"/>
      </xdr:nvSpPr>
      <xdr:spPr>
        <a:xfrm>
          <a:off x="22212300" y="921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146459</xdr:rowOff>
    </xdr:from>
    <xdr:to>
      <xdr:col>112</xdr:col>
      <xdr:colOff>38100</xdr:colOff>
      <xdr:row>53</xdr:row>
      <xdr:rowOff>76609</xdr:rowOff>
    </xdr:to>
    <xdr:sp macro="" textlink="">
      <xdr:nvSpPr>
        <xdr:cNvPr id="786" name="楕円 785"/>
        <xdr:cNvSpPr/>
      </xdr:nvSpPr>
      <xdr:spPr>
        <a:xfrm>
          <a:off x="21272500" y="906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51</xdr:row>
      <xdr:rowOff>93136</xdr:rowOff>
    </xdr:from>
    <xdr:ext cx="534377" cy="259045"/>
    <xdr:sp macro="" textlink="">
      <xdr:nvSpPr>
        <xdr:cNvPr id="787" name="テキスト ボックス 786"/>
        <xdr:cNvSpPr txBox="1"/>
      </xdr:nvSpPr>
      <xdr:spPr>
        <a:xfrm>
          <a:off x="21043411" y="883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20238</xdr:rowOff>
    </xdr:from>
    <xdr:to>
      <xdr:col>107</xdr:col>
      <xdr:colOff>101600</xdr:colOff>
      <xdr:row>52</xdr:row>
      <xdr:rowOff>121838</xdr:rowOff>
    </xdr:to>
    <xdr:sp macro="" textlink="">
      <xdr:nvSpPr>
        <xdr:cNvPr id="788" name="楕円 787"/>
        <xdr:cNvSpPr/>
      </xdr:nvSpPr>
      <xdr:spPr>
        <a:xfrm>
          <a:off x="20383500" y="893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138365</xdr:rowOff>
    </xdr:from>
    <xdr:ext cx="534377" cy="259045"/>
    <xdr:sp macro="" textlink="">
      <xdr:nvSpPr>
        <xdr:cNvPr id="789" name="テキスト ボックス 788"/>
        <xdr:cNvSpPr txBox="1"/>
      </xdr:nvSpPr>
      <xdr:spPr>
        <a:xfrm>
          <a:off x="20167111" y="871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61533</xdr:rowOff>
    </xdr:from>
    <xdr:to>
      <xdr:col>102</xdr:col>
      <xdr:colOff>165100</xdr:colOff>
      <xdr:row>51</xdr:row>
      <xdr:rowOff>163133</xdr:rowOff>
    </xdr:to>
    <xdr:sp macro="" textlink="">
      <xdr:nvSpPr>
        <xdr:cNvPr id="790" name="楕円 789"/>
        <xdr:cNvSpPr/>
      </xdr:nvSpPr>
      <xdr:spPr>
        <a:xfrm>
          <a:off x="19494500" y="880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8210</xdr:rowOff>
    </xdr:from>
    <xdr:ext cx="534377" cy="259045"/>
    <xdr:sp macro="" textlink="">
      <xdr:nvSpPr>
        <xdr:cNvPr id="791" name="テキスト ボックス 790"/>
        <xdr:cNvSpPr txBox="1"/>
      </xdr:nvSpPr>
      <xdr:spPr>
        <a:xfrm>
          <a:off x="19278111" y="858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138539</xdr:rowOff>
    </xdr:from>
    <xdr:to>
      <xdr:col>98</xdr:col>
      <xdr:colOff>38100</xdr:colOff>
      <xdr:row>51</xdr:row>
      <xdr:rowOff>68689</xdr:rowOff>
    </xdr:to>
    <xdr:sp macro="" textlink="">
      <xdr:nvSpPr>
        <xdr:cNvPr id="792" name="楕円 791"/>
        <xdr:cNvSpPr/>
      </xdr:nvSpPr>
      <xdr:spPr>
        <a:xfrm>
          <a:off x="18605500" y="871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85216</xdr:rowOff>
    </xdr:from>
    <xdr:ext cx="534377" cy="259045"/>
    <xdr:sp macro="" textlink="">
      <xdr:nvSpPr>
        <xdr:cNvPr id="793" name="テキスト ボックス 792"/>
        <xdr:cNvSpPr txBox="1"/>
      </xdr:nvSpPr>
      <xdr:spPr>
        <a:xfrm>
          <a:off x="18389111" y="848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795" name="正方形/長方形 794"/>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796" name="正方形/長方形 795"/>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797" name="正方形/長方形 796"/>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798" name="正方形/長方形 797"/>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799" name="正方形/長方形 79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0" name="テキスト ボックス 79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1" name="直線コネクタ 80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80</xdr:row>
      <xdr:rowOff>111777</xdr:rowOff>
    </xdr:from>
    <xdr:ext cx="377026" cy="259045"/>
    <xdr:sp macro="" textlink="">
      <xdr:nvSpPr>
        <xdr:cNvPr id="802" name="テキスト ボックス 801"/>
        <xdr:cNvSpPr txBox="1"/>
      </xdr:nvSpPr>
      <xdr:spPr>
        <a:xfrm>
          <a:off x="17910974" y="1382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03" name="直線コネクタ 80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78</xdr:row>
      <xdr:rowOff>128106</xdr:rowOff>
    </xdr:from>
    <xdr:ext cx="377026" cy="259045"/>
    <xdr:sp macro="" textlink="">
      <xdr:nvSpPr>
        <xdr:cNvPr id="804" name="テキスト ボックス 803"/>
        <xdr:cNvSpPr txBox="1"/>
      </xdr:nvSpPr>
      <xdr:spPr>
        <a:xfrm>
          <a:off x="17910974" y="13501206"/>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05" name="直線コネクタ 80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76</xdr:row>
      <xdr:rowOff>144434</xdr:rowOff>
    </xdr:from>
    <xdr:ext cx="377026" cy="259045"/>
    <xdr:sp macro="" textlink="">
      <xdr:nvSpPr>
        <xdr:cNvPr id="806" name="テキスト ボックス 805"/>
        <xdr:cNvSpPr txBox="1"/>
      </xdr:nvSpPr>
      <xdr:spPr>
        <a:xfrm>
          <a:off x="17910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07" name="直線コネクタ 80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08" name="テキスト ボックス 807"/>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09" name="直線コネクタ 80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10" name="テキスト ボックス 809"/>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11" name="直線コネクタ 81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12" name="テキスト ボックス 811"/>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13" name="直線コネクタ 81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38299</xdr:rowOff>
    </xdr:from>
    <xdr:ext cx="467179" cy="259045"/>
    <xdr:sp macro="" textlink="">
      <xdr:nvSpPr>
        <xdr:cNvPr id="814" name="テキスト ボックス 813"/>
        <xdr:cNvSpPr txBox="1"/>
      </xdr:nvSpPr>
      <xdr:spPr>
        <a:xfrm>
          <a:off x="17820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5" name="直線コネクタ 81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67</xdr:row>
      <xdr:rowOff>54627</xdr:rowOff>
    </xdr:from>
    <xdr:ext cx="467179" cy="259045"/>
    <xdr:sp macro="" textlink="">
      <xdr:nvSpPr>
        <xdr:cNvPr id="816" name="テキスト ボックス 815"/>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1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75</xdr:row>
      <xdr:rowOff>104322</xdr:rowOff>
    </xdr:from>
    <xdr:to>
      <xdr:col>116</xdr:col>
      <xdr:colOff>62864</xdr:colOff>
      <xdr:row>79</xdr:row>
      <xdr:rowOff>83638</xdr:rowOff>
    </xdr:to>
    <xdr:cxnSp macro="">
      <xdr:nvCxnSpPr>
        <xdr:cNvPr id="818" name="直線コネクタ 817"/>
        <xdr:cNvCxnSpPr/>
      </xdr:nvCxnSpPr>
      <xdr:spPr>
        <a:xfrm flipV="1">
          <a:off x="22159595" y="12963072"/>
          <a:ext cx="1269" cy="665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87465</xdr:rowOff>
    </xdr:from>
    <xdr:ext cx="378565" cy="259045"/>
    <xdr:sp macro="" textlink="">
      <xdr:nvSpPr>
        <xdr:cNvPr id="819" name="繰出金最小値テキスト"/>
        <xdr:cNvSpPr txBox="1"/>
      </xdr:nvSpPr>
      <xdr:spPr>
        <a:xfrm>
          <a:off x="22212300" y="13632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83638</xdr:rowOff>
    </xdr:from>
    <xdr:to>
      <xdr:col>116</xdr:col>
      <xdr:colOff>152400</xdr:colOff>
      <xdr:row>79</xdr:row>
      <xdr:rowOff>83638</xdr:rowOff>
    </xdr:to>
    <xdr:cxnSp macro="">
      <xdr:nvCxnSpPr>
        <xdr:cNvPr id="820" name="直線コネクタ 819"/>
        <xdr:cNvCxnSpPr/>
      </xdr:nvCxnSpPr>
      <xdr:spPr>
        <a:xfrm>
          <a:off x="22072600" y="1362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50999</xdr:rowOff>
    </xdr:from>
    <xdr:ext cx="469744" cy="259045"/>
    <xdr:sp macro="" textlink="">
      <xdr:nvSpPr>
        <xdr:cNvPr id="821" name="繰出金最大値テキスト"/>
        <xdr:cNvSpPr txBox="1"/>
      </xdr:nvSpPr>
      <xdr:spPr>
        <a:xfrm>
          <a:off x="22212300" y="1273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75</xdr:row>
      <xdr:rowOff>104322</xdr:rowOff>
    </xdr:from>
    <xdr:to>
      <xdr:col>116</xdr:col>
      <xdr:colOff>152400</xdr:colOff>
      <xdr:row>75</xdr:row>
      <xdr:rowOff>104322</xdr:rowOff>
    </xdr:to>
    <xdr:cxnSp macro="">
      <xdr:nvCxnSpPr>
        <xdr:cNvPr id="822" name="直線コネクタ 821"/>
        <xdr:cNvCxnSpPr/>
      </xdr:nvCxnSpPr>
      <xdr:spPr>
        <a:xfrm>
          <a:off x="22072600" y="1296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104322</xdr:rowOff>
    </xdr:from>
    <xdr:to>
      <xdr:col>116</xdr:col>
      <xdr:colOff>63500</xdr:colOff>
      <xdr:row>76</xdr:row>
      <xdr:rowOff>27577</xdr:rowOff>
    </xdr:to>
    <xdr:cxnSp macro="">
      <xdr:nvCxnSpPr>
        <xdr:cNvPr id="823" name="直線コネクタ 822"/>
        <xdr:cNvCxnSpPr/>
      </xdr:nvCxnSpPr>
      <xdr:spPr>
        <a:xfrm flipV="1">
          <a:off x="21323300" y="12963072"/>
          <a:ext cx="8382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160945</xdr:rowOff>
    </xdr:from>
    <xdr:ext cx="378565" cy="259045"/>
    <xdr:sp macro="" textlink="">
      <xdr:nvSpPr>
        <xdr:cNvPr id="824" name="繰出金平均値テキスト"/>
        <xdr:cNvSpPr txBox="1"/>
      </xdr:nvSpPr>
      <xdr:spPr>
        <a:xfrm>
          <a:off x="22212300" y="131911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11068</xdr:rowOff>
    </xdr:from>
    <xdr:to>
      <xdr:col>116</xdr:col>
      <xdr:colOff>114300</xdr:colOff>
      <xdr:row>77</xdr:row>
      <xdr:rowOff>112668</xdr:rowOff>
    </xdr:to>
    <xdr:sp macro="" textlink="">
      <xdr:nvSpPr>
        <xdr:cNvPr id="825" name="フローチャート: 判断 824"/>
        <xdr:cNvSpPr/>
      </xdr:nvSpPr>
      <xdr:spPr>
        <a:xfrm>
          <a:off x="22110700" y="1321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143510</xdr:rowOff>
    </xdr:from>
    <xdr:to>
      <xdr:col>111</xdr:col>
      <xdr:colOff>177800</xdr:colOff>
      <xdr:row>76</xdr:row>
      <xdr:rowOff>27577</xdr:rowOff>
    </xdr:to>
    <xdr:cxnSp macro="">
      <xdr:nvCxnSpPr>
        <xdr:cNvPr id="826" name="直線コネクタ 825"/>
        <xdr:cNvCxnSpPr/>
      </xdr:nvCxnSpPr>
      <xdr:spPr>
        <a:xfrm>
          <a:off x="20434300" y="1300226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142784</xdr:rowOff>
    </xdr:from>
    <xdr:to>
      <xdr:col>112</xdr:col>
      <xdr:colOff>38100</xdr:colOff>
      <xdr:row>78</xdr:row>
      <xdr:rowOff>72934</xdr:rowOff>
    </xdr:to>
    <xdr:sp macro="" textlink="">
      <xdr:nvSpPr>
        <xdr:cNvPr id="827" name="フローチャート: 判断 826"/>
        <xdr:cNvSpPr/>
      </xdr:nvSpPr>
      <xdr:spPr>
        <a:xfrm>
          <a:off x="21272500" y="1334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78</xdr:row>
      <xdr:rowOff>64061</xdr:rowOff>
    </xdr:from>
    <xdr:ext cx="378565" cy="259045"/>
    <xdr:sp macro="" textlink="">
      <xdr:nvSpPr>
        <xdr:cNvPr id="828" name="テキスト ボックス 827"/>
        <xdr:cNvSpPr txBox="1"/>
      </xdr:nvSpPr>
      <xdr:spPr>
        <a:xfrm>
          <a:off x="21121317" y="13437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136978</xdr:rowOff>
    </xdr:from>
    <xdr:to>
      <xdr:col>107</xdr:col>
      <xdr:colOff>50800</xdr:colOff>
      <xdr:row>75</xdr:row>
      <xdr:rowOff>143510</xdr:rowOff>
    </xdr:to>
    <xdr:cxnSp macro="">
      <xdr:nvCxnSpPr>
        <xdr:cNvPr id="829" name="直線コネクタ 828"/>
        <xdr:cNvCxnSpPr/>
      </xdr:nvCxnSpPr>
      <xdr:spPr>
        <a:xfrm>
          <a:off x="19545300" y="1299572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71</xdr:row>
      <xdr:rowOff>52433</xdr:rowOff>
    </xdr:from>
    <xdr:to>
      <xdr:col>107</xdr:col>
      <xdr:colOff>101600</xdr:colOff>
      <xdr:row>71</xdr:row>
      <xdr:rowOff>154033</xdr:rowOff>
    </xdr:to>
    <xdr:sp macro="" textlink="">
      <xdr:nvSpPr>
        <xdr:cNvPr id="830" name="フローチャート: 判断 829"/>
        <xdr:cNvSpPr/>
      </xdr:nvSpPr>
      <xdr:spPr>
        <a:xfrm>
          <a:off x="20383500" y="1222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69</xdr:row>
      <xdr:rowOff>170560</xdr:rowOff>
    </xdr:from>
    <xdr:ext cx="469744" cy="259045"/>
    <xdr:sp macro="" textlink="">
      <xdr:nvSpPr>
        <xdr:cNvPr id="831" name="テキスト ボックス 830"/>
        <xdr:cNvSpPr txBox="1"/>
      </xdr:nvSpPr>
      <xdr:spPr>
        <a:xfrm>
          <a:off x="20199428" y="1200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107043</xdr:rowOff>
    </xdr:from>
    <xdr:to>
      <xdr:col>102</xdr:col>
      <xdr:colOff>114300</xdr:colOff>
      <xdr:row>75</xdr:row>
      <xdr:rowOff>136978</xdr:rowOff>
    </xdr:to>
    <xdr:cxnSp macro="">
      <xdr:nvCxnSpPr>
        <xdr:cNvPr id="832" name="直線コネクタ 831"/>
        <xdr:cNvCxnSpPr/>
      </xdr:nvCxnSpPr>
      <xdr:spPr>
        <a:xfrm>
          <a:off x="18656300" y="12794343"/>
          <a:ext cx="889000" cy="20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70</xdr:row>
      <xdr:rowOff>59509</xdr:rowOff>
    </xdr:from>
    <xdr:to>
      <xdr:col>102</xdr:col>
      <xdr:colOff>165100</xdr:colOff>
      <xdr:row>70</xdr:row>
      <xdr:rowOff>161109</xdr:rowOff>
    </xdr:to>
    <xdr:sp macro="" textlink="">
      <xdr:nvSpPr>
        <xdr:cNvPr id="833" name="フローチャート: 判断 832"/>
        <xdr:cNvSpPr/>
      </xdr:nvSpPr>
      <xdr:spPr>
        <a:xfrm>
          <a:off x="19494500" y="1206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69</xdr:row>
      <xdr:rowOff>6186</xdr:rowOff>
    </xdr:from>
    <xdr:ext cx="469744" cy="259045"/>
    <xdr:sp macro="" textlink="">
      <xdr:nvSpPr>
        <xdr:cNvPr id="834" name="テキスト ボックス 833"/>
        <xdr:cNvSpPr txBox="1"/>
      </xdr:nvSpPr>
      <xdr:spPr>
        <a:xfrm>
          <a:off x="19310428" y="11836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169999</xdr:rowOff>
    </xdr:from>
    <xdr:to>
      <xdr:col>98</xdr:col>
      <xdr:colOff>38100</xdr:colOff>
      <xdr:row>74</xdr:row>
      <xdr:rowOff>100149</xdr:rowOff>
    </xdr:to>
    <xdr:sp macro="" textlink="">
      <xdr:nvSpPr>
        <xdr:cNvPr id="835" name="フローチャート: 判断 834"/>
        <xdr:cNvSpPr/>
      </xdr:nvSpPr>
      <xdr:spPr>
        <a:xfrm>
          <a:off x="18605500" y="1268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72</xdr:row>
      <xdr:rowOff>116676</xdr:rowOff>
    </xdr:from>
    <xdr:ext cx="469744" cy="259045"/>
    <xdr:sp macro="" textlink="">
      <xdr:nvSpPr>
        <xdr:cNvPr id="836" name="テキスト ボックス 835"/>
        <xdr:cNvSpPr txBox="1"/>
      </xdr:nvSpPr>
      <xdr:spPr>
        <a:xfrm>
          <a:off x="18421428" y="1246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37" name="テキスト ボックス 83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38" name="テキスト ボックス 83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39" name="テキスト ボックス 83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0" name="テキスト ボックス 83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1" name="テキスト ボックス 84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53522</xdr:rowOff>
    </xdr:from>
    <xdr:to>
      <xdr:col>116</xdr:col>
      <xdr:colOff>114300</xdr:colOff>
      <xdr:row>75</xdr:row>
      <xdr:rowOff>155122</xdr:rowOff>
    </xdr:to>
    <xdr:sp macro="" textlink="">
      <xdr:nvSpPr>
        <xdr:cNvPr id="842" name="楕円 841"/>
        <xdr:cNvSpPr/>
      </xdr:nvSpPr>
      <xdr:spPr>
        <a:xfrm>
          <a:off x="22110700" y="129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6549</xdr:rowOff>
    </xdr:from>
    <xdr:ext cx="469744" cy="259045"/>
    <xdr:sp macro="" textlink="">
      <xdr:nvSpPr>
        <xdr:cNvPr id="843" name="繰出金該当値テキスト"/>
        <xdr:cNvSpPr txBox="1"/>
      </xdr:nvSpPr>
      <xdr:spPr>
        <a:xfrm>
          <a:off x="22212300" y="1286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148227</xdr:rowOff>
    </xdr:from>
    <xdr:to>
      <xdr:col>112</xdr:col>
      <xdr:colOff>38100</xdr:colOff>
      <xdr:row>76</xdr:row>
      <xdr:rowOff>78377</xdr:rowOff>
    </xdr:to>
    <xdr:sp macro="" textlink="">
      <xdr:nvSpPr>
        <xdr:cNvPr id="844" name="楕円 843"/>
        <xdr:cNvSpPr/>
      </xdr:nvSpPr>
      <xdr:spPr>
        <a:xfrm>
          <a:off x="21272500" y="1300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94904</xdr:rowOff>
    </xdr:from>
    <xdr:ext cx="469744" cy="259045"/>
    <xdr:sp macro="" textlink="">
      <xdr:nvSpPr>
        <xdr:cNvPr id="845" name="テキスト ボックス 844"/>
        <xdr:cNvSpPr txBox="1"/>
      </xdr:nvSpPr>
      <xdr:spPr>
        <a:xfrm>
          <a:off x="21075728" y="1278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92710</xdr:rowOff>
    </xdr:from>
    <xdr:to>
      <xdr:col>107</xdr:col>
      <xdr:colOff>101600</xdr:colOff>
      <xdr:row>76</xdr:row>
      <xdr:rowOff>22861</xdr:rowOff>
    </xdr:to>
    <xdr:sp macro="" textlink="">
      <xdr:nvSpPr>
        <xdr:cNvPr id="846" name="楕円 845"/>
        <xdr:cNvSpPr/>
      </xdr:nvSpPr>
      <xdr:spPr>
        <a:xfrm>
          <a:off x="20383500" y="129514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13988</xdr:rowOff>
    </xdr:from>
    <xdr:ext cx="469744" cy="259045"/>
    <xdr:sp macro="" textlink="">
      <xdr:nvSpPr>
        <xdr:cNvPr id="847" name="テキスト ボックス 846"/>
        <xdr:cNvSpPr txBox="1"/>
      </xdr:nvSpPr>
      <xdr:spPr>
        <a:xfrm>
          <a:off x="20199428" y="1304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86178</xdr:rowOff>
    </xdr:from>
    <xdr:to>
      <xdr:col>102</xdr:col>
      <xdr:colOff>165100</xdr:colOff>
      <xdr:row>76</xdr:row>
      <xdr:rowOff>16328</xdr:rowOff>
    </xdr:to>
    <xdr:sp macro="" textlink="">
      <xdr:nvSpPr>
        <xdr:cNvPr id="848" name="楕円 847"/>
        <xdr:cNvSpPr/>
      </xdr:nvSpPr>
      <xdr:spPr>
        <a:xfrm>
          <a:off x="19494500" y="1294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7456</xdr:rowOff>
    </xdr:from>
    <xdr:ext cx="469744" cy="259045"/>
    <xdr:sp macro="" textlink="">
      <xdr:nvSpPr>
        <xdr:cNvPr id="849" name="テキスト ボックス 848"/>
        <xdr:cNvSpPr txBox="1"/>
      </xdr:nvSpPr>
      <xdr:spPr>
        <a:xfrm>
          <a:off x="19310428" y="13037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56243</xdr:rowOff>
    </xdr:from>
    <xdr:to>
      <xdr:col>98</xdr:col>
      <xdr:colOff>38100</xdr:colOff>
      <xdr:row>74</xdr:row>
      <xdr:rowOff>157843</xdr:rowOff>
    </xdr:to>
    <xdr:sp macro="" textlink="">
      <xdr:nvSpPr>
        <xdr:cNvPr id="850" name="楕円 849"/>
        <xdr:cNvSpPr/>
      </xdr:nvSpPr>
      <xdr:spPr>
        <a:xfrm>
          <a:off x="18605500" y="1274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74</xdr:row>
      <xdr:rowOff>148970</xdr:rowOff>
    </xdr:from>
    <xdr:ext cx="469744" cy="259045"/>
    <xdr:sp macro="" textlink="">
      <xdr:nvSpPr>
        <xdr:cNvPr id="851" name="テキスト ボックス 850"/>
        <xdr:cNvSpPr txBox="1"/>
      </xdr:nvSpPr>
      <xdr:spPr>
        <a:xfrm>
          <a:off x="18421428" y="1283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2" name="正方形/長方形 85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3" name="正方形/長方形 852"/>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4" name="正方形/長方形 853"/>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5" name="正方形/長方形 854"/>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6" name="正方形/長方形 855"/>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57" name="正方形/長方形 85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58" name="テキスト ボックス 85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59" name="直線コネクタ 85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0" name="直線コネクタ 85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1" name="テキスト ボックス 86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2" name="直線コネクタ 86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3" name="テキスト ボックス 86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5" name="直線コネクタ 86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7" name="直線コネクタ 86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6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9" name="直線コネクタ 86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0" name="直線コネクタ 86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2" name="フローチャート: 判断 87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3" name="直線コネクタ 87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4" name="フローチャート: 判断 87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5" name="テキスト ボックス 874"/>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6" name="直線コネクタ 87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77" name="フローチャート: 判断 87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78" name="テキスト ボックス 87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79" name="直線コネクタ 87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0" name="フローチャート: 判断 87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1" name="テキスト ボックス 88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2" name="フローチャート: 判断 88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3" name="テキスト ボックス 88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4" name="テキスト ボックス 88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5" name="テキスト ボックス 88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6" name="テキスト ボックス 88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87" name="テキスト ボックス 88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88" name="テキスト ボックス 88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9" name="楕円 88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1" name="楕円 89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2" name="テキスト ボックス 891"/>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3" name="楕円 89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4" name="テキスト ボックス 89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5" name="楕円 89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6" name="テキスト ボックス 89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7" name="楕円 89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898" name="テキスト ボックス 89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99" name="正方形/長方形 89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0" name="正方形/長方形 89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1" name="テキスト ボックス 90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県土が東西に長く、離島、中山間地域を抱える本県は、行政サービスを実施する上で効率的に実施することが困難な面があることから、住民一人あたりのコストが高くなる傾向にあり、国が基準を定めている教員や警察官をはじめとした職員数及び人件費・物件費等の内部管理経費が多くならざるを得ない状況にあります。これまで、教員・警察官等を除いた一般行政部門を中心とする職員について、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月時点では平成</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年度からの累計で</a:t>
          </a:r>
          <a:r>
            <a:rPr kumimoji="1" lang="en-US" altLang="ja-JP" sz="1200">
              <a:latin typeface="ＭＳ Ｐゴシック" panose="020B0600070205080204" pitchFamily="50" charset="-128"/>
              <a:ea typeface="ＭＳ Ｐゴシック" panose="020B0600070205080204" pitchFamily="50" charset="-128"/>
            </a:rPr>
            <a:t>1,146</a:t>
          </a:r>
          <a:r>
            <a:rPr kumimoji="1" lang="ja-JP" altLang="en-US" sz="1200">
              <a:latin typeface="ＭＳ Ｐゴシック" panose="020B0600070205080204" pitchFamily="50" charset="-128"/>
              <a:ea typeface="ＭＳ Ｐゴシック" panose="020B0600070205080204" pitchFamily="50" charset="-128"/>
            </a:rPr>
            <a:t>人の定員削減を実施しました。今後は、平成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月に策定した財政運営指針に基づき、一般行政部門について正規職員、再任用職員、臨時・嘱託職員を併せた人役を基本として、毎年度、業務の効率化を図りながら適正な人員配置を行うこととしています。</a:t>
          </a:r>
        </a:p>
        <a:p>
          <a:r>
            <a:rPr kumimoji="1" lang="ja-JP" altLang="en-US" sz="1200">
              <a:latin typeface="ＭＳ Ｐゴシック" panose="020B0600070205080204" pitchFamily="50" charset="-128"/>
              <a:ea typeface="ＭＳ Ｐゴシック" panose="020B0600070205080204" pitchFamily="50" charset="-128"/>
            </a:rPr>
            <a:t>物件費については、平成</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年４月から他県に先駆けて公の施設に指定管理者制度を導入するなどコスト縮減を図っており、維持補修費については、今後の老朽化施設の大規模修繕や更新の時期が迎えることを見据え、計画的な長寿命化対策を進めています。</a:t>
          </a:r>
        </a:p>
        <a:p>
          <a:r>
            <a:rPr kumimoji="1" lang="ja-JP" altLang="en-US" sz="1200">
              <a:latin typeface="ＭＳ Ｐゴシック" panose="020B0600070205080204" pitchFamily="50" charset="-128"/>
              <a:ea typeface="ＭＳ Ｐゴシック" panose="020B0600070205080204" pitchFamily="50" charset="-128"/>
            </a:rPr>
            <a:t>また、公債費については、財政健全化のため県債の新規発行の抑制や執行節減により生じた財源を活用した繰上償還（平成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　</a:t>
          </a:r>
          <a:r>
            <a:rPr kumimoji="1" lang="en-US" altLang="ja-JP" sz="1200">
              <a:latin typeface="ＭＳ Ｐゴシック" panose="020B0600070205080204" pitchFamily="50" charset="-128"/>
              <a:ea typeface="ＭＳ Ｐゴシック" panose="020B0600070205080204" pitchFamily="50" charset="-128"/>
            </a:rPr>
            <a:t>220</a:t>
          </a:r>
          <a:r>
            <a:rPr kumimoji="1" lang="ja-JP" altLang="en-US" sz="1200">
              <a:latin typeface="ＭＳ Ｐゴシック" panose="020B0600070205080204" pitchFamily="50" charset="-128"/>
              <a:ea typeface="ＭＳ Ｐゴシック" panose="020B0600070205080204" pitchFamily="50" charset="-128"/>
            </a:rPr>
            <a:t>億円程度）を進めてきた結果、減少傾向となっています。</a:t>
          </a:r>
          <a:r>
            <a:rPr kumimoji="1" lang="en-US" altLang="ja-JP" sz="1200">
              <a:latin typeface="ＭＳ Ｐゴシック" panose="020B0600070205080204" pitchFamily="50" charset="-128"/>
              <a:ea typeface="ＭＳ Ｐゴシック" panose="020B0600070205080204" pitchFamily="50" charset="-128"/>
            </a:rPr>
            <a:t>H29</a:t>
          </a:r>
          <a:r>
            <a:rPr kumimoji="1" lang="ja-JP" altLang="en-US" sz="1200">
              <a:latin typeface="ＭＳ Ｐゴシック" panose="020B0600070205080204" pitchFamily="50" charset="-128"/>
              <a:ea typeface="ＭＳ Ｐゴシック" panose="020B0600070205080204" pitchFamily="50" charset="-128"/>
            </a:rPr>
            <a:t>は、それまで行っていた繰上償還の時期が、前年度末から翌年度に変更したことから、一時的に増加した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ようになっておりますが、これは繰上償還によるもので、通常県債は、減少傾向にあります。</a:t>
          </a:r>
        </a:p>
        <a:p>
          <a:r>
            <a:rPr kumimoji="1" lang="ja-JP" altLang="en-US" sz="1200">
              <a:latin typeface="ＭＳ Ｐゴシック" panose="020B0600070205080204" pitchFamily="50" charset="-128"/>
              <a:ea typeface="ＭＳ Ｐゴシック" panose="020B0600070205080204" pitchFamily="50" charset="-128"/>
            </a:rPr>
            <a:t>今後とも、行政の効率化・スリム化や事務事業の見直しにより、コストの縮減に努めます。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691,225
683,536
6,708.26
493,233,363
473,608,648
8,485,983
279,069,875
955,380,561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87122</xdr:rowOff>
    </xdr:from>
    <xdr:to>
      <xdr:col>24</xdr:col>
      <xdr:colOff>62865</xdr:colOff>
      <xdr:row>34</xdr:row>
      <xdr:rowOff>41402</xdr:rowOff>
    </xdr:to>
    <xdr:cxnSp macro="">
      <xdr:nvCxnSpPr>
        <xdr:cNvPr id="54" name="直線コネクタ 53"/>
        <xdr:cNvCxnSpPr/>
      </xdr:nvCxnSpPr>
      <xdr:spPr>
        <a:xfrm flipV="1">
          <a:off x="4633595" y="5402072"/>
          <a:ext cx="1270" cy="468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45229</xdr:rowOff>
    </xdr:from>
    <xdr:ext cx="469744" cy="259045"/>
    <xdr:sp macro="" textlink="">
      <xdr:nvSpPr>
        <xdr:cNvPr id="55" name="議会費最小値テキスト"/>
        <xdr:cNvSpPr txBox="1"/>
      </xdr:nvSpPr>
      <xdr:spPr>
        <a:xfrm>
          <a:off x="4686300" y="587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41402</xdr:rowOff>
    </xdr:from>
    <xdr:to>
      <xdr:col>24</xdr:col>
      <xdr:colOff>152400</xdr:colOff>
      <xdr:row>34</xdr:row>
      <xdr:rowOff>41402</xdr:rowOff>
    </xdr:to>
    <xdr:cxnSp macro="">
      <xdr:nvCxnSpPr>
        <xdr:cNvPr id="56" name="直線コネクタ 55"/>
        <xdr:cNvCxnSpPr/>
      </xdr:nvCxnSpPr>
      <xdr:spPr>
        <a:xfrm>
          <a:off x="4546600" y="587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33799</xdr:rowOff>
    </xdr:from>
    <xdr:ext cx="469744" cy="259045"/>
    <xdr:sp macro="" textlink="">
      <xdr:nvSpPr>
        <xdr:cNvPr id="57" name="議会費最大値テキスト"/>
        <xdr:cNvSpPr txBox="1"/>
      </xdr:nvSpPr>
      <xdr:spPr>
        <a:xfrm>
          <a:off x="4686300" y="517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87122</xdr:rowOff>
    </xdr:from>
    <xdr:to>
      <xdr:col>24</xdr:col>
      <xdr:colOff>152400</xdr:colOff>
      <xdr:row>31</xdr:row>
      <xdr:rowOff>87122</xdr:rowOff>
    </xdr:to>
    <xdr:cxnSp macro="">
      <xdr:nvCxnSpPr>
        <xdr:cNvPr id="58" name="直線コネクタ 57"/>
        <xdr:cNvCxnSpPr/>
      </xdr:nvCxnSpPr>
      <xdr:spPr>
        <a:xfrm>
          <a:off x="4546600" y="540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45974</xdr:rowOff>
    </xdr:from>
    <xdr:to>
      <xdr:col>24</xdr:col>
      <xdr:colOff>63500</xdr:colOff>
      <xdr:row>33</xdr:row>
      <xdr:rowOff>64262</xdr:rowOff>
    </xdr:to>
    <xdr:cxnSp macro="">
      <xdr:nvCxnSpPr>
        <xdr:cNvPr id="59" name="直線コネクタ 58"/>
        <xdr:cNvCxnSpPr/>
      </xdr:nvCxnSpPr>
      <xdr:spPr>
        <a:xfrm>
          <a:off x="3797300" y="570382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168927</xdr:rowOff>
    </xdr:from>
    <xdr:ext cx="469744" cy="259045"/>
    <xdr:sp macro="" textlink="">
      <xdr:nvSpPr>
        <xdr:cNvPr id="60" name="議会費平均値テキスト"/>
        <xdr:cNvSpPr txBox="1"/>
      </xdr:nvSpPr>
      <xdr:spPr>
        <a:xfrm>
          <a:off x="4686300" y="5483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146050</xdr:rowOff>
    </xdr:from>
    <xdr:to>
      <xdr:col>24</xdr:col>
      <xdr:colOff>114300</xdr:colOff>
      <xdr:row>33</xdr:row>
      <xdr:rowOff>76200</xdr:rowOff>
    </xdr:to>
    <xdr:sp macro="" textlink="">
      <xdr:nvSpPr>
        <xdr:cNvPr id="61" name="フローチャート: 判断 60"/>
        <xdr:cNvSpPr/>
      </xdr:nvSpPr>
      <xdr:spPr>
        <a:xfrm>
          <a:off x="4584700" y="563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45974</xdr:rowOff>
    </xdr:from>
    <xdr:to>
      <xdr:col>19</xdr:col>
      <xdr:colOff>177800</xdr:colOff>
      <xdr:row>33</xdr:row>
      <xdr:rowOff>148844</xdr:rowOff>
    </xdr:to>
    <xdr:cxnSp macro="">
      <xdr:nvCxnSpPr>
        <xdr:cNvPr id="62" name="直線コネクタ 61"/>
        <xdr:cNvCxnSpPr/>
      </xdr:nvCxnSpPr>
      <xdr:spPr>
        <a:xfrm flipV="1">
          <a:off x="2908300" y="5703824"/>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114046</xdr:rowOff>
    </xdr:from>
    <xdr:to>
      <xdr:col>20</xdr:col>
      <xdr:colOff>38100</xdr:colOff>
      <xdr:row>33</xdr:row>
      <xdr:rowOff>44196</xdr:rowOff>
    </xdr:to>
    <xdr:sp macro="" textlink="">
      <xdr:nvSpPr>
        <xdr:cNvPr id="63" name="フローチャート: 判断 62"/>
        <xdr:cNvSpPr/>
      </xdr:nvSpPr>
      <xdr:spPr>
        <a:xfrm>
          <a:off x="3746500" y="560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31</xdr:row>
      <xdr:rowOff>60723</xdr:rowOff>
    </xdr:from>
    <xdr:ext cx="469744" cy="259045"/>
    <xdr:sp macro="" textlink="">
      <xdr:nvSpPr>
        <xdr:cNvPr id="64" name="テキスト ボックス 63"/>
        <xdr:cNvSpPr txBox="1"/>
      </xdr:nvSpPr>
      <xdr:spPr>
        <a:xfrm>
          <a:off x="3549728" y="537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160274</xdr:rowOff>
    </xdr:from>
    <xdr:to>
      <xdr:col>15</xdr:col>
      <xdr:colOff>50800</xdr:colOff>
      <xdr:row>33</xdr:row>
      <xdr:rowOff>148844</xdr:rowOff>
    </xdr:to>
    <xdr:cxnSp macro="">
      <xdr:nvCxnSpPr>
        <xdr:cNvPr id="65" name="直線コネクタ 64"/>
        <xdr:cNvCxnSpPr/>
      </xdr:nvCxnSpPr>
      <xdr:spPr>
        <a:xfrm>
          <a:off x="2019300" y="564667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45466</xdr:rowOff>
    </xdr:from>
    <xdr:to>
      <xdr:col>15</xdr:col>
      <xdr:colOff>101600</xdr:colOff>
      <xdr:row>34</xdr:row>
      <xdr:rowOff>147066</xdr:rowOff>
    </xdr:to>
    <xdr:sp macro="" textlink="">
      <xdr:nvSpPr>
        <xdr:cNvPr id="66" name="フローチャート: 判断 65"/>
        <xdr:cNvSpPr/>
      </xdr:nvSpPr>
      <xdr:spPr>
        <a:xfrm>
          <a:off x="2857500" y="587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138193</xdr:rowOff>
    </xdr:from>
    <xdr:ext cx="469744" cy="259045"/>
    <xdr:sp macro="" textlink="">
      <xdr:nvSpPr>
        <xdr:cNvPr id="67" name="テキスト ボックス 66"/>
        <xdr:cNvSpPr txBox="1"/>
      </xdr:nvSpPr>
      <xdr:spPr>
        <a:xfrm>
          <a:off x="2673428" y="596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160274</xdr:rowOff>
    </xdr:from>
    <xdr:to>
      <xdr:col>10</xdr:col>
      <xdr:colOff>114300</xdr:colOff>
      <xdr:row>33</xdr:row>
      <xdr:rowOff>151130</xdr:rowOff>
    </xdr:to>
    <xdr:cxnSp macro="">
      <xdr:nvCxnSpPr>
        <xdr:cNvPr id="68" name="直線コネクタ 67"/>
        <xdr:cNvCxnSpPr/>
      </xdr:nvCxnSpPr>
      <xdr:spPr>
        <a:xfrm flipV="1">
          <a:off x="1130300" y="5646674"/>
          <a:ext cx="8890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20320</xdr:rowOff>
    </xdr:from>
    <xdr:to>
      <xdr:col>10</xdr:col>
      <xdr:colOff>165100</xdr:colOff>
      <xdr:row>36</xdr:row>
      <xdr:rowOff>121920</xdr:rowOff>
    </xdr:to>
    <xdr:sp macro="" textlink="">
      <xdr:nvSpPr>
        <xdr:cNvPr id="69" name="フローチャート: 判断 68"/>
        <xdr:cNvSpPr/>
      </xdr:nvSpPr>
      <xdr:spPr>
        <a:xfrm>
          <a:off x="1968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113047</xdr:rowOff>
    </xdr:from>
    <xdr:ext cx="469744" cy="259045"/>
    <xdr:sp macro="" textlink="">
      <xdr:nvSpPr>
        <xdr:cNvPr id="70" name="テキスト ボックス 69"/>
        <xdr:cNvSpPr txBox="1"/>
      </xdr:nvSpPr>
      <xdr:spPr>
        <a:xfrm>
          <a:off x="1784428"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22606</xdr:rowOff>
    </xdr:from>
    <xdr:to>
      <xdr:col>6</xdr:col>
      <xdr:colOff>38100</xdr:colOff>
      <xdr:row>38</xdr:row>
      <xdr:rowOff>124206</xdr:rowOff>
    </xdr:to>
    <xdr:sp macro="" textlink="">
      <xdr:nvSpPr>
        <xdr:cNvPr id="71" name="フローチャート: 判断 70"/>
        <xdr:cNvSpPr/>
      </xdr:nvSpPr>
      <xdr:spPr>
        <a:xfrm>
          <a:off x="1079500" y="653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115333</xdr:rowOff>
    </xdr:from>
    <xdr:ext cx="469744" cy="259045"/>
    <xdr:sp macro="" textlink="">
      <xdr:nvSpPr>
        <xdr:cNvPr id="72" name="テキスト ボックス 71"/>
        <xdr:cNvSpPr txBox="1"/>
      </xdr:nvSpPr>
      <xdr:spPr>
        <a:xfrm>
          <a:off x="895428" y="663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13462</xdr:rowOff>
    </xdr:from>
    <xdr:to>
      <xdr:col>24</xdr:col>
      <xdr:colOff>114300</xdr:colOff>
      <xdr:row>33</xdr:row>
      <xdr:rowOff>115062</xdr:rowOff>
    </xdr:to>
    <xdr:sp macro="" textlink="">
      <xdr:nvSpPr>
        <xdr:cNvPr id="78" name="楕円 77"/>
        <xdr:cNvSpPr/>
      </xdr:nvSpPr>
      <xdr:spPr>
        <a:xfrm>
          <a:off x="4584700" y="567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163339</xdr:rowOff>
    </xdr:from>
    <xdr:ext cx="469744" cy="259045"/>
    <xdr:sp macro="" textlink="">
      <xdr:nvSpPr>
        <xdr:cNvPr id="79" name="議会費該当値テキスト"/>
        <xdr:cNvSpPr txBox="1"/>
      </xdr:nvSpPr>
      <xdr:spPr>
        <a:xfrm>
          <a:off x="4686300" y="564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166624</xdr:rowOff>
    </xdr:from>
    <xdr:to>
      <xdr:col>20</xdr:col>
      <xdr:colOff>38100</xdr:colOff>
      <xdr:row>33</xdr:row>
      <xdr:rowOff>96774</xdr:rowOff>
    </xdr:to>
    <xdr:sp macro="" textlink="">
      <xdr:nvSpPr>
        <xdr:cNvPr id="80" name="楕円 79"/>
        <xdr:cNvSpPr/>
      </xdr:nvSpPr>
      <xdr:spPr>
        <a:xfrm>
          <a:off x="3746500" y="565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33</xdr:row>
      <xdr:rowOff>87901</xdr:rowOff>
    </xdr:from>
    <xdr:ext cx="469744" cy="259045"/>
    <xdr:sp macro="" textlink="">
      <xdr:nvSpPr>
        <xdr:cNvPr id="81" name="テキスト ボックス 80"/>
        <xdr:cNvSpPr txBox="1"/>
      </xdr:nvSpPr>
      <xdr:spPr>
        <a:xfrm>
          <a:off x="3549728" y="57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98044</xdr:rowOff>
    </xdr:from>
    <xdr:to>
      <xdr:col>15</xdr:col>
      <xdr:colOff>101600</xdr:colOff>
      <xdr:row>34</xdr:row>
      <xdr:rowOff>28194</xdr:rowOff>
    </xdr:to>
    <xdr:sp macro="" textlink="">
      <xdr:nvSpPr>
        <xdr:cNvPr id="82" name="楕円 81"/>
        <xdr:cNvSpPr/>
      </xdr:nvSpPr>
      <xdr:spPr>
        <a:xfrm>
          <a:off x="2857500" y="575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44721</xdr:rowOff>
    </xdr:from>
    <xdr:ext cx="469744" cy="259045"/>
    <xdr:sp macro="" textlink="">
      <xdr:nvSpPr>
        <xdr:cNvPr id="83" name="テキスト ボックス 82"/>
        <xdr:cNvSpPr txBox="1"/>
      </xdr:nvSpPr>
      <xdr:spPr>
        <a:xfrm>
          <a:off x="2673428" y="553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109474</xdr:rowOff>
    </xdr:from>
    <xdr:to>
      <xdr:col>10</xdr:col>
      <xdr:colOff>165100</xdr:colOff>
      <xdr:row>33</xdr:row>
      <xdr:rowOff>39624</xdr:rowOff>
    </xdr:to>
    <xdr:sp macro="" textlink="">
      <xdr:nvSpPr>
        <xdr:cNvPr id="84" name="楕円 83"/>
        <xdr:cNvSpPr/>
      </xdr:nvSpPr>
      <xdr:spPr>
        <a:xfrm>
          <a:off x="1968500" y="55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56151</xdr:rowOff>
    </xdr:from>
    <xdr:ext cx="469744" cy="259045"/>
    <xdr:sp macro="" textlink="">
      <xdr:nvSpPr>
        <xdr:cNvPr id="85" name="テキスト ボックス 84"/>
        <xdr:cNvSpPr txBox="1"/>
      </xdr:nvSpPr>
      <xdr:spPr>
        <a:xfrm>
          <a:off x="1784428" y="537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100330</xdr:rowOff>
    </xdr:from>
    <xdr:to>
      <xdr:col>6</xdr:col>
      <xdr:colOff>38100</xdr:colOff>
      <xdr:row>34</xdr:row>
      <xdr:rowOff>30480</xdr:rowOff>
    </xdr:to>
    <xdr:sp macro="" textlink="">
      <xdr:nvSpPr>
        <xdr:cNvPr id="86" name="楕円 85"/>
        <xdr:cNvSpPr/>
      </xdr:nvSpPr>
      <xdr:spPr>
        <a:xfrm>
          <a:off x="1079500" y="57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47007</xdr:rowOff>
    </xdr:from>
    <xdr:ext cx="469744" cy="259045"/>
    <xdr:sp macro="" textlink="">
      <xdr:nvSpPr>
        <xdr:cNvPr id="87" name="テキスト ボックス 86"/>
        <xdr:cNvSpPr txBox="1"/>
      </xdr:nvSpPr>
      <xdr:spPr>
        <a:xfrm>
          <a:off x="895428" y="55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97" name="直線コネクタ 96"/>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98" name="テキスト ボックス 97"/>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99" name="直線コネクタ 9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0" name="テキスト ボックス 9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1" name="直線コネクタ 10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02" name="テキスト ボックス 101"/>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3" name="直線コネクタ 10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4" name="テキスト ボックス 10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40145</xdr:rowOff>
    </xdr:from>
    <xdr:to>
      <xdr:col>24</xdr:col>
      <xdr:colOff>62865</xdr:colOff>
      <xdr:row>58</xdr:row>
      <xdr:rowOff>164161</xdr:rowOff>
    </xdr:to>
    <xdr:cxnSp macro="">
      <xdr:nvCxnSpPr>
        <xdr:cNvPr id="106" name="直線コネクタ 105"/>
        <xdr:cNvCxnSpPr/>
      </xdr:nvCxnSpPr>
      <xdr:spPr>
        <a:xfrm flipV="1">
          <a:off x="4633595" y="9469895"/>
          <a:ext cx="1270" cy="638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167988</xdr:rowOff>
    </xdr:from>
    <xdr:ext cx="534377" cy="259045"/>
    <xdr:sp macro="" textlink="">
      <xdr:nvSpPr>
        <xdr:cNvPr id="107" name="総務費最小値テキスト"/>
        <xdr:cNvSpPr txBox="1"/>
      </xdr:nvSpPr>
      <xdr:spPr>
        <a:xfrm>
          <a:off x="4686300" y="1011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164161</xdr:rowOff>
    </xdr:from>
    <xdr:to>
      <xdr:col>24</xdr:col>
      <xdr:colOff>152400</xdr:colOff>
      <xdr:row>58</xdr:row>
      <xdr:rowOff>164161</xdr:rowOff>
    </xdr:to>
    <xdr:cxnSp macro="">
      <xdr:nvCxnSpPr>
        <xdr:cNvPr id="108" name="直線コネクタ 107"/>
        <xdr:cNvCxnSpPr/>
      </xdr:nvCxnSpPr>
      <xdr:spPr>
        <a:xfrm>
          <a:off x="4546600" y="10108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158272</xdr:rowOff>
    </xdr:from>
    <xdr:ext cx="534377" cy="259045"/>
    <xdr:sp macro="" textlink="">
      <xdr:nvSpPr>
        <xdr:cNvPr id="109" name="総務費最大値テキスト"/>
        <xdr:cNvSpPr txBox="1"/>
      </xdr:nvSpPr>
      <xdr:spPr>
        <a:xfrm>
          <a:off x="4686300" y="924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40145</xdr:rowOff>
    </xdr:from>
    <xdr:to>
      <xdr:col>24</xdr:col>
      <xdr:colOff>152400</xdr:colOff>
      <xdr:row>55</xdr:row>
      <xdr:rowOff>40145</xdr:rowOff>
    </xdr:to>
    <xdr:cxnSp macro="">
      <xdr:nvCxnSpPr>
        <xdr:cNvPr id="110" name="直線コネクタ 109"/>
        <xdr:cNvCxnSpPr/>
      </xdr:nvCxnSpPr>
      <xdr:spPr>
        <a:xfrm>
          <a:off x="4546600" y="946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21742</xdr:rowOff>
    </xdr:from>
    <xdr:to>
      <xdr:col>24</xdr:col>
      <xdr:colOff>63500</xdr:colOff>
      <xdr:row>55</xdr:row>
      <xdr:rowOff>156216</xdr:rowOff>
    </xdr:to>
    <xdr:cxnSp macro="">
      <xdr:nvCxnSpPr>
        <xdr:cNvPr id="111" name="直線コネクタ 110"/>
        <xdr:cNvCxnSpPr/>
      </xdr:nvCxnSpPr>
      <xdr:spPr>
        <a:xfrm>
          <a:off x="3797300" y="8937142"/>
          <a:ext cx="838200" cy="64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69670</xdr:rowOff>
    </xdr:from>
    <xdr:ext cx="534377" cy="259045"/>
    <xdr:sp macro="" textlink="">
      <xdr:nvSpPr>
        <xdr:cNvPr id="112" name="総務費平均値テキスト"/>
        <xdr:cNvSpPr txBox="1"/>
      </xdr:nvSpPr>
      <xdr:spPr>
        <a:xfrm>
          <a:off x="4686300" y="9670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91243</xdr:rowOff>
    </xdr:from>
    <xdr:to>
      <xdr:col>24</xdr:col>
      <xdr:colOff>114300</xdr:colOff>
      <xdr:row>57</xdr:row>
      <xdr:rowOff>21393</xdr:rowOff>
    </xdr:to>
    <xdr:sp macro="" textlink="">
      <xdr:nvSpPr>
        <xdr:cNvPr id="113" name="フローチャート: 判断 112"/>
        <xdr:cNvSpPr/>
      </xdr:nvSpPr>
      <xdr:spPr>
        <a:xfrm>
          <a:off x="4584700" y="969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21742</xdr:rowOff>
    </xdr:from>
    <xdr:to>
      <xdr:col>19</xdr:col>
      <xdr:colOff>177800</xdr:colOff>
      <xdr:row>54</xdr:row>
      <xdr:rowOff>25343</xdr:rowOff>
    </xdr:to>
    <xdr:cxnSp macro="">
      <xdr:nvCxnSpPr>
        <xdr:cNvPr id="114" name="直線コネクタ 113"/>
        <xdr:cNvCxnSpPr/>
      </xdr:nvCxnSpPr>
      <xdr:spPr>
        <a:xfrm flipV="1">
          <a:off x="2908300" y="8937142"/>
          <a:ext cx="889000" cy="34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45180</xdr:rowOff>
    </xdr:from>
    <xdr:to>
      <xdr:col>20</xdr:col>
      <xdr:colOff>38100</xdr:colOff>
      <xdr:row>54</xdr:row>
      <xdr:rowOff>146780</xdr:rowOff>
    </xdr:to>
    <xdr:sp macro="" textlink="">
      <xdr:nvSpPr>
        <xdr:cNvPr id="115" name="フローチャート: 判断 114"/>
        <xdr:cNvSpPr/>
      </xdr:nvSpPr>
      <xdr:spPr>
        <a:xfrm>
          <a:off x="3746500" y="930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137907</xdr:rowOff>
    </xdr:from>
    <xdr:ext cx="534377" cy="259045"/>
    <xdr:sp macro="" textlink="">
      <xdr:nvSpPr>
        <xdr:cNvPr id="116" name="テキスト ボックス 115"/>
        <xdr:cNvSpPr txBox="1"/>
      </xdr:nvSpPr>
      <xdr:spPr>
        <a:xfrm>
          <a:off x="3517411" y="93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25343</xdr:rowOff>
    </xdr:from>
    <xdr:to>
      <xdr:col>15</xdr:col>
      <xdr:colOff>50800</xdr:colOff>
      <xdr:row>55</xdr:row>
      <xdr:rowOff>10826</xdr:rowOff>
    </xdr:to>
    <xdr:cxnSp macro="">
      <xdr:nvCxnSpPr>
        <xdr:cNvPr id="117" name="直線コネクタ 116"/>
        <xdr:cNvCxnSpPr/>
      </xdr:nvCxnSpPr>
      <xdr:spPr>
        <a:xfrm flipV="1">
          <a:off x="2019300" y="9283643"/>
          <a:ext cx="889000" cy="15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126276</xdr:rowOff>
    </xdr:from>
    <xdr:to>
      <xdr:col>15</xdr:col>
      <xdr:colOff>101600</xdr:colOff>
      <xdr:row>56</xdr:row>
      <xdr:rowOff>56426</xdr:rowOff>
    </xdr:to>
    <xdr:sp macro="" textlink="">
      <xdr:nvSpPr>
        <xdr:cNvPr id="118" name="フローチャート: 判断 117"/>
        <xdr:cNvSpPr/>
      </xdr:nvSpPr>
      <xdr:spPr>
        <a:xfrm>
          <a:off x="2857500" y="955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47553</xdr:rowOff>
    </xdr:from>
    <xdr:ext cx="534377" cy="259045"/>
    <xdr:sp macro="" textlink="">
      <xdr:nvSpPr>
        <xdr:cNvPr id="119" name="テキスト ボックス 118"/>
        <xdr:cNvSpPr txBox="1"/>
      </xdr:nvSpPr>
      <xdr:spPr>
        <a:xfrm>
          <a:off x="2641111" y="964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130613</xdr:rowOff>
    </xdr:from>
    <xdr:to>
      <xdr:col>10</xdr:col>
      <xdr:colOff>114300</xdr:colOff>
      <xdr:row>55</xdr:row>
      <xdr:rowOff>10826</xdr:rowOff>
    </xdr:to>
    <xdr:cxnSp macro="">
      <xdr:nvCxnSpPr>
        <xdr:cNvPr id="120" name="直線コネクタ 119"/>
        <xdr:cNvCxnSpPr/>
      </xdr:nvCxnSpPr>
      <xdr:spPr>
        <a:xfrm>
          <a:off x="1130300" y="9217463"/>
          <a:ext cx="889000" cy="22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3118</xdr:rowOff>
    </xdr:from>
    <xdr:to>
      <xdr:col>10</xdr:col>
      <xdr:colOff>165100</xdr:colOff>
      <xdr:row>53</xdr:row>
      <xdr:rowOff>104718</xdr:rowOff>
    </xdr:to>
    <xdr:sp macro="" textlink="">
      <xdr:nvSpPr>
        <xdr:cNvPr id="121" name="フローチャート: 判断 120"/>
        <xdr:cNvSpPr/>
      </xdr:nvSpPr>
      <xdr:spPr>
        <a:xfrm>
          <a:off x="1968500" y="908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121245</xdr:rowOff>
    </xdr:from>
    <xdr:ext cx="534377" cy="259045"/>
    <xdr:sp macro="" textlink="">
      <xdr:nvSpPr>
        <xdr:cNvPr id="122" name="テキスト ボックス 121"/>
        <xdr:cNvSpPr txBox="1"/>
      </xdr:nvSpPr>
      <xdr:spPr>
        <a:xfrm>
          <a:off x="1752111" y="886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139421</xdr:rowOff>
    </xdr:from>
    <xdr:to>
      <xdr:col>6</xdr:col>
      <xdr:colOff>38100</xdr:colOff>
      <xdr:row>53</xdr:row>
      <xdr:rowOff>69571</xdr:rowOff>
    </xdr:to>
    <xdr:sp macro="" textlink="">
      <xdr:nvSpPr>
        <xdr:cNvPr id="123" name="フローチャート: 判断 122"/>
        <xdr:cNvSpPr/>
      </xdr:nvSpPr>
      <xdr:spPr>
        <a:xfrm>
          <a:off x="1079500" y="90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86098</xdr:rowOff>
    </xdr:from>
    <xdr:ext cx="534377" cy="259045"/>
    <xdr:sp macro="" textlink="">
      <xdr:nvSpPr>
        <xdr:cNvPr id="124" name="テキスト ボックス 123"/>
        <xdr:cNvSpPr txBox="1"/>
      </xdr:nvSpPr>
      <xdr:spPr>
        <a:xfrm>
          <a:off x="863111" y="883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5" name="テキスト ボックス 12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6" name="テキスト ボックス 12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7" name="テキスト ボックス 12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8" name="テキスト ボックス 12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29" name="テキスト ボックス 12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105416</xdr:rowOff>
    </xdr:from>
    <xdr:to>
      <xdr:col>24</xdr:col>
      <xdr:colOff>114300</xdr:colOff>
      <xdr:row>56</xdr:row>
      <xdr:rowOff>35566</xdr:rowOff>
    </xdr:to>
    <xdr:sp macro="" textlink="">
      <xdr:nvSpPr>
        <xdr:cNvPr id="130" name="楕円 129"/>
        <xdr:cNvSpPr/>
      </xdr:nvSpPr>
      <xdr:spPr>
        <a:xfrm>
          <a:off x="4584700" y="95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20343</xdr:rowOff>
    </xdr:from>
    <xdr:ext cx="534377" cy="259045"/>
    <xdr:sp macro="" textlink="">
      <xdr:nvSpPr>
        <xdr:cNvPr id="131" name="総務費該当値テキスト"/>
        <xdr:cNvSpPr txBox="1"/>
      </xdr:nvSpPr>
      <xdr:spPr>
        <a:xfrm>
          <a:off x="4686300" y="94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142392</xdr:rowOff>
    </xdr:from>
    <xdr:to>
      <xdr:col>20</xdr:col>
      <xdr:colOff>38100</xdr:colOff>
      <xdr:row>52</xdr:row>
      <xdr:rowOff>72542</xdr:rowOff>
    </xdr:to>
    <xdr:sp macro="" textlink="">
      <xdr:nvSpPr>
        <xdr:cNvPr id="132" name="楕円 131"/>
        <xdr:cNvSpPr/>
      </xdr:nvSpPr>
      <xdr:spPr>
        <a:xfrm>
          <a:off x="3746500" y="888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50</xdr:row>
      <xdr:rowOff>89069</xdr:rowOff>
    </xdr:from>
    <xdr:ext cx="534377" cy="259045"/>
    <xdr:sp macro="" textlink="">
      <xdr:nvSpPr>
        <xdr:cNvPr id="133" name="テキスト ボックス 132"/>
        <xdr:cNvSpPr txBox="1"/>
      </xdr:nvSpPr>
      <xdr:spPr>
        <a:xfrm>
          <a:off x="3517411" y="866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145993</xdr:rowOff>
    </xdr:from>
    <xdr:to>
      <xdr:col>15</xdr:col>
      <xdr:colOff>101600</xdr:colOff>
      <xdr:row>54</xdr:row>
      <xdr:rowOff>76143</xdr:rowOff>
    </xdr:to>
    <xdr:sp macro="" textlink="">
      <xdr:nvSpPr>
        <xdr:cNvPr id="134" name="楕円 133"/>
        <xdr:cNvSpPr/>
      </xdr:nvSpPr>
      <xdr:spPr>
        <a:xfrm>
          <a:off x="2857500" y="923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92670</xdr:rowOff>
    </xdr:from>
    <xdr:ext cx="534377" cy="259045"/>
    <xdr:sp macro="" textlink="">
      <xdr:nvSpPr>
        <xdr:cNvPr id="135" name="テキスト ボックス 134"/>
        <xdr:cNvSpPr txBox="1"/>
      </xdr:nvSpPr>
      <xdr:spPr>
        <a:xfrm>
          <a:off x="2641111" y="900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131476</xdr:rowOff>
    </xdr:from>
    <xdr:to>
      <xdr:col>10</xdr:col>
      <xdr:colOff>165100</xdr:colOff>
      <xdr:row>55</xdr:row>
      <xdr:rowOff>61626</xdr:rowOff>
    </xdr:to>
    <xdr:sp macro="" textlink="">
      <xdr:nvSpPr>
        <xdr:cNvPr id="136" name="楕円 135"/>
        <xdr:cNvSpPr/>
      </xdr:nvSpPr>
      <xdr:spPr>
        <a:xfrm>
          <a:off x="1968500" y="938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52753</xdr:rowOff>
    </xdr:from>
    <xdr:ext cx="534377" cy="259045"/>
    <xdr:sp macro="" textlink="">
      <xdr:nvSpPr>
        <xdr:cNvPr id="137" name="テキスト ボックス 136"/>
        <xdr:cNvSpPr txBox="1"/>
      </xdr:nvSpPr>
      <xdr:spPr>
        <a:xfrm>
          <a:off x="1752111" y="948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79813</xdr:rowOff>
    </xdr:from>
    <xdr:to>
      <xdr:col>6</xdr:col>
      <xdr:colOff>38100</xdr:colOff>
      <xdr:row>54</xdr:row>
      <xdr:rowOff>9963</xdr:rowOff>
    </xdr:to>
    <xdr:sp macro="" textlink="">
      <xdr:nvSpPr>
        <xdr:cNvPr id="138" name="楕円 137"/>
        <xdr:cNvSpPr/>
      </xdr:nvSpPr>
      <xdr:spPr>
        <a:xfrm>
          <a:off x="1079500" y="916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1090</xdr:rowOff>
    </xdr:from>
    <xdr:ext cx="534377" cy="259045"/>
    <xdr:sp macro="" textlink="">
      <xdr:nvSpPr>
        <xdr:cNvPr id="139" name="テキスト ボックス 138"/>
        <xdr:cNvSpPr txBox="1"/>
      </xdr:nvSpPr>
      <xdr:spPr>
        <a:xfrm>
          <a:off x="863111" y="925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0" name="正方形/長方形 13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1" name="正方形/長方形 140"/>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2" name="正方形/長方形 141"/>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3" name="正方形/長方形 142"/>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4" name="正方形/長方形 143"/>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5" name="正方形/長方形 14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6" name="テキスト ボックス 14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47" name="直線コネクタ 14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48" name="テキスト ボックス 14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49" name="直線コネクタ 14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0" name="テキスト ボックス 149"/>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1" name="直線コネクタ 15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2" name="テキスト ボックス 15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3" name="直線コネクタ 15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4" name="テキスト ボックス 15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5" name="直線コネクタ 15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6" name="テキスト ボックス 15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7" name="直線コネクタ 15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58" name="テキスト ボックス 15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0" name="テキスト ボックス 15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156540</xdr:rowOff>
    </xdr:from>
    <xdr:to>
      <xdr:col>24</xdr:col>
      <xdr:colOff>62865</xdr:colOff>
      <xdr:row>75</xdr:row>
      <xdr:rowOff>92151</xdr:rowOff>
    </xdr:to>
    <xdr:cxnSp macro="">
      <xdr:nvCxnSpPr>
        <xdr:cNvPr id="162" name="直線コネクタ 161"/>
        <xdr:cNvCxnSpPr/>
      </xdr:nvCxnSpPr>
      <xdr:spPr>
        <a:xfrm flipV="1">
          <a:off x="4633595" y="12158040"/>
          <a:ext cx="1270" cy="792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95978</xdr:rowOff>
    </xdr:from>
    <xdr:ext cx="534377" cy="259045"/>
    <xdr:sp macro="" textlink="">
      <xdr:nvSpPr>
        <xdr:cNvPr id="163" name="民生費最小値テキスト"/>
        <xdr:cNvSpPr txBox="1"/>
      </xdr:nvSpPr>
      <xdr:spPr>
        <a:xfrm>
          <a:off x="4686300" y="1295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75</xdr:row>
      <xdr:rowOff>92151</xdr:rowOff>
    </xdr:from>
    <xdr:to>
      <xdr:col>24</xdr:col>
      <xdr:colOff>152400</xdr:colOff>
      <xdr:row>75</xdr:row>
      <xdr:rowOff>92151</xdr:rowOff>
    </xdr:to>
    <xdr:cxnSp macro="">
      <xdr:nvCxnSpPr>
        <xdr:cNvPr id="164" name="直線コネクタ 163"/>
        <xdr:cNvCxnSpPr/>
      </xdr:nvCxnSpPr>
      <xdr:spPr>
        <a:xfrm>
          <a:off x="4546600" y="129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103217</xdr:rowOff>
    </xdr:from>
    <xdr:ext cx="534377" cy="259045"/>
    <xdr:sp macro="" textlink="">
      <xdr:nvSpPr>
        <xdr:cNvPr id="165" name="民生費最大値テキスト"/>
        <xdr:cNvSpPr txBox="1"/>
      </xdr:nvSpPr>
      <xdr:spPr>
        <a:xfrm>
          <a:off x="4686300" y="1193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156540</xdr:rowOff>
    </xdr:from>
    <xdr:to>
      <xdr:col>24</xdr:col>
      <xdr:colOff>152400</xdr:colOff>
      <xdr:row>70</xdr:row>
      <xdr:rowOff>156540</xdr:rowOff>
    </xdr:to>
    <xdr:cxnSp macro="">
      <xdr:nvCxnSpPr>
        <xdr:cNvPr id="166" name="直線コネクタ 165"/>
        <xdr:cNvCxnSpPr/>
      </xdr:nvCxnSpPr>
      <xdr:spPr>
        <a:xfrm>
          <a:off x="4546600" y="1215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92151</xdr:rowOff>
    </xdr:from>
    <xdr:to>
      <xdr:col>24</xdr:col>
      <xdr:colOff>63500</xdr:colOff>
      <xdr:row>75</xdr:row>
      <xdr:rowOff>104801</xdr:rowOff>
    </xdr:to>
    <xdr:cxnSp macro="">
      <xdr:nvCxnSpPr>
        <xdr:cNvPr id="167" name="直線コネクタ 166"/>
        <xdr:cNvCxnSpPr/>
      </xdr:nvCxnSpPr>
      <xdr:spPr>
        <a:xfrm flipV="1">
          <a:off x="3797300" y="12950901"/>
          <a:ext cx="838200" cy="1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41063</xdr:rowOff>
    </xdr:from>
    <xdr:ext cx="534377" cy="259045"/>
    <xdr:sp macro="" textlink="">
      <xdr:nvSpPr>
        <xdr:cNvPr id="168" name="民生費平均値テキスト"/>
        <xdr:cNvSpPr txBox="1"/>
      </xdr:nvSpPr>
      <xdr:spPr>
        <a:xfrm>
          <a:off x="4686300" y="12385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18186</xdr:rowOff>
    </xdr:from>
    <xdr:to>
      <xdr:col>24</xdr:col>
      <xdr:colOff>114300</xdr:colOff>
      <xdr:row>73</xdr:row>
      <xdr:rowOff>119786</xdr:rowOff>
    </xdr:to>
    <xdr:sp macro="" textlink="">
      <xdr:nvSpPr>
        <xdr:cNvPr id="169" name="フローチャート: 判断 168"/>
        <xdr:cNvSpPr/>
      </xdr:nvSpPr>
      <xdr:spPr>
        <a:xfrm>
          <a:off x="4584700" y="1253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167513</xdr:rowOff>
    </xdr:from>
    <xdr:to>
      <xdr:col>19</xdr:col>
      <xdr:colOff>177800</xdr:colOff>
      <xdr:row>75</xdr:row>
      <xdr:rowOff>104801</xdr:rowOff>
    </xdr:to>
    <xdr:cxnSp macro="">
      <xdr:nvCxnSpPr>
        <xdr:cNvPr id="170" name="直線コネクタ 169"/>
        <xdr:cNvCxnSpPr/>
      </xdr:nvCxnSpPr>
      <xdr:spPr>
        <a:xfrm>
          <a:off x="2908300" y="12854813"/>
          <a:ext cx="889000" cy="10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67640</xdr:rowOff>
    </xdr:from>
    <xdr:to>
      <xdr:col>20</xdr:col>
      <xdr:colOff>38100</xdr:colOff>
      <xdr:row>73</xdr:row>
      <xdr:rowOff>169240</xdr:rowOff>
    </xdr:to>
    <xdr:sp macro="" textlink="">
      <xdr:nvSpPr>
        <xdr:cNvPr id="171" name="フローチャート: 判断 170"/>
        <xdr:cNvSpPr/>
      </xdr:nvSpPr>
      <xdr:spPr>
        <a:xfrm>
          <a:off x="3746500" y="1258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14317</xdr:rowOff>
    </xdr:from>
    <xdr:ext cx="534377" cy="259045"/>
    <xdr:sp macro="" textlink="">
      <xdr:nvSpPr>
        <xdr:cNvPr id="172" name="テキスト ボックス 171"/>
        <xdr:cNvSpPr txBox="1"/>
      </xdr:nvSpPr>
      <xdr:spPr>
        <a:xfrm>
          <a:off x="3517411" y="1235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167513</xdr:rowOff>
    </xdr:from>
    <xdr:to>
      <xdr:col>15</xdr:col>
      <xdr:colOff>50800</xdr:colOff>
      <xdr:row>77</xdr:row>
      <xdr:rowOff>69520</xdr:rowOff>
    </xdr:to>
    <xdr:cxnSp macro="">
      <xdr:nvCxnSpPr>
        <xdr:cNvPr id="173" name="直線コネクタ 172"/>
        <xdr:cNvCxnSpPr/>
      </xdr:nvCxnSpPr>
      <xdr:spPr>
        <a:xfrm flipV="1">
          <a:off x="2019300" y="12854813"/>
          <a:ext cx="889000" cy="41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143231</xdr:rowOff>
    </xdr:from>
    <xdr:to>
      <xdr:col>15</xdr:col>
      <xdr:colOff>101600</xdr:colOff>
      <xdr:row>75</xdr:row>
      <xdr:rowOff>73381</xdr:rowOff>
    </xdr:to>
    <xdr:sp macro="" textlink="">
      <xdr:nvSpPr>
        <xdr:cNvPr id="174" name="フローチャート: 判断 173"/>
        <xdr:cNvSpPr/>
      </xdr:nvSpPr>
      <xdr:spPr>
        <a:xfrm>
          <a:off x="2857500" y="1283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64508</xdr:rowOff>
    </xdr:from>
    <xdr:ext cx="534377" cy="259045"/>
    <xdr:sp macro="" textlink="">
      <xdr:nvSpPr>
        <xdr:cNvPr id="175" name="テキスト ボックス 174"/>
        <xdr:cNvSpPr txBox="1"/>
      </xdr:nvSpPr>
      <xdr:spPr>
        <a:xfrm>
          <a:off x="2641111" y="1292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69520</xdr:rowOff>
    </xdr:from>
    <xdr:to>
      <xdr:col>10</xdr:col>
      <xdr:colOff>114300</xdr:colOff>
      <xdr:row>78</xdr:row>
      <xdr:rowOff>141833</xdr:rowOff>
    </xdr:to>
    <xdr:cxnSp macro="">
      <xdr:nvCxnSpPr>
        <xdr:cNvPr id="176" name="直線コネクタ 175"/>
        <xdr:cNvCxnSpPr/>
      </xdr:nvCxnSpPr>
      <xdr:spPr>
        <a:xfrm flipV="1">
          <a:off x="1130300" y="13271170"/>
          <a:ext cx="889000" cy="24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5232</xdr:rowOff>
    </xdr:from>
    <xdr:to>
      <xdr:col>10</xdr:col>
      <xdr:colOff>165100</xdr:colOff>
      <xdr:row>76</xdr:row>
      <xdr:rowOff>106832</xdr:rowOff>
    </xdr:to>
    <xdr:sp macro="" textlink="">
      <xdr:nvSpPr>
        <xdr:cNvPr id="177" name="フローチャート: 判断 176"/>
        <xdr:cNvSpPr/>
      </xdr:nvSpPr>
      <xdr:spPr>
        <a:xfrm>
          <a:off x="1968500" y="13035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123359</xdr:rowOff>
    </xdr:from>
    <xdr:ext cx="534377" cy="259045"/>
    <xdr:sp macro="" textlink="">
      <xdr:nvSpPr>
        <xdr:cNvPr id="178" name="テキスト ボックス 177"/>
        <xdr:cNvSpPr txBox="1"/>
      </xdr:nvSpPr>
      <xdr:spPr>
        <a:xfrm>
          <a:off x="1752111" y="1281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136753</xdr:rowOff>
    </xdr:from>
    <xdr:to>
      <xdr:col>6</xdr:col>
      <xdr:colOff>38100</xdr:colOff>
      <xdr:row>79</xdr:row>
      <xdr:rowOff>66903</xdr:rowOff>
    </xdr:to>
    <xdr:sp macro="" textlink="">
      <xdr:nvSpPr>
        <xdr:cNvPr id="179" name="フローチャート: 判断 178"/>
        <xdr:cNvSpPr/>
      </xdr:nvSpPr>
      <xdr:spPr>
        <a:xfrm>
          <a:off x="1079500" y="1350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58030</xdr:rowOff>
    </xdr:from>
    <xdr:ext cx="534377" cy="259045"/>
    <xdr:sp macro="" textlink="">
      <xdr:nvSpPr>
        <xdr:cNvPr id="180" name="テキスト ボックス 179"/>
        <xdr:cNvSpPr txBox="1"/>
      </xdr:nvSpPr>
      <xdr:spPr>
        <a:xfrm>
          <a:off x="863111" y="1360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41351</xdr:rowOff>
    </xdr:from>
    <xdr:to>
      <xdr:col>24</xdr:col>
      <xdr:colOff>114300</xdr:colOff>
      <xdr:row>75</xdr:row>
      <xdr:rowOff>142951</xdr:rowOff>
    </xdr:to>
    <xdr:sp macro="" textlink="">
      <xdr:nvSpPr>
        <xdr:cNvPr id="186" name="楕円 185"/>
        <xdr:cNvSpPr/>
      </xdr:nvSpPr>
      <xdr:spPr>
        <a:xfrm>
          <a:off x="4584700" y="1290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127728</xdr:rowOff>
    </xdr:from>
    <xdr:ext cx="534377" cy="259045"/>
    <xdr:sp macro="" textlink="">
      <xdr:nvSpPr>
        <xdr:cNvPr id="187" name="民生費該当値テキスト"/>
        <xdr:cNvSpPr txBox="1"/>
      </xdr:nvSpPr>
      <xdr:spPr>
        <a:xfrm>
          <a:off x="4686300" y="1281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54001</xdr:rowOff>
    </xdr:from>
    <xdr:to>
      <xdr:col>20</xdr:col>
      <xdr:colOff>38100</xdr:colOff>
      <xdr:row>75</xdr:row>
      <xdr:rowOff>155600</xdr:rowOff>
    </xdr:to>
    <xdr:sp macro="" textlink="">
      <xdr:nvSpPr>
        <xdr:cNvPr id="188" name="楕円 187"/>
        <xdr:cNvSpPr/>
      </xdr:nvSpPr>
      <xdr:spPr>
        <a:xfrm>
          <a:off x="3746500" y="129127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146727</xdr:rowOff>
    </xdr:from>
    <xdr:ext cx="534377" cy="259045"/>
    <xdr:sp macro="" textlink="">
      <xdr:nvSpPr>
        <xdr:cNvPr id="189" name="テキスト ボックス 188"/>
        <xdr:cNvSpPr txBox="1"/>
      </xdr:nvSpPr>
      <xdr:spPr>
        <a:xfrm>
          <a:off x="3517411" y="1300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116713</xdr:rowOff>
    </xdr:from>
    <xdr:to>
      <xdr:col>15</xdr:col>
      <xdr:colOff>101600</xdr:colOff>
      <xdr:row>75</xdr:row>
      <xdr:rowOff>46863</xdr:rowOff>
    </xdr:to>
    <xdr:sp macro="" textlink="">
      <xdr:nvSpPr>
        <xdr:cNvPr id="190" name="楕円 189"/>
        <xdr:cNvSpPr/>
      </xdr:nvSpPr>
      <xdr:spPr>
        <a:xfrm>
          <a:off x="2857500" y="1280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63390</xdr:rowOff>
    </xdr:from>
    <xdr:ext cx="534377" cy="259045"/>
    <xdr:sp macro="" textlink="">
      <xdr:nvSpPr>
        <xdr:cNvPr id="191" name="テキスト ボックス 190"/>
        <xdr:cNvSpPr txBox="1"/>
      </xdr:nvSpPr>
      <xdr:spPr>
        <a:xfrm>
          <a:off x="2641111" y="1257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18720</xdr:rowOff>
    </xdr:from>
    <xdr:to>
      <xdr:col>10</xdr:col>
      <xdr:colOff>165100</xdr:colOff>
      <xdr:row>77</xdr:row>
      <xdr:rowOff>120320</xdr:rowOff>
    </xdr:to>
    <xdr:sp macro="" textlink="">
      <xdr:nvSpPr>
        <xdr:cNvPr id="192" name="楕円 191"/>
        <xdr:cNvSpPr/>
      </xdr:nvSpPr>
      <xdr:spPr>
        <a:xfrm>
          <a:off x="1968500" y="132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111447</xdr:rowOff>
    </xdr:from>
    <xdr:ext cx="534377" cy="259045"/>
    <xdr:sp macro="" textlink="">
      <xdr:nvSpPr>
        <xdr:cNvPr id="193" name="テキスト ボックス 192"/>
        <xdr:cNvSpPr txBox="1"/>
      </xdr:nvSpPr>
      <xdr:spPr>
        <a:xfrm>
          <a:off x="1752111" y="1331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91033</xdr:rowOff>
    </xdr:from>
    <xdr:to>
      <xdr:col>6</xdr:col>
      <xdr:colOff>38100</xdr:colOff>
      <xdr:row>79</xdr:row>
      <xdr:rowOff>21183</xdr:rowOff>
    </xdr:to>
    <xdr:sp macro="" textlink="">
      <xdr:nvSpPr>
        <xdr:cNvPr id="194" name="楕円 193"/>
        <xdr:cNvSpPr/>
      </xdr:nvSpPr>
      <xdr:spPr>
        <a:xfrm>
          <a:off x="1079500" y="1346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37710</xdr:rowOff>
    </xdr:from>
    <xdr:ext cx="534377" cy="259045"/>
    <xdr:sp macro="" textlink="">
      <xdr:nvSpPr>
        <xdr:cNvPr id="195" name="テキスト ボックス 194"/>
        <xdr:cNvSpPr txBox="1"/>
      </xdr:nvSpPr>
      <xdr:spPr>
        <a:xfrm>
          <a:off x="863111" y="132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7" name="正方形/長方形 196"/>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98" name="正方形/長方形 197"/>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199" name="正方形/長方形 198"/>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0" name="正方形/長方形 199"/>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1" name="正方形/長方形 20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2" name="テキスト ボックス 20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3" name="直線コネクタ 20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4" name="テキスト ボックス 20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05" name="直線コネクタ 20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06" name="テキスト ボックス 20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07" name="直線コネクタ 20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08" name="テキスト ボックス 20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09" name="直線コネクタ 20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0" name="テキスト ボックス 20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1" name="直線コネクタ 21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2" name="テキスト ボックス 21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3" name="直線コネクタ 21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4" name="テキスト ボックス 21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93</xdr:row>
      <xdr:rowOff>1397</xdr:rowOff>
    </xdr:from>
    <xdr:to>
      <xdr:col>24</xdr:col>
      <xdr:colOff>62865</xdr:colOff>
      <xdr:row>97</xdr:row>
      <xdr:rowOff>61976</xdr:rowOff>
    </xdr:to>
    <xdr:cxnSp macro="">
      <xdr:nvCxnSpPr>
        <xdr:cNvPr id="216" name="直線コネクタ 215"/>
        <xdr:cNvCxnSpPr/>
      </xdr:nvCxnSpPr>
      <xdr:spPr>
        <a:xfrm flipV="1">
          <a:off x="4633595" y="15946247"/>
          <a:ext cx="1270" cy="74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65803</xdr:rowOff>
    </xdr:from>
    <xdr:ext cx="534377" cy="259045"/>
    <xdr:sp macro="" textlink="">
      <xdr:nvSpPr>
        <xdr:cNvPr id="217" name="衛生費最小値テキスト"/>
        <xdr:cNvSpPr txBox="1"/>
      </xdr:nvSpPr>
      <xdr:spPr>
        <a:xfrm>
          <a:off x="4686300" y="1669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61976</xdr:rowOff>
    </xdr:from>
    <xdr:to>
      <xdr:col>24</xdr:col>
      <xdr:colOff>152400</xdr:colOff>
      <xdr:row>97</xdr:row>
      <xdr:rowOff>61976</xdr:rowOff>
    </xdr:to>
    <xdr:cxnSp macro="">
      <xdr:nvCxnSpPr>
        <xdr:cNvPr id="218" name="直線コネクタ 217"/>
        <xdr:cNvCxnSpPr/>
      </xdr:nvCxnSpPr>
      <xdr:spPr>
        <a:xfrm>
          <a:off x="4546600" y="1669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119524</xdr:rowOff>
    </xdr:from>
    <xdr:ext cx="534377" cy="259045"/>
    <xdr:sp macro="" textlink="">
      <xdr:nvSpPr>
        <xdr:cNvPr id="219" name="衛生費最大値テキスト"/>
        <xdr:cNvSpPr txBox="1"/>
      </xdr:nvSpPr>
      <xdr:spPr>
        <a:xfrm>
          <a:off x="4686300" y="1572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93</xdr:row>
      <xdr:rowOff>1397</xdr:rowOff>
    </xdr:from>
    <xdr:to>
      <xdr:col>24</xdr:col>
      <xdr:colOff>152400</xdr:colOff>
      <xdr:row>93</xdr:row>
      <xdr:rowOff>1397</xdr:rowOff>
    </xdr:to>
    <xdr:cxnSp macro="">
      <xdr:nvCxnSpPr>
        <xdr:cNvPr id="220" name="直線コネクタ 219"/>
        <xdr:cNvCxnSpPr/>
      </xdr:nvCxnSpPr>
      <xdr:spPr>
        <a:xfrm>
          <a:off x="4546600" y="1594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94895</xdr:rowOff>
    </xdr:from>
    <xdr:to>
      <xdr:col>24</xdr:col>
      <xdr:colOff>63500</xdr:colOff>
      <xdr:row>93</xdr:row>
      <xdr:rowOff>132614</xdr:rowOff>
    </xdr:to>
    <xdr:cxnSp macro="">
      <xdr:nvCxnSpPr>
        <xdr:cNvPr id="221" name="直線コネクタ 220"/>
        <xdr:cNvCxnSpPr/>
      </xdr:nvCxnSpPr>
      <xdr:spPr>
        <a:xfrm>
          <a:off x="3797300" y="15696845"/>
          <a:ext cx="838200" cy="38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75556</xdr:rowOff>
    </xdr:from>
    <xdr:ext cx="534377" cy="259045"/>
    <xdr:sp macro="" textlink="">
      <xdr:nvSpPr>
        <xdr:cNvPr id="222" name="衛生費平均値テキスト"/>
        <xdr:cNvSpPr txBox="1"/>
      </xdr:nvSpPr>
      <xdr:spPr>
        <a:xfrm>
          <a:off x="4686300" y="16191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97129</xdr:rowOff>
    </xdr:from>
    <xdr:to>
      <xdr:col>24</xdr:col>
      <xdr:colOff>114300</xdr:colOff>
      <xdr:row>95</xdr:row>
      <xdr:rowOff>27279</xdr:rowOff>
    </xdr:to>
    <xdr:sp macro="" textlink="">
      <xdr:nvSpPr>
        <xdr:cNvPr id="223" name="フローチャート: 判断 222"/>
        <xdr:cNvSpPr/>
      </xdr:nvSpPr>
      <xdr:spPr>
        <a:xfrm>
          <a:off x="4584700" y="1621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18999</xdr:rowOff>
    </xdr:from>
    <xdr:to>
      <xdr:col>19</xdr:col>
      <xdr:colOff>177800</xdr:colOff>
      <xdr:row>91</xdr:row>
      <xdr:rowOff>94895</xdr:rowOff>
    </xdr:to>
    <xdr:cxnSp macro="">
      <xdr:nvCxnSpPr>
        <xdr:cNvPr id="224" name="直線コネクタ 223"/>
        <xdr:cNvCxnSpPr/>
      </xdr:nvCxnSpPr>
      <xdr:spPr>
        <a:xfrm>
          <a:off x="2908300" y="15449499"/>
          <a:ext cx="889000" cy="24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83643</xdr:rowOff>
    </xdr:from>
    <xdr:to>
      <xdr:col>20</xdr:col>
      <xdr:colOff>38100</xdr:colOff>
      <xdr:row>95</xdr:row>
      <xdr:rowOff>13793</xdr:rowOff>
    </xdr:to>
    <xdr:sp macro="" textlink="">
      <xdr:nvSpPr>
        <xdr:cNvPr id="225" name="フローチャート: 判断 224"/>
        <xdr:cNvSpPr/>
      </xdr:nvSpPr>
      <xdr:spPr>
        <a:xfrm>
          <a:off x="3746500" y="1619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4920</xdr:rowOff>
    </xdr:from>
    <xdr:ext cx="534377" cy="259045"/>
    <xdr:sp macro="" textlink="">
      <xdr:nvSpPr>
        <xdr:cNvPr id="226" name="テキスト ボックス 225"/>
        <xdr:cNvSpPr txBox="1"/>
      </xdr:nvSpPr>
      <xdr:spPr>
        <a:xfrm>
          <a:off x="3517411" y="1629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18999</xdr:rowOff>
    </xdr:from>
    <xdr:to>
      <xdr:col>15</xdr:col>
      <xdr:colOff>50800</xdr:colOff>
      <xdr:row>93</xdr:row>
      <xdr:rowOff>21513</xdr:rowOff>
    </xdr:to>
    <xdr:cxnSp macro="">
      <xdr:nvCxnSpPr>
        <xdr:cNvPr id="227" name="直線コネクタ 226"/>
        <xdr:cNvCxnSpPr/>
      </xdr:nvCxnSpPr>
      <xdr:spPr>
        <a:xfrm flipV="1">
          <a:off x="2019300" y="15449499"/>
          <a:ext cx="889000" cy="51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51409</xdr:rowOff>
    </xdr:from>
    <xdr:to>
      <xdr:col>15</xdr:col>
      <xdr:colOff>101600</xdr:colOff>
      <xdr:row>98</xdr:row>
      <xdr:rowOff>153009</xdr:rowOff>
    </xdr:to>
    <xdr:sp macro="" textlink="">
      <xdr:nvSpPr>
        <xdr:cNvPr id="228" name="フローチャート: 判断 227"/>
        <xdr:cNvSpPr/>
      </xdr:nvSpPr>
      <xdr:spPr>
        <a:xfrm>
          <a:off x="2857500" y="1685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144136</xdr:rowOff>
    </xdr:from>
    <xdr:ext cx="534377" cy="259045"/>
    <xdr:sp macro="" textlink="">
      <xdr:nvSpPr>
        <xdr:cNvPr id="229" name="テキスト ボックス 228"/>
        <xdr:cNvSpPr txBox="1"/>
      </xdr:nvSpPr>
      <xdr:spPr>
        <a:xfrm>
          <a:off x="2641111" y="1694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121869</xdr:rowOff>
    </xdr:from>
    <xdr:to>
      <xdr:col>10</xdr:col>
      <xdr:colOff>114300</xdr:colOff>
      <xdr:row>93</xdr:row>
      <xdr:rowOff>21513</xdr:rowOff>
    </xdr:to>
    <xdr:cxnSp macro="">
      <xdr:nvCxnSpPr>
        <xdr:cNvPr id="230" name="直線コネクタ 229"/>
        <xdr:cNvCxnSpPr/>
      </xdr:nvCxnSpPr>
      <xdr:spPr>
        <a:xfrm>
          <a:off x="1130300" y="15552369"/>
          <a:ext cx="889000" cy="41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134620</xdr:rowOff>
    </xdr:from>
    <xdr:to>
      <xdr:col>10</xdr:col>
      <xdr:colOff>165100</xdr:colOff>
      <xdr:row>97</xdr:row>
      <xdr:rowOff>64770</xdr:rowOff>
    </xdr:to>
    <xdr:sp macro="" textlink="">
      <xdr:nvSpPr>
        <xdr:cNvPr id="231" name="フローチャート: 判断 230"/>
        <xdr:cNvSpPr/>
      </xdr:nvSpPr>
      <xdr:spPr>
        <a:xfrm>
          <a:off x="1968500" y="1659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55897</xdr:rowOff>
    </xdr:from>
    <xdr:ext cx="534377" cy="259045"/>
    <xdr:sp macro="" textlink="">
      <xdr:nvSpPr>
        <xdr:cNvPr id="232" name="テキスト ボックス 231"/>
        <xdr:cNvSpPr txBox="1"/>
      </xdr:nvSpPr>
      <xdr:spPr>
        <a:xfrm>
          <a:off x="1752111" y="1668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151307</xdr:rowOff>
    </xdr:from>
    <xdr:to>
      <xdr:col>6</xdr:col>
      <xdr:colOff>38100</xdr:colOff>
      <xdr:row>99</xdr:row>
      <xdr:rowOff>81457</xdr:rowOff>
    </xdr:to>
    <xdr:sp macro="" textlink="">
      <xdr:nvSpPr>
        <xdr:cNvPr id="233" name="フローチャート: 判断 232"/>
        <xdr:cNvSpPr/>
      </xdr:nvSpPr>
      <xdr:spPr>
        <a:xfrm>
          <a:off x="1079500" y="1695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72584</xdr:rowOff>
    </xdr:from>
    <xdr:ext cx="534377" cy="259045"/>
    <xdr:sp macro="" textlink="">
      <xdr:nvSpPr>
        <xdr:cNvPr id="234" name="テキスト ボックス 233"/>
        <xdr:cNvSpPr txBox="1"/>
      </xdr:nvSpPr>
      <xdr:spPr>
        <a:xfrm>
          <a:off x="863111" y="1704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5" name="テキスト ボックス 23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6" name="テキスト ボックス 23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37" name="テキスト ボックス 23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38" name="テキスト ボックス 23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39" name="テキスト ボックス 23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81814</xdr:rowOff>
    </xdr:from>
    <xdr:to>
      <xdr:col>24</xdr:col>
      <xdr:colOff>114300</xdr:colOff>
      <xdr:row>94</xdr:row>
      <xdr:rowOff>11964</xdr:rowOff>
    </xdr:to>
    <xdr:sp macro="" textlink="">
      <xdr:nvSpPr>
        <xdr:cNvPr id="240" name="楕円 239"/>
        <xdr:cNvSpPr/>
      </xdr:nvSpPr>
      <xdr:spPr>
        <a:xfrm>
          <a:off x="4584700" y="1602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104691</xdr:rowOff>
    </xdr:from>
    <xdr:ext cx="534377" cy="259045"/>
    <xdr:sp macro="" textlink="">
      <xdr:nvSpPr>
        <xdr:cNvPr id="241" name="衛生費該当値テキスト"/>
        <xdr:cNvSpPr txBox="1"/>
      </xdr:nvSpPr>
      <xdr:spPr>
        <a:xfrm>
          <a:off x="4686300" y="1587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44095</xdr:rowOff>
    </xdr:from>
    <xdr:to>
      <xdr:col>20</xdr:col>
      <xdr:colOff>38100</xdr:colOff>
      <xdr:row>91</xdr:row>
      <xdr:rowOff>145695</xdr:rowOff>
    </xdr:to>
    <xdr:sp macro="" textlink="">
      <xdr:nvSpPr>
        <xdr:cNvPr id="242" name="楕円 241"/>
        <xdr:cNvSpPr/>
      </xdr:nvSpPr>
      <xdr:spPr>
        <a:xfrm>
          <a:off x="3746500" y="1564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162222</xdr:rowOff>
    </xdr:from>
    <xdr:ext cx="534377" cy="259045"/>
    <xdr:sp macro="" textlink="">
      <xdr:nvSpPr>
        <xdr:cNvPr id="243" name="テキスト ボックス 242"/>
        <xdr:cNvSpPr txBox="1"/>
      </xdr:nvSpPr>
      <xdr:spPr>
        <a:xfrm>
          <a:off x="3517411" y="1542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89</xdr:row>
      <xdr:rowOff>139649</xdr:rowOff>
    </xdr:from>
    <xdr:to>
      <xdr:col>15</xdr:col>
      <xdr:colOff>101600</xdr:colOff>
      <xdr:row>90</xdr:row>
      <xdr:rowOff>69799</xdr:rowOff>
    </xdr:to>
    <xdr:sp macro="" textlink="">
      <xdr:nvSpPr>
        <xdr:cNvPr id="244" name="楕円 243"/>
        <xdr:cNvSpPr/>
      </xdr:nvSpPr>
      <xdr:spPr>
        <a:xfrm>
          <a:off x="2857500" y="1539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88</xdr:row>
      <xdr:rowOff>86326</xdr:rowOff>
    </xdr:from>
    <xdr:ext cx="534377" cy="259045"/>
    <xdr:sp macro="" textlink="">
      <xdr:nvSpPr>
        <xdr:cNvPr id="245" name="テキスト ボックス 244"/>
        <xdr:cNvSpPr txBox="1"/>
      </xdr:nvSpPr>
      <xdr:spPr>
        <a:xfrm>
          <a:off x="2641111" y="1517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142163</xdr:rowOff>
    </xdr:from>
    <xdr:to>
      <xdr:col>10</xdr:col>
      <xdr:colOff>165100</xdr:colOff>
      <xdr:row>93</xdr:row>
      <xdr:rowOff>72313</xdr:rowOff>
    </xdr:to>
    <xdr:sp macro="" textlink="">
      <xdr:nvSpPr>
        <xdr:cNvPr id="246" name="楕円 245"/>
        <xdr:cNvSpPr/>
      </xdr:nvSpPr>
      <xdr:spPr>
        <a:xfrm>
          <a:off x="1968500" y="1591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88840</xdr:rowOff>
    </xdr:from>
    <xdr:ext cx="534377" cy="259045"/>
    <xdr:sp macro="" textlink="">
      <xdr:nvSpPr>
        <xdr:cNvPr id="247" name="テキスト ボックス 246"/>
        <xdr:cNvSpPr txBox="1"/>
      </xdr:nvSpPr>
      <xdr:spPr>
        <a:xfrm>
          <a:off x="1752111" y="1569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71069</xdr:rowOff>
    </xdr:from>
    <xdr:to>
      <xdr:col>6</xdr:col>
      <xdr:colOff>38100</xdr:colOff>
      <xdr:row>91</xdr:row>
      <xdr:rowOff>1219</xdr:rowOff>
    </xdr:to>
    <xdr:sp macro="" textlink="">
      <xdr:nvSpPr>
        <xdr:cNvPr id="248" name="楕円 247"/>
        <xdr:cNvSpPr/>
      </xdr:nvSpPr>
      <xdr:spPr>
        <a:xfrm>
          <a:off x="1079500" y="1550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89</xdr:row>
      <xdr:rowOff>17746</xdr:rowOff>
    </xdr:from>
    <xdr:ext cx="534377" cy="259045"/>
    <xdr:sp macro="" textlink="">
      <xdr:nvSpPr>
        <xdr:cNvPr id="249" name="テキスト ボックス 248"/>
        <xdr:cNvSpPr txBox="1"/>
      </xdr:nvSpPr>
      <xdr:spPr>
        <a:xfrm>
          <a:off x="863111" y="1527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0" name="正方形/長方形 24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1" name="正方形/長方形 250"/>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2" name="正方形/長方形 251"/>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3" name="正方形/長方形 252"/>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4" name="正方形/長方形 253"/>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5" name="正方形/長方形 25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6" name="テキスト ボックス 25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57" name="直線コネクタ 25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58" name="テキスト ボックス 257"/>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59" name="直線コネクタ 25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128105</xdr:rowOff>
    </xdr:from>
    <xdr:ext cx="467179" cy="259045"/>
    <xdr:sp macro="" textlink="">
      <xdr:nvSpPr>
        <xdr:cNvPr id="260" name="テキスト ボックス 259"/>
        <xdr:cNvSpPr txBox="1"/>
      </xdr:nvSpPr>
      <xdr:spPr>
        <a:xfrm>
          <a:off x="6136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1" name="直線コネクタ 26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2" name="テキスト ボックス 26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3" name="直線コネクタ 26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64" name="テキスト ボックス 26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65" name="直線コネクタ 26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66" name="テキスト ボックス 26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67" name="直線コネクタ 26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68" name="テキスト ボックス 26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69" name="直線コネクタ 26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0" name="テキスト ボックス 26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1" name="直線コネクタ 27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2" name="テキスト ボックス 27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38463</xdr:rowOff>
    </xdr:from>
    <xdr:to>
      <xdr:col>54</xdr:col>
      <xdr:colOff>189865</xdr:colOff>
      <xdr:row>38</xdr:row>
      <xdr:rowOff>141006</xdr:rowOff>
    </xdr:to>
    <xdr:cxnSp macro="">
      <xdr:nvCxnSpPr>
        <xdr:cNvPr id="274" name="直線コネクタ 273"/>
        <xdr:cNvCxnSpPr/>
      </xdr:nvCxnSpPr>
      <xdr:spPr>
        <a:xfrm flipV="1">
          <a:off x="10475595" y="6039213"/>
          <a:ext cx="1270" cy="616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144833</xdr:rowOff>
    </xdr:from>
    <xdr:ext cx="469744" cy="259045"/>
    <xdr:sp macro="" textlink="">
      <xdr:nvSpPr>
        <xdr:cNvPr id="275" name="労働費最小値テキスト"/>
        <xdr:cNvSpPr txBox="1"/>
      </xdr:nvSpPr>
      <xdr:spPr>
        <a:xfrm>
          <a:off x="10528300" y="665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141006</xdr:rowOff>
    </xdr:from>
    <xdr:to>
      <xdr:col>55</xdr:col>
      <xdr:colOff>88900</xdr:colOff>
      <xdr:row>38</xdr:row>
      <xdr:rowOff>141006</xdr:rowOff>
    </xdr:to>
    <xdr:cxnSp macro="">
      <xdr:nvCxnSpPr>
        <xdr:cNvPr id="276" name="直線コネクタ 275"/>
        <xdr:cNvCxnSpPr/>
      </xdr:nvCxnSpPr>
      <xdr:spPr>
        <a:xfrm>
          <a:off x="10388600" y="665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156590</xdr:rowOff>
    </xdr:from>
    <xdr:ext cx="469744" cy="259045"/>
    <xdr:sp macro="" textlink="">
      <xdr:nvSpPr>
        <xdr:cNvPr id="277" name="労働費最大値テキスト"/>
        <xdr:cNvSpPr txBox="1"/>
      </xdr:nvSpPr>
      <xdr:spPr>
        <a:xfrm>
          <a:off x="10528300" y="5814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38463</xdr:rowOff>
    </xdr:from>
    <xdr:to>
      <xdr:col>55</xdr:col>
      <xdr:colOff>88900</xdr:colOff>
      <xdr:row>35</xdr:row>
      <xdr:rowOff>38463</xdr:rowOff>
    </xdr:to>
    <xdr:cxnSp macro="">
      <xdr:nvCxnSpPr>
        <xdr:cNvPr id="278" name="直線コネクタ 277"/>
        <xdr:cNvCxnSpPr/>
      </xdr:nvCxnSpPr>
      <xdr:spPr>
        <a:xfrm>
          <a:off x="10388600" y="6039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88428</xdr:rowOff>
    </xdr:from>
    <xdr:to>
      <xdr:col>55</xdr:col>
      <xdr:colOff>0</xdr:colOff>
      <xdr:row>36</xdr:row>
      <xdr:rowOff>124025</xdr:rowOff>
    </xdr:to>
    <xdr:cxnSp macro="">
      <xdr:nvCxnSpPr>
        <xdr:cNvPr id="279" name="直線コネクタ 278"/>
        <xdr:cNvCxnSpPr/>
      </xdr:nvCxnSpPr>
      <xdr:spPr>
        <a:xfrm>
          <a:off x="9639300" y="6089178"/>
          <a:ext cx="838200" cy="20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109128</xdr:rowOff>
    </xdr:from>
    <xdr:ext cx="469744" cy="259045"/>
    <xdr:sp macro="" textlink="">
      <xdr:nvSpPr>
        <xdr:cNvPr id="280" name="労働費平均値テキスト"/>
        <xdr:cNvSpPr txBox="1"/>
      </xdr:nvSpPr>
      <xdr:spPr>
        <a:xfrm>
          <a:off x="10528300" y="6281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130701</xdr:rowOff>
    </xdr:from>
    <xdr:to>
      <xdr:col>55</xdr:col>
      <xdr:colOff>50800</xdr:colOff>
      <xdr:row>37</xdr:row>
      <xdr:rowOff>60851</xdr:rowOff>
    </xdr:to>
    <xdr:sp macro="" textlink="">
      <xdr:nvSpPr>
        <xdr:cNvPr id="281" name="フローチャート: 判断 280"/>
        <xdr:cNvSpPr/>
      </xdr:nvSpPr>
      <xdr:spPr>
        <a:xfrm>
          <a:off x="10426700" y="630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22787</xdr:rowOff>
    </xdr:from>
    <xdr:to>
      <xdr:col>50</xdr:col>
      <xdr:colOff>114300</xdr:colOff>
      <xdr:row>35</xdr:row>
      <xdr:rowOff>88428</xdr:rowOff>
    </xdr:to>
    <xdr:cxnSp macro="">
      <xdr:nvCxnSpPr>
        <xdr:cNvPr id="282" name="直線コネクタ 281"/>
        <xdr:cNvCxnSpPr/>
      </xdr:nvCxnSpPr>
      <xdr:spPr>
        <a:xfrm>
          <a:off x="8750300" y="5852087"/>
          <a:ext cx="889000" cy="23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144090</xdr:rowOff>
    </xdr:from>
    <xdr:to>
      <xdr:col>50</xdr:col>
      <xdr:colOff>165100</xdr:colOff>
      <xdr:row>36</xdr:row>
      <xdr:rowOff>74240</xdr:rowOff>
    </xdr:to>
    <xdr:sp macro="" textlink="">
      <xdr:nvSpPr>
        <xdr:cNvPr id="283" name="フローチャート: 判断 282"/>
        <xdr:cNvSpPr/>
      </xdr:nvSpPr>
      <xdr:spPr>
        <a:xfrm>
          <a:off x="9588500" y="614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65367</xdr:rowOff>
    </xdr:from>
    <xdr:ext cx="469744" cy="259045"/>
    <xdr:sp macro="" textlink="">
      <xdr:nvSpPr>
        <xdr:cNvPr id="284" name="テキスト ボックス 283"/>
        <xdr:cNvSpPr txBox="1"/>
      </xdr:nvSpPr>
      <xdr:spPr>
        <a:xfrm>
          <a:off x="9391728" y="623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41728</xdr:rowOff>
    </xdr:from>
    <xdr:to>
      <xdr:col>45</xdr:col>
      <xdr:colOff>177800</xdr:colOff>
      <xdr:row>34</xdr:row>
      <xdr:rowOff>22787</xdr:rowOff>
    </xdr:to>
    <xdr:cxnSp macro="">
      <xdr:nvCxnSpPr>
        <xdr:cNvPr id="285" name="直線コネクタ 284"/>
        <xdr:cNvCxnSpPr/>
      </xdr:nvCxnSpPr>
      <xdr:spPr>
        <a:xfrm>
          <a:off x="7861300" y="5699578"/>
          <a:ext cx="889000" cy="15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61142</xdr:rowOff>
    </xdr:from>
    <xdr:to>
      <xdr:col>46</xdr:col>
      <xdr:colOff>38100</xdr:colOff>
      <xdr:row>35</xdr:row>
      <xdr:rowOff>162742</xdr:rowOff>
    </xdr:to>
    <xdr:sp macro="" textlink="">
      <xdr:nvSpPr>
        <xdr:cNvPr id="286" name="フローチャート: 判断 285"/>
        <xdr:cNvSpPr/>
      </xdr:nvSpPr>
      <xdr:spPr>
        <a:xfrm>
          <a:off x="8699500" y="60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153869</xdr:rowOff>
    </xdr:from>
    <xdr:ext cx="469744" cy="259045"/>
    <xdr:sp macro="" textlink="">
      <xdr:nvSpPr>
        <xdr:cNvPr id="287" name="テキスト ボックス 286"/>
        <xdr:cNvSpPr txBox="1"/>
      </xdr:nvSpPr>
      <xdr:spPr>
        <a:xfrm>
          <a:off x="8515428" y="615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30299</xdr:rowOff>
    </xdr:from>
    <xdr:to>
      <xdr:col>41</xdr:col>
      <xdr:colOff>50800</xdr:colOff>
      <xdr:row>33</xdr:row>
      <xdr:rowOff>41728</xdr:rowOff>
    </xdr:to>
    <xdr:cxnSp macro="">
      <xdr:nvCxnSpPr>
        <xdr:cNvPr id="288" name="直線コネクタ 287"/>
        <xdr:cNvCxnSpPr/>
      </xdr:nvCxnSpPr>
      <xdr:spPr>
        <a:xfrm>
          <a:off x="6972300" y="5173799"/>
          <a:ext cx="889000" cy="52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95431</xdr:rowOff>
    </xdr:from>
    <xdr:to>
      <xdr:col>41</xdr:col>
      <xdr:colOff>101600</xdr:colOff>
      <xdr:row>33</xdr:row>
      <xdr:rowOff>25581</xdr:rowOff>
    </xdr:to>
    <xdr:sp macro="" textlink="">
      <xdr:nvSpPr>
        <xdr:cNvPr id="289" name="フローチャート: 判断 288"/>
        <xdr:cNvSpPr/>
      </xdr:nvSpPr>
      <xdr:spPr>
        <a:xfrm>
          <a:off x="7810500" y="5581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42108</xdr:rowOff>
    </xdr:from>
    <xdr:ext cx="469744" cy="259045"/>
    <xdr:sp macro="" textlink="">
      <xdr:nvSpPr>
        <xdr:cNvPr id="290" name="テキスト ボックス 289"/>
        <xdr:cNvSpPr txBox="1"/>
      </xdr:nvSpPr>
      <xdr:spPr>
        <a:xfrm>
          <a:off x="7626428" y="535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150949</xdr:rowOff>
    </xdr:from>
    <xdr:to>
      <xdr:col>36</xdr:col>
      <xdr:colOff>165100</xdr:colOff>
      <xdr:row>31</xdr:row>
      <xdr:rowOff>81099</xdr:rowOff>
    </xdr:to>
    <xdr:sp macro="" textlink="">
      <xdr:nvSpPr>
        <xdr:cNvPr id="291" name="フローチャート: 判断 290"/>
        <xdr:cNvSpPr/>
      </xdr:nvSpPr>
      <xdr:spPr>
        <a:xfrm>
          <a:off x="6921500" y="5294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72226</xdr:rowOff>
    </xdr:from>
    <xdr:ext cx="469744" cy="259045"/>
    <xdr:sp macro="" textlink="">
      <xdr:nvSpPr>
        <xdr:cNvPr id="292" name="テキスト ボックス 291"/>
        <xdr:cNvSpPr txBox="1"/>
      </xdr:nvSpPr>
      <xdr:spPr>
        <a:xfrm>
          <a:off x="6737428" y="538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3" name="テキスト ボックス 29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4" name="テキスト ボックス 29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5" name="テキスト ボックス 29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6" name="テキスト ボックス 29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7" name="テキスト ボックス 29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73225</xdr:rowOff>
    </xdr:from>
    <xdr:to>
      <xdr:col>55</xdr:col>
      <xdr:colOff>50800</xdr:colOff>
      <xdr:row>37</xdr:row>
      <xdr:rowOff>3375</xdr:rowOff>
    </xdr:to>
    <xdr:sp macro="" textlink="">
      <xdr:nvSpPr>
        <xdr:cNvPr id="298" name="楕円 297"/>
        <xdr:cNvSpPr/>
      </xdr:nvSpPr>
      <xdr:spPr>
        <a:xfrm>
          <a:off x="10426700" y="624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96102</xdr:rowOff>
    </xdr:from>
    <xdr:ext cx="469744" cy="259045"/>
    <xdr:sp macro="" textlink="">
      <xdr:nvSpPr>
        <xdr:cNvPr id="299" name="労働費該当値テキスト"/>
        <xdr:cNvSpPr txBox="1"/>
      </xdr:nvSpPr>
      <xdr:spPr>
        <a:xfrm>
          <a:off x="10528300" y="609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37628</xdr:rowOff>
    </xdr:from>
    <xdr:to>
      <xdr:col>50</xdr:col>
      <xdr:colOff>165100</xdr:colOff>
      <xdr:row>35</xdr:row>
      <xdr:rowOff>139228</xdr:rowOff>
    </xdr:to>
    <xdr:sp macro="" textlink="">
      <xdr:nvSpPr>
        <xdr:cNvPr id="300" name="楕円 299"/>
        <xdr:cNvSpPr/>
      </xdr:nvSpPr>
      <xdr:spPr>
        <a:xfrm>
          <a:off x="9588500" y="603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33</xdr:row>
      <xdr:rowOff>155755</xdr:rowOff>
    </xdr:from>
    <xdr:ext cx="469744" cy="259045"/>
    <xdr:sp macro="" textlink="">
      <xdr:nvSpPr>
        <xdr:cNvPr id="301" name="テキスト ボックス 300"/>
        <xdr:cNvSpPr txBox="1"/>
      </xdr:nvSpPr>
      <xdr:spPr>
        <a:xfrm>
          <a:off x="9391728" y="581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143437</xdr:rowOff>
    </xdr:from>
    <xdr:to>
      <xdr:col>46</xdr:col>
      <xdr:colOff>38100</xdr:colOff>
      <xdr:row>34</xdr:row>
      <xdr:rowOff>73587</xdr:rowOff>
    </xdr:to>
    <xdr:sp macro="" textlink="">
      <xdr:nvSpPr>
        <xdr:cNvPr id="302" name="楕円 301"/>
        <xdr:cNvSpPr/>
      </xdr:nvSpPr>
      <xdr:spPr>
        <a:xfrm>
          <a:off x="8699500" y="580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90114</xdr:rowOff>
    </xdr:from>
    <xdr:ext cx="469744" cy="259045"/>
    <xdr:sp macro="" textlink="">
      <xdr:nvSpPr>
        <xdr:cNvPr id="303" name="テキスト ボックス 302"/>
        <xdr:cNvSpPr txBox="1"/>
      </xdr:nvSpPr>
      <xdr:spPr>
        <a:xfrm>
          <a:off x="8515428" y="557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162378</xdr:rowOff>
    </xdr:from>
    <xdr:to>
      <xdr:col>41</xdr:col>
      <xdr:colOff>101600</xdr:colOff>
      <xdr:row>33</xdr:row>
      <xdr:rowOff>92528</xdr:rowOff>
    </xdr:to>
    <xdr:sp macro="" textlink="">
      <xdr:nvSpPr>
        <xdr:cNvPr id="304" name="楕円 303"/>
        <xdr:cNvSpPr/>
      </xdr:nvSpPr>
      <xdr:spPr>
        <a:xfrm>
          <a:off x="7810500" y="564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83655</xdr:rowOff>
    </xdr:from>
    <xdr:ext cx="469744" cy="259045"/>
    <xdr:sp macro="" textlink="">
      <xdr:nvSpPr>
        <xdr:cNvPr id="305" name="テキスト ボックス 304"/>
        <xdr:cNvSpPr txBox="1"/>
      </xdr:nvSpPr>
      <xdr:spPr>
        <a:xfrm>
          <a:off x="7626428" y="574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29</xdr:row>
      <xdr:rowOff>150949</xdr:rowOff>
    </xdr:from>
    <xdr:to>
      <xdr:col>36</xdr:col>
      <xdr:colOff>165100</xdr:colOff>
      <xdr:row>30</xdr:row>
      <xdr:rowOff>81099</xdr:rowOff>
    </xdr:to>
    <xdr:sp macro="" textlink="">
      <xdr:nvSpPr>
        <xdr:cNvPr id="306" name="楕円 305"/>
        <xdr:cNvSpPr/>
      </xdr:nvSpPr>
      <xdr:spPr>
        <a:xfrm>
          <a:off x="6921500" y="512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97626</xdr:rowOff>
    </xdr:from>
    <xdr:ext cx="469744" cy="259045"/>
    <xdr:sp macro="" textlink="">
      <xdr:nvSpPr>
        <xdr:cNvPr id="307" name="テキスト ボックス 306"/>
        <xdr:cNvSpPr txBox="1"/>
      </xdr:nvSpPr>
      <xdr:spPr>
        <a:xfrm>
          <a:off x="6737428" y="489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8" name="正方形/長方形 30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9" name="正方形/長方形 308"/>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0" name="正方形/長方形 309"/>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1" name="正方形/長方形 310"/>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2" name="正方形/長方形 311"/>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3" name="正方形/長方形 31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4" name="テキスト ボックス 31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5" name="直線コネクタ 31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6" name="テキスト ボックス 315"/>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17" name="直線コネクタ 31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18" name="テキスト ボックス 317"/>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19" name="直線コネクタ 31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0" name="テキスト ボックス 31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1" name="直線コネクタ 32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2" name="テキスト ボックス 32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3" name="直線コネクタ 32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24" name="テキスト ボックス 32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5" name="直線コネクタ 32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26" name="テキスト ボックス 32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7" name="直線コネクタ 32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8" name="テキスト ボックス 32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106858</xdr:rowOff>
    </xdr:from>
    <xdr:to>
      <xdr:col>54</xdr:col>
      <xdr:colOff>189865</xdr:colOff>
      <xdr:row>58</xdr:row>
      <xdr:rowOff>939</xdr:rowOff>
    </xdr:to>
    <xdr:cxnSp macro="">
      <xdr:nvCxnSpPr>
        <xdr:cNvPr id="330" name="直線コネクタ 329"/>
        <xdr:cNvCxnSpPr/>
      </xdr:nvCxnSpPr>
      <xdr:spPr>
        <a:xfrm flipV="1">
          <a:off x="10475595" y="9536608"/>
          <a:ext cx="1270" cy="40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4766</xdr:rowOff>
    </xdr:from>
    <xdr:ext cx="534377" cy="259045"/>
    <xdr:sp macro="" textlink="">
      <xdr:nvSpPr>
        <xdr:cNvPr id="331" name="農林水産業費最小値テキスト"/>
        <xdr:cNvSpPr txBox="1"/>
      </xdr:nvSpPr>
      <xdr:spPr>
        <a:xfrm>
          <a:off x="10528300" y="994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939</xdr:rowOff>
    </xdr:from>
    <xdr:to>
      <xdr:col>55</xdr:col>
      <xdr:colOff>88900</xdr:colOff>
      <xdr:row>58</xdr:row>
      <xdr:rowOff>939</xdr:rowOff>
    </xdr:to>
    <xdr:cxnSp macro="">
      <xdr:nvCxnSpPr>
        <xdr:cNvPr id="332" name="直線コネクタ 331"/>
        <xdr:cNvCxnSpPr/>
      </xdr:nvCxnSpPr>
      <xdr:spPr>
        <a:xfrm>
          <a:off x="10388600" y="994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53535</xdr:rowOff>
    </xdr:from>
    <xdr:ext cx="534377" cy="259045"/>
    <xdr:sp macro="" textlink="">
      <xdr:nvSpPr>
        <xdr:cNvPr id="333" name="農林水産業費最大値テキスト"/>
        <xdr:cNvSpPr txBox="1"/>
      </xdr:nvSpPr>
      <xdr:spPr>
        <a:xfrm>
          <a:off x="10528300" y="93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106858</xdr:rowOff>
    </xdr:from>
    <xdr:to>
      <xdr:col>55</xdr:col>
      <xdr:colOff>88900</xdr:colOff>
      <xdr:row>55</xdr:row>
      <xdr:rowOff>106858</xdr:rowOff>
    </xdr:to>
    <xdr:cxnSp macro="">
      <xdr:nvCxnSpPr>
        <xdr:cNvPr id="334" name="直線コネクタ 333"/>
        <xdr:cNvCxnSpPr/>
      </xdr:nvCxnSpPr>
      <xdr:spPr>
        <a:xfrm>
          <a:off x="10388600" y="9536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55118</xdr:rowOff>
    </xdr:from>
    <xdr:to>
      <xdr:col>55</xdr:col>
      <xdr:colOff>0</xdr:colOff>
      <xdr:row>56</xdr:row>
      <xdr:rowOff>100685</xdr:rowOff>
    </xdr:to>
    <xdr:cxnSp macro="">
      <xdr:nvCxnSpPr>
        <xdr:cNvPr id="335" name="直線コネクタ 334"/>
        <xdr:cNvCxnSpPr/>
      </xdr:nvCxnSpPr>
      <xdr:spPr>
        <a:xfrm>
          <a:off x="9639300" y="9656318"/>
          <a:ext cx="838200" cy="4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69537</xdr:rowOff>
    </xdr:from>
    <xdr:ext cx="534377" cy="259045"/>
    <xdr:sp macro="" textlink="">
      <xdr:nvSpPr>
        <xdr:cNvPr id="336" name="農林水産業費平均値テキスト"/>
        <xdr:cNvSpPr txBox="1"/>
      </xdr:nvSpPr>
      <xdr:spPr>
        <a:xfrm>
          <a:off x="10528300" y="9670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91110</xdr:rowOff>
    </xdr:from>
    <xdr:to>
      <xdr:col>55</xdr:col>
      <xdr:colOff>50800</xdr:colOff>
      <xdr:row>57</xdr:row>
      <xdr:rowOff>21260</xdr:rowOff>
    </xdr:to>
    <xdr:sp macro="" textlink="">
      <xdr:nvSpPr>
        <xdr:cNvPr id="337" name="フローチャート: 判断 336"/>
        <xdr:cNvSpPr/>
      </xdr:nvSpPr>
      <xdr:spPr>
        <a:xfrm>
          <a:off x="10426700" y="969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55118</xdr:rowOff>
    </xdr:from>
    <xdr:to>
      <xdr:col>50</xdr:col>
      <xdr:colOff>114300</xdr:colOff>
      <xdr:row>56</xdr:row>
      <xdr:rowOff>150368</xdr:rowOff>
    </xdr:to>
    <xdr:cxnSp macro="">
      <xdr:nvCxnSpPr>
        <xdr:cNvPr id="338" name="直線コネクタ 337"/>
        <xdr:cNvCxnSpPr/>
      </xdr:nvCxnSpPr>
      <xdr:spPr>
        <a:xfrm flipV="1">
          <a:off x="8750300" y="9656318"/>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157175</xdr:rowOff>
    </xdr:from>
    <xdr:to>
      <xdr:col>50</xdr:col>
      <xdr:colOff>165100</xdr:colOff>
      <xdr:row>59</xdr:row>
      <xdr:rowOff>87325</xdr:rowOff>
    </xdr:to>
    <xdr:sp macro="" textlink="">
      <xdr:nvSpPr>
        <xdr:cNvPr id="339" name="フローチャート: 判断 338"/>
        <xdr:cNvSpPr/>
      </xdr:nvSpPr>
      <xdr:spPr>
        <a:xfrm>
          <a:off x="9588500" y="1010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59</xdr:row>
      <xdr:rowOff>78452</xdr:rowOff>
    </xdr:from>
    <xdr:ext cx="534377" cy="259045"/>
    <xdr:sp macro="" textlink="">
      <xdr:nvSpPr>
        <xdr:cNvPr id="340" name="テキスト ボックス 339"/>
        <xdr:cNvSpPr txBox="1"/>
      </xdr:nvSpPr>
      <xdr:spPr>
        <a:xfrm>
          <a:off x="9359411" y="1019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100457</xdr:rowOff>
    </xdr:from>
    <xdr:to>
      <xdr:col>45</xdr:col>
      <xdr:colOff>177800</xdr:colOff>
      <xdr:row>56</xdr:row>
      <xdr:rowOff>150368</xdr:rowOff>
    </xdr:to>
    <xdr:cxnSp macro="">
      <xdr:nvCxnSpPr>
        <xdr:cNvPr id="341" name="直線コネクタ 340"/>
        <xdr:cNvCxnSpPr/>
      </xdr:nvCxnSpPr>
      <xdr:spPr>
        <a:xfrm>
          <a:off x="7861300" y="9015857"/>
          <a:ext cx="889000" cy="73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107721</xdr:rowOff>
    </xdr:from>
    <xdr:to>
      <xdr:col>46</xdr:col>
      <xdr:colOff>38100</xdr:colOff>
      <xdr:row>58</xdr:row>
      <xdr:rowOff>37871</xdr:rowOff>
    </xdr:to>
    <xdr:sp macro="" textlink="">
      <xdr:nvSpPr>
        <xdr:cNvPr id="342" name="フローチャート: 判断 341"/>
        <xdr:cNvSpPr/>
      </xdr:nvSpPr>
      <xdr:spPr>
        <a:xfrm>
          <a:off x="8699500" y="988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28998</xdr:rowOff>
    </xdr:from>
    <xdr:ext cx="534377" cy="259045"/>
    <xdr:sp macro="" textlink="">
      <xdr:nvSpPr>
        <xdr:cNvPr id="343" name="テキスト ボックス 342"/>
        <xdr:cNvSpPr txBox="1"/>
      </xdr:nvSpPr>
      <xdr:spPr>
        <a:xfrm>
          <a:off x="8483111" y="99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115088</xdr:rowOff>
    </xdr:from>
    <xdr:to>
      <xdr:col>41</xdr:col>
      <xdr:colOff>50800</xdr:colOff>
      <xdr:row>52</xdr:row>
      <xdr:rowOff>100457</xdr:rowOff>
    </xdr:to>
    <xdr:cxnSp macro="">
      <xdr:nvCxnSpPr>
        <xdr:cNvPr id="344" name="直線コネクタ 343"/>
        <xdr:cNvCxnSpPr/>
      </xdr:nvCxnSpPr>
      <xdr:spPr>
        <a:xfrm>
          <a:off x="6972300" y="8687588"/>
          <a:ext cx="889000" cy="32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138582</xdr:rowOff>
    </xdr:from>
    <xdr:to>
      <xdr:col>41</xdr:col>
      <xdr:colOff>101600</xdr:colOff>
      <xdr:row>57</xdr:row>
      <xdr:rowOff>68732</xdr:rowOff>
    </xdr:to>
    <xdr:sp macro="" textlink="">
      <xdr:nvSpPr>
        <xdr:cNvPr id="345" name="フローチャート: 判断 344"/>
        <xdr:cNvSpPr/>
      </xdr:nvSpPr>
      <xdr:spPr>
        <a:xfrm>
          <a:off x="7810500" y="973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59859</xdr:rowOff>
    </xdr:from>
    <xdr:ext cx="534377" cy="259045"/>
    <xdr:sp macro="" textlink="">
      <xdr:nvSpPr>
        <xdr:cNvPr id="346" name="テキスト ボックス 345"/>
        <xdr:cNvSpPr txBox="1"/>
      </xdr:nvSpPr>
      <xdr:spPr>
        <a:xfrm>
          <a:off x="7594111" y="98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46990</xdr:rowOff>
    </xdr:from>
    <xdr:to>
      <xdr:col>36</xdr:col>
      <xdr:colOff>165100</xdr:colOff>
      <xdr:row>57</xdr:row>
      <xdr:rowOff>148590</xdr:rowOff>
    </xdr:to>
    <xdr:sp macro="" textlink="">
      <xdr:nvSpPr>
        <xdr:cNvPr id="347" name="フローチャート: 判断 346"/>
        <xdr:cNvSpPr/>
      </xdr:nvSpPr>
      <xdr:spPr>
        <a:xfrm>
          <a:off x="6921500" y="98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139717</xdr:rowOff>
    </xdr:from>
    <xdr:ext cx="534377" cy="259045"/>
    <xdr:sp macro="" textlink="">
      <xdr:nvSpPr>
        <xdr:cNvPr id="348" name="テキスト ボックス 347"/>
        <xdr:cNvSpPr txBox="1"/>
      </xdr:nvSpPr>
      <xdr:spPr>
        <a:xfrm>
          <a:off x="6705111" y="991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9" name="テキスト ボックス 34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0" name="テキスト ボックス 34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1" name="テキスト ボックス 35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2" name="テキスト ボックス 35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3" name="テキスト ボックス 35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49885</xdr:rowOff>
    </xdr:from>
    <xdr:to>
      <xdr:col>55</xdr:col>
      <xdr:colOff>50800</xdr:colOff>
      <xdr:row>56</xdr:row>
      <xdr:rowOff>151485</xdr:rowOff>
    </xdr:to>
    <xdr:sp macro="" textlink="">
      <xdr:nvSpPr>
        <xdr:cNvPr id="354" name="楕円 353"/>
        <xdr:cNvSpPr/>
      </xdr:nvSpPr>
      <xdr:spPr>
        <a:xfrm>
          <a:off x="10426700" y="965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72762</xdr:rowOff>
    </xdr:from>
    <xdr:ext cx="534377" cy="259045"/>
    <xdr:sp macro="" textlink="">
      <xdr:nvSpPr>
        <xdr:cNvPr id="355" name="農林水産業費該当値テキスト"/>
        <xdr:cNvSpPr txBox="1"/>
      </xdr:nvSpPr>
      <xdr:spPr>
        <a:xfrm>
          <a:off x="10528300" y="950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4318</xdr:rowOff>
    </xdr:from>
    <xdr:to>
      <xdr:col>50</xdr:col>
      <xdr:colOff>165100</xdr:colOff>
      <xdr:row>56</xdr:row>
      <xdr:rowOff>105918</xdr:rowOff>
    </xdr:to>
    <xdr:sp macro="" textlink="">
      <xdr:nvSpPr>
        <xdr:cNvPr id="356" name="楕円 355"/>
        <xdr:cNvSpPr/>
      </xdr:nvSpPr>
      <xdr:spPr>
        <a:xfrm>
          <a:off x="9588500" y="960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122445</xdr:rowOff>
    </xdr:from>
    <xdr:ext cx="534377" cy="259045"/>
    <xdr:sp macro="" textlink="">
      <xdr:nvSpPr>
        <xdr:cNvPr id="357" name="テキスト ボックス 356"/>
        <xdr:cNvSpPr txBox="1"/>
      </xdr:nvSpPr>
      <xdr:spPr>
        <a:xfrm>
          <a:off x="9359411" y="93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99568</xdr:rowOff>
    </xdr:from>
    <xdr:to>
      <xdr:col>46</xdr:col>
      <xdr:colOff>38100</xdr:colOff>
      <xdr:row>57</xdr:row>
      <xdr:rowOff>29718</xdr:rowOff>
    </xdr:to>
    <xdr:sp macro="" textlink="">
      <xdr:nvSpPr>
        <xdr:cNvPr id="358" name="楕円 357"/>
        <xdr:cNvSpPr/>
      </xdr:nvSpPr>
      <xdr:spPr>
        <a:xfrm>
          <a:off x="8699500" y="970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46245</xdr:rowOff>
    </xdr:from>
    <xdr:ext cx="534377" cy="259045"/>
    <xdr:sp macro="" textlink="">
      <xdr:nvSpPr>
        <xdr:cNvPr id="359" name="テキスト ボックス 358"/>
        <xdr:cNvSpPr txBox="1"/>
      </xdr:nvSpPr>
      <xdr:spPr>
        <a:xfrm>
          <a:off x="8483111" y="94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49657</xdr:rowOff>
    </xdr:from>
    <xdr:to>
      <xdr:col>41</xdr:col>
      <xdr:colOff>101600</xdr:colOff>
      <xdr:row>52</xdr:row>
      <xdr:rowOff>151257</xdr:rowOff>
    </xdr:to>
    <xdr:sp macro="" textlink="">
      <xdr:nvSpPr>
        <xdr:cNvPr id="360" name="楕円 359"/>
        <xdr:cNvSpPr/>
      </xdr:nvSpPr>
      <xdr:spPr>
        <a:xfrm>
          <a:off x="7810500" y="896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167784</xdr:rowOff>
    </xdr:from>
    <xdr:ext cx="534377" cy="259045"/>
    <xdr:sp macro="" textlink="">
      <xdr:nvSpPr>
        <xdr:cNvPr id="361" name="テキスト ボックス 360"/>
        <xdr:cNvSpPr txBox="1"/>
      </xdr:nvSpPr>
      <xdr:spPr>
        <a:xfrm>
          <a:off x="7594111" y="874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64288</xdr:rowOff>
    </xdr:from>
    <xdr:to>
      <xdr:col>36</xdr:col>
      <xdr:colOff>165100</xdr:colOff>
      <xdr:row>50</xdr:row>
      <xdr:rowOff>165888</xdr:rowOff>
    </xdr:to>
    <xdr:sp macro="" textlink="">
      <xdr:nvSpPr>
        <xdr:cNvPr id="362" name="楕円 361"/>
        <xdr:cNvSpPr/>
      </xdr:nvSpPr>
      <xdr:spPr>
        <a:xfrm>
          <a:off x="6921500" y="863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10965</xdr:rowOff>
    </xdr:from>
    <xdr:ext cx="534377" cy="259045"/>
    <xdr:sp macro="" textlink="">
      <xdr:nvSpPr>
        <xdr:cNvPr id="363" name="テキスト ボックス 362"/>
        <xdr:cNvSpPr txBox="1"/>
      </xdr:nvSpPr>
      <xdr:spPr>
        <a:xfrm>
          <a:off x="6705111" y="841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4" name="正方形/長方形 36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5" name="正方形/長方形 364"/>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6" name="正方形/長方形 365"/>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7" name="正方形/長方形 366"/>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8" name="正方形/長方形 367"/>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9" name="正方形/長方形 36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0" name="テキスト ボックス 36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1" name="直線コネクタ 37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2" name="テキスト ボックス 371"/>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73" name="直線コネクタ 37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74" name="テキスト ボックス 373"/>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5" name="直線コネクタ 37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6" name="テキスト ボックス 37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7" name="直線コネクタ 37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78" name="テキスト ボックス 37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79" name="直線コネクタ 37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0" name="テキスト ボックス 37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1" name="直線コネクタ 38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2" name="テキスト ボックス 38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3" name="直線コネクタ 38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4" name="テキスト ボックス 38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23247</xdr:rowOff>
    </xdr:from>
    <xdr:to>
      <xdr:col>54</xdr:col>
      <xdr:colOff>189865</xdr:colOff>
      <xdr:row>78</xdr:row>
      <xdr:rowOff>75825</xdr:rowOff>
    </xdr:to>
    <xdr:cxnSp macro="">
      <xdr:nvCxnSpPr>
        <xdr:cNvPr id="386" name="直線コネクタ 385"/>
        <xdr:cNvCxnSpPr/>
      </xdr:nvCxnSpPr>
      <xdr:spPr>
        <a:xfrm flipV="1">
          <a:off x="10475595" y="12710547"/>
          <a:ext cx="1270" cy="738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79652</xdr:rowOff>
    </xdr:from>
    <xdr:ext cx="534377" cy="259045"/>
    <xdr:sp macro="" textlink="">
      <xdr:nvSpPr>
        <xdr:cNvPr id="387" name="商工費最小値テキスト"/>
        <xdr:cNvSpPr txBox="1"/>
      </xdr:nvSpPr>
      <xdr:spPr>
        <a:xfrm>
          <a:off x="10528300" y="1345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75825</xdr:rowOff>
    </xdr:from>
    <xdr:to>
      <xdr:col>55</xdr:col>
      <xdr:colOff>88900</xdr:colOff>
      <xdr:row>78</xdr:row>
      <xdr:rowOff>75825</xdr:rowOff>
    </xdr:to>
    <xdr:cxnSp macro="">
      <xdr:nvCxnSpPr>
        <xdr:cNvPr id="388" name="直線コネクタ 387"/>
        <xdr:cNvCxnSpPr/>
      </xdr:nvCxnSpPr>
      <xdr:spPr>
        <a:xfrm>
          <a:off x="10388600" y="1344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141374</xdr:rowOff>
    </xdr:from>
    <xdr:ext cx="534377" cy="259045"/>
    <xdr:sp macro="" textlink="">
      <xdr:nvSpPr>
        <xdr:cNvPr id="389" name="商工費最大値テキスト"/>
        <xdr:cNvSpPr txBox="1"/>
      </xdr:nvSpPr>
      <xdr:spPr>
        <a:xfrm>
          <a:off x="10528300" y="1248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23247</xdr:rowOff>
    </xdr:from>
    <xdr:to>
      <xdr:col>55</xdr:col>
      <xdr:colOff>88900</xdr:colOff>
      <xdr:row>74</xdr:row>
      <xdr:rowOff>23247</xdr:rowOff>
    </xdr:to>
    <xdr:cxnSp macro="">
      <xdr:nvCxnSpPr>
        <xdr:cNvPr id="390" name="直線コネクタ 389"/>
        <xdr:cNvCxnSpPr/>
      </xdr:nvCxnSpPr>
      <xdr:spPr>
        <a:xfrm>
          <a:off x="10388600" y="1271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100362</xdr:rowOff>
    </xdr:from>
    <xdr:to>
      <xdr:col>55</xdr:col>
      <xdr:colOff>0</xdr:colOff>
      <xdr:row>74</xdr:row>
      <xdr:rowOff>23247</xdr:rowOff>
    </xdr:to>
    <xdr:cxnSp macro="">
      <xdr:nvCxnSpPr>
        <xdr:cNvPr id="391" name="直線コネクタ 390"/>
        <xdr:cNvCxnSpPr/>
      </xdr:nvCxnSpPr>
      <xdr:spPr>
        <a:xfrm>
          <a:off x="9639300" y="12444762"/>
          <a:ext cx="838200" cy="26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27703</xdr:rowOff>
    </xdr:from>
    <xdr:ext cx="534377" cy="259045"/>
    <xdr:sp macro="" textlink="">
      <xdr:nvSpPr>
        <xdr:cNvPr id="392" name="商工費平均値テキスト"/>
        <xdr:cNvSpPr txBox="1"/>
      </xdr:nvSpPr>
      <xdr:spPr>
        <a:xfrm>
          <a:off x="10528300" y="130579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49276</xdr:rowOff>
    </xdr:from>
    <xdr:to>
      <xdr:col>55</xdr:col>
      <xdr:colOff>50800</xdr:colOff>
      <xdr:row>76</xdr:row>
      <xdr:rowOff>150876</xdr:rowOff>
    </xdr:to>
    <xdr:sp macro="" textlink="">
      <xdr:nvSpPr>
        <xdr:cNvPr id="393" name="フローチャート: 判断 392"/>
        <xdr:cNvSpPr/>
      </xdr:nvSpPr>
      <xdr:spPr>
        <a:xfrm>
          <a:off x="10426700" y="1307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13494</xdr:rowOff>
    </xdr:from>
    <xdr:to>
      <xdr:col>50</xdr:col>
      <xdr:colOff>114300</xdr:colOff>
      <xdr:row>72</xdr:row>
      <xdr:rowOff>100362</xdr:rowOff>
    </xdr:to>
    <xdr:cxnSp macro="">
      <xdr:nvCxnSpPr>
        <xdr:cNvPr id="394" name="直線コネクタ 393"/>
        <xdr:cNvCxnSpPr/>
      </xdr:nvCxnSpPr>
      <xdr:spPr>
        <a:xfrm>
          <a:off x="8750300" y="1235789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76670</xdr:rowOff>
    </xdr:from>
    <xdr:to>
      <xdr:col>50</xdr:col>
      <xdr:colOff>165100</xdr:colOff>
      <xdr:row>77</xdr:row>
      <xdr:rowOff>6820</xdr:rowOff>
    </xdr:to>
    <xdr:sp macro="" textlink="">
      <xdr:nvSpPr>
        <xdr:cNvPr id="395" name="フローチャート: 判断 394"/>
        <xdr:cNvSpPr/>
      </xdr:nvSpPr>
      <xdr:spPr>
        <a:xfrm>
          <a:off x="9588500" y="1310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169397</xdr:rowOff>
    </xdr:from>
    <xdr:ext cx="534377" cy="259045"/>
    <xdr:sp macro="" textlink="">
      <xdr:nvSpPr>
        <xdr:cNvPr id="396" name="テキスト ボックス 395"/>
        <xdr:cNvSpPr txBox="1"/>
      </xdr:nvSpPr>
      <xdr:spPr>
        <a:xfrm>
          <a:off x="9359411" y="1319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70720</xdr:rowOff>
    </xdr:from>
    <xdr:to>
      <xdr:col>45</xdr:col>
      <xdr:colOff>177800</xdr:colOff>
      <xdr:row>72</xdr:row>
      <xdr:rowOff>13494</xdr:rowOff>
    </xdr:to>
    <xdr:cxnSp macro="">
      <xdr:nvCxnSpPr>
        <xdr:cNvPr id="397" name="直線コネクタ 396"/>
        <xdr:cNvCxnSpPr/>
      </xdr:nvCxnSpPr>
      <xdr:spPr>
        <a:xfrm>
          <a:off x="7861300" y="12243670"/>
          <a:ext cx="889000" cy="1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4394</xdr:rowOff>
    </xdr:from>
    <xdr:to>
      <xdr:col>46</xdr:col>
      <xdr:colOff>38100</xdr:colOff>
      <xdr:row>75</xdr:row>
      <xdr:rowOff>105994</xdr:rowOff>
    </xdr:to>
    <xdr:sp macro="" textlink="">
      <xdr:nvSpPr>
        <xdr:cNvPr id="398" name="フローチャート: 判断 397"/>
        <xdr:cNvSpPr/>
      </xdr:nvSpPr>
      <xdr:spPr>
        <a:xfrm>
          <a:off x="8699500" y="1286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97121</xdr:rowOff>
    </xdr:from>
    <xdr:ext cx="534377" cy="259045"/>
    <xdr:sp macro="" textlink="">
      <xdr:nvSpPr>
        <xdr:cNvPr id="399" name="テキスト ボックス 398"/>
        <xdr:cNvSpPr txBox="1"/>
      </xdr:nvSpPr>
      <xdr:spPr>
        <a:xfrm>
          <a:off x="8483111" y="1295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26181</xdr:rowOff>
    </xdr:from>
    <xdr:to>
      <xdr:col>41</xdr:col>
      <xdr:colOff>50800</xdr:colOff>
      <xdr:row>71</xdr:row>
      <xdr:rowOff>70720</xdr:rowOff>
    </xdr:to>
    <xdr:cxnSp macro="">
      <xdr:nvCxnSpPr>
        <xdr:cNvPr id="400" name="直線コネクタ 399"/>
        <xdr:cNvCxnSpPr/>
      </xdr:nvCxnSpPr>
      <xdr:spPr>
        <a:xfrm>
          <a:off x="6972300" y="12199131"/>
          <a:ext cx="889000" cy="4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48552</xdr:rowOff>
    </xdr:from>
    <xdr:to>
      <xdr:col>41</xdr:col>
      <xdr:colOff>101600</xdr:colOff>
      <xdr:row>75</xdr:row>
      <xdr:rowOff>150152</xdr:rowOff>
    </xdr:to>
    <xdr:sp macro="" textlink="">
      <xdr:nvSpPr>
        <xdr:cNvPr id="401" name="フローチャート: 判断 400"/>
        <xdr:cNvSpPr/>
      </xdr:nvSpPr>
      <xdr:spPr>
        <a:xfrm>
          <a:off x="7810500" y="1290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141279</xdr:rowOff>
    </xdr:from>
    <xdr:ext cx="534377" cy="259045"/>
    <xdr:sp macro="" textlink="">
      <xdr:nvSpPr>
        <xdr:cNvPr id="402" name="テキスト ボックス 401"/>
        <xdr:cNvSpPr txBox="1"/>
      </xdr:nvSpPr>
      <xdr:spPr>
        <a:xfrm>
          <a:off x="7594111" y="1300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50343</xdr:rowOff>
    </xdr:from>
    <xdr:to>
      <xdr:col>36</xdr:col>
      <xdr:colOff>165100</xdr:colOff>
      <xdr:row>76</xdr:row>
      <xdr:rowOff>151943</xdr:rowOff>
    </xdr:to>
    <xdr:sp macro="" textlink="">
      <xdr:nvSpPr>
        <xdr:cNvPr id="403" name="フローチャート: 判断 402"/>
        <xdr:cNvSpPr/>
      </xdr:nvSpPr>
      <xdr:spPr>
        <a:xfrm>
          <a:off x="6921500" y="1308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143070</xdr:rowOff>
    </xdr:from>
    <xdr:ext cx="534377" cy="259045"/>
    <xdr:sp macro="" textlink="">
      <xdr:nvSpPr>
        <xdr:cNvPr id="404" name="テキスト ボックス 403"/>
        <xdr:cNvSpPr txBox="1"/>
      </xdr:nvSpPr>
      <xdr:spPr>
        <a:xfrm>
          <a:off x="6705111" y="1317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143897</xdr:rowOff>
    </xdr:from>
    <xdr:to>
      <xdr:col>55</xdr:col>
      <xdr:colOff>50800</xdr:colOff>
      <xdr:row>74</xdr:row>
      <xdr:rowOff>74047</xdr:rowOff>
    </xdr:to>
    <xdr:sp macro="" textlink="">
      <xdr:nvSpPr>
        <xdr:cNvPr id="410" name="楕円 409"/>
        <xdr:cNvSpPr/>
      </xdr:nvSpPr>
      <xdr:spPr>
        <a:xfrm>
          <a:off x="10426700" y="1265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96924</xdr:rowOff>
    </xdr:from>
    <xdr:ext cx="534377" cy="259045"/>
    <xdr:sp macro="" textlink="">
      <xdr:nvSpPr>
        <xdr:cNvPr id="411" name="商工費該当値テキスト"/>
        <xdr:cNvSpPr txBox="1"/>
      </xdr:nvSpPr>
      <xdr:spPr>
        <a:xfrm>
          <a:off x="10528300" y="126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49562</xdr:rowOff>
    </xdr:from>
    <xdr:to>
      <xdr:col>50</xdr:col>
      <xdr:colOff>165100</xdr:colOff>
      <xdr:row>72</xdr:row>
      <xdr:rowOff>151162</xdr:rowOff>
    </xdr:to>
    <xdr:sp macro="" textlink="">
      <xdr:nvSpPr>
        <xdr:cNvPr id="412" name="楕円 411"/>
        <xdr:cNvSpPr/>
      </xdr:nvSpPr>
      <xdr:spPr>
        <a:xfrm>
          <a:off x="9588500" y="1239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167689</xdr:rowOff>
    </xdr:from>
    <xdr:ext cx="534377" cy="259045"/>
    <xdr:sp macro="" textlink="">
      <xdr:nvSpPr>
        <xdr:cNvPr id="413" name="テキスト ボックス 412"/>
        <xdr:cNvSpPr txBox="1"/>
      </xdr:nvSpPr>
      <xdr:spPr>
        <a:xfrm>
          <a:off x="9359411" y="1216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134144</xdr:rowOff>
    </xdr:from>
    <xdr:to>
      <xdr:col>46</xdr:col>
      <xdr:colOff>38100</xdr:colOff>
      <xdr:row>72</xdr:row>
      <xdr:rowOff>64294</xdr:rowOff>
    </xdr:to>
    <xdr:sp macro="" textlink="">
      <xdr:nvSpPr>
        <xdr:cNvPr id="414" name="楕円 413"/>
        <xdr:cNvSpPr/>
      </xdr:nvSpPr>
      <xdr:spPr>
        <a:xfrm>
          <a:off x="8699500" y="1230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80821</xdr:rowOff>
    </xdr:from>
    <xdr:ext cx="534377" cy="259045"/>
    <xdr:sp macro="" textlink="">
      <xdr:nvSpPr>
        <xdr:cNvPr id="415" name="テキスト ボックス 414"/>
        <xdr:cNvSpPr txBox="1"/>
      </xdr:nvSpPr>
      <xdr:spPr>
        <a:xfrm>
          <a:off x="8483111" y="1208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19920</xdr:rowOff>
    </xdr:from>
    <xdr:to>
      <xdr:col>41</xdr:col>
      <xdr:colOff>101600</xdr:colOff>
      <xdr:row>71</xdr:row>
      <xdr:rowOff>121520</xdr:rowOff>
    </xdr:to>
    <xdr:sp macro="" textlink="">
      <xdr:nvSpPr>
        <xdr:cNvPr id="416" name="楕円 415"/>
        <xdr:cNvSpPr/>
      </xdr:nvSpPr>
      <xdr:spPr>
        <a:xfrm>
          <a:off x="7810500" y="1219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138047</xdr:rowOff>
    </xdr:from>
    <xdr:ext cx="534377" cy="259045"/>
    <xdr:sp macro="" textlink="">
      <xdr:nvSpPr>
        <xdr:cNvPr id="417" name="テキスト ボックス 416"/>
        <xdr:cNvSpPr txBox="1"/>
      </xdr:nvSpPr>
      <xdr:spPr>
        <a:xfrm>
          <a:off x="7594111" y="1196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146831</xdr:rowOff>
    </xdr:from>
    <xdr:to>
      <xdr:col>36</xdr:col>
      <xdr:colOff>165100</xdr:colOff>
      <xdr:row>71</xdr:row>
      <xdr:rowOff>76981</xdr:rowOff>
    </xdr:to>
    <xdr:sp macro="" textlink="">
      <xdr:nvSpPr>
        <xdr:cNvPr id="418" name="楕円 417"/>
        <xdr:cNvSpPr/>
      </xdr:nvSpPr>
      <xdr:spPr>
        <a:xfrm>
          <a:off x="6921500" y="1214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93508</xdr:rowOff>
    </xdr:from>
    <xdr:ext cx="534377" cy="259045"/>
    <xdr:sp macro="" textlink="">
      <xdr:nvSpPr>
        <xdr:cNvPr id="419" name="テキスト ボックス 418"/>
        <xdr:cNvSpPr txBox="1"/>
      </xdr:nvSpPr>
      <xdr:spPr>
        <a:xfrm>
          <a:off x="6705111" y="1192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1" name="正方形/長方形 420"/>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2" name="正方形/長方形 421"/>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3" name="正方形/長方形 422"/>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4" name="正方形/長方形 423"/>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28" name="テキスト ボックス 427"/>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29" name="直線コネクタ 42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0" name="テキスト ボックス 42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1" name="直線コネクタ 43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2" name="テキスト ボックス 43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3" name="直線コネクタ 43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4" name="テキスト ボックス 43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5" name="直線コネクタ 43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6" name="テキスト ボックス 43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7" name="直線コネクタ 43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38" name="テキスト ボックス 43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39" name="直線コネクタ 43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0" name="テキスト ボックス 43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4794</xdr:rowOff>
    </xdr:from>
    <xdr:to>
      <xdr:col>54</xdr:col>
      <xdr:colOff>189865</xdr:colOff>
      <xdr:row>94</xdr:row>
      <xdr:rowOff>145284</xdr:rowOff>
    </xdr:to>
    <xdr:cxnSp macro="">
      <xdr:nvCxnSpPr>
        <xdr:cNvPr id="444" name="直線コネクタ 443"/>
        <xdr:cNvCxnSpPr/>
      </xdr:nvCxnSpPr>
      <xdr:spPr>
        <a:xfrm flipV="1">
          <a:off x="10475595" y="15949644"/>
          <a:ext cx="1270" cy="311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149111</xdr:rowOff>
    </xdr:from>
    <xdr:ext cx="534377" cy="259045"/>
    <xdr:sp macro="" textlink="">
      <xdr:nvSpPr>
        <xdr:cNvPr id="445" name="土木費最小値テキスト"/>
        <xdr:cNvSpPr txBox="1"/>
      </xdr:nvSpPr>
      <xdr:spPr>
        <a:xfrm>
          <a:off x="10528300" y="1626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94</xdr:row>
      <xdr:rowOff>145284</xdr:rowOff>
    </xdr:from>
    <xdr:to>
      <xdr:col>55</xdr:col>
      <xdr:colOff>88900</xdr:colOff>
      <xdr:row>94</xdr:row>
      <xdr:rowOff>145284</xdr:rowOff>
    </xdr:to>
    <xdr:cxnSp macro="">
      <xdr:nvCxnSpPr>
        <xdr:cNvPr id="446" name="直線コネクタ 445"/>
        <xdr:cNvCxnSpPr/>
      </xdr:nvCxnSpPr>
      <xdr:spPr>
        <a:xfrm>
          <a:off x="10388600" y="16261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122921</xdr:rowOff>
    </xdr:from>
    <xdr:ext cx="599010" cy="259045"/>
    <xdr:sp macro="" textlink="">
      <xdr:nvSpPr>
        <xdr:cNvPr id="447" name="土木費最大値テキスト"/>
        <xdr:cNvSpPr txBox="1"/>
      </xdr:nvSpPr>
      <xdr:spPr>
        <a:xfrm>
          <a:off x="10528300" y="15724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4794</xdr:rowOff>
    </xdr:from>
    <xdr:to>
      <xdr:col>55</xdr:col>
      <xdr:colOff>88900</xdr:colOff>
      <xdr:row>93</xdr:row>
      <xdr:rowOff>4794</xdr:rowOff>
    </xdr:to>
    <xdr:cxnSp macro="">
      <xdr:nvCxnSpPr>
        <xdr:cNvPr id="448" name="直線コネクタ 447"/>
        <xdr:cNvCxnSpPr/>
      </xdr:nvCxnSpPr>
      <xdr:spPr>
        <a:xfrm>
          <a:off x="10388600" y="1594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163866</xdr:rowOff>
    </xdr:from>
    <xdr:to>
      <xdr:col>55</xdr:col>
      <xdr:colOff>0</xdr:colOff>
      <xdr:row>93</xdr:row>
      <xdr:rowOff>4794</xdr:rowOff>
    </xdr:to>
    <xdr:cxnSp macro="">
      <xdr:nvCxnSpPr>
        <xdr:cNvPr id="449" name="直線コネクタ 448"/>
        <xdr:cNvCxnSpPr/>
      </xdr:nvCxnSpPr>
      <xdr:spPr>
        <a:xfrm>
          <a:off x="9639300" y="15765816"/>
          <a:ext cx="838200" cy="18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34020</xdr:rowOff>
    </xdr:from>
    <xdr:ext cx="599010" cy="259045"/>
    <xdr:sp macro="" textlink="">
      <xdr:nvSpPr>
        <xdr:cNvPr id="450" name="土木費平均値テキスト"/>
        <xdr:cNvSpPr txBox="1"/>
      </xdr:nvSpPr>
      <xdr:spPr>
        <a:xfrm>
          <a:off x="10528300" y="159788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53009</xdr:rowOff>
    </xdr:from>
    <xdr:to>
      <xdr:col>55</xdr:col>
      <xdr:colOff>50800</xdr:colOff>
      <xdr:row>93</xdr:row>
      <xdr:rowOff>154609</xdr:rowOff>
    </xdr:to>
    <xdr:sp macro="" textlink="">
      <xdr:nvSpPr>
        <xdr:cNvPr id="451" name="フローチャート: 判断 450"/>
        <xdr:cNvSpPr/>
      </xdr:nvSpPr>
      <xdr:spPr>
        <a:xfrm>
          <a:off x="10426700" y="1599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163866</xdr:rowOff>
    </xdr:from>
    <xdr:to>
      <xdr:col>50</xdr:col>
      <xdr:colOff>114300</xdr:colOff>
      <xdr:row>92</xdr:row>
      <xdr:rowOff>119876</xdr:rowOff>
    </xdr:to>
    <xdr:cxnSp macro="">
      <xdr:nvCxnSpPr>
        <xdr:cNvPr id="452" name="直線コネクタ 451"/>
        <xdr:cNvCxnSpPr/>
      </xdr:nvCxnSpPr>
      <xdr:spPr>
        <a:xfrm flipV="1">
          <a:off x="8750300" y="15765816"/>
          <a:ext cx="889000" cy="12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20385</xdr:rowOff>
    </xdr:from>
    <xdr:to>
      <xdr:col>50</xdr:col>
      <xdr:colOff>165100</xdr:colOff>
      <xdr:row>93</xdr:row>
      <xdr:rowOff>121985</xdr:rowOff>
    </xdr:to>
    <xdr:sp macro="" textlink="">
      <xdr:nvSpPr>
        <xdr:cNvPr id="453" name="フローチャート: 判断 452"/>
        <xdr:cNvSpPr/>
      </xdr:nvSpPr>
      <xdr:spPr>
        <a:xfrm>
          <a:off x="9588500" y="1596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93</xdr:row>
      <xdr:rowOff>113112</xdr:rowOff>
    </xdr:from>
    <xdr:ext cx="599010" cy="259045"/>
    <xdr:sp macro="" textlink="">
      <xdr:nvSpPr>
        <xdr:cNvPr id="454" name="テキスト ボックス 453"/>
        <xdr:cNvSpPr txBox="1"/>
      </xdr:nvSpPr>
      <xdr:spPr>
        <a:xfrm>
          <a:off x="9327095" y="1605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140288</xdr:rowOff>
    </xdr:from>
    <xdr:to>
      <xdr:col>45</xdr:col>
      <xdr:colOff>177800</xdr:colOff>
      <xdr:row>92</xdr:row>
      <xdr:rowOff>119876</xdr:rowOff>
    </xdr:to>
    <xdr:cxnSp macro="">
      <xdr:nvCxnSpPr>
        <xdr:cNvPr id="455" name="直線コネクタ 454"/>
        <xdr:cNvCxnSpPr/>
      </xdr:nvCxnSpPr>
      <xdr:spPr>
        <a:xfrm>
          <a:off x="7861300" y="15570788"/>
          <a:ext cx="889000" cy="32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92132</xdr:rowOff>
    </xdr:from>
    <xdr:to>
      <xdr:col>46</xdr:col>
      <xdr:colOff>38100</xdr:colOff>
      <xdr:row>97</xdr:row>
      <xdr:rowOff>22282</xdr:rowOff>
    </xdr:to>
    <xdr:sp macro="" textlink="">
      <xdr:nvSpPr>
        <xdr:cNvPr id="456" name="フローチャート: 判断 455"/>
        <xdr:cNvSpPr/>
      </xdr:nvSpPr>
      <xdr:spPr>
        <a:xfrm>
          <a:off x="8699500" y="1655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13409</xdr:rowOff>
    </xdr:from>
    <xdr:ext cx="534377" cy="259045"/>
    <xdr:sp macro="" textlink="">
      <xdr:nvSpPr>
        <xdr:cNvPr id="457" name="テキスト ボックス 456"/>
        <xdr:cNvSpPr txBox="1"/>
      </xdr:nvSpPr>
      <xdr:spPr>
        <a:xfrm>
          <a:off x="8483111" y="1664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89</xdr:row>
      <xdr:rowOff>142280</xdr:rowOff>
    </xdr:from>
    <xdr:to>
      <xdr:col>41</xdr:col>
      <xdr:colOff>50800</xdr:colOff>
      <xdr:row>90</xdr:row>
      <xdr:rowOff>140288</xdr:rowOff>
    </xdr:to>
    <xdr:cxnSp macro="">
      <xdr:nvCxnSpPr>
        <xdr:cNvPr id="458" name="直線コネクタ 457"/>
        <xdr:cNvCxnSpPr/>
      </xdr:nvCxnSpPr>
      <xdr:spPr>
        <a:xfrm>
          <a:off x="6972300" y="15401330"/>
          <a:ext cx="889000" cy="16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63591</xdr:rowOff>
    </xdr:from>
    <xdr:to>
      <xdr:col>41</xdr:col>
      <xdr:colOff>101600</xdr:colOff>
      <xdr:row>97</xdr:row>
      <xdr:rowOff>165191</xdr:rowOff>
    </xdr:to>
    <xdr:sp macro="" textlink="">
      <xdr:nvSpPr>
        <xdr:cNvPr id="459" name="フローチャート: 判断 458"/>
        <xdr:cNvSpPr/>
      </xdr:nvSpPr>
      <xdr:spPr>
        <a:xfrm>
          <a:off x="7810500" y="1669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156318</xdr:rowOff>
    </xdr:from>
    <xdr:ext cx="534377" cy="259045"/>
    <xdr:sp macro="" textlink="">
      <xdr:nvSpPr>
        <xdr:cNvPr id="460" name="テキスト ボックス 459"/>
        <xdr:cNvSpPr txBox="1"/>
      </xdr:nvSpPr>
      <xdr:spPr>
        <a:xfrm>
          <a:off x="7594111" y="1678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55296</xdr:rowOff>
    </xdr:from>
    <xdr:to>
      <xdr:col>36</xdr:col>
      <xdr:colOff>165100</xdr:colOff>
      <xdr:row>98</xdr:row>
      <xdr:rowOff>156896</xdr:rowOff>
    </xdr:to>
    <xdr:sp macro="" textlink="">
      <xdr:nvSpPr>
        <xdr:cNvPr id="461" name="フローチャート: 判断 460"/>
        <xdr:cNvSpPr/>
      </xdr:nvSpPr>
      <xdr:spPr>
        <a:xfrm>
          <a:off x="6921500" y="1685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148023</xdr:rowOff>
    </xdr:from>
    <xdr:ext cx="534377" cy="259045"/>
    <xdr:sp macro="" textlink="">
      <xdr:nvSpPr>
        <xdr:cNvPr id="462" name="テキスト ボックス 461"/>
        <xdr:cNvSpPr txBox="1"/>
      </xdr:nvSpPr>
      <xdr:spPr>
        <a:xfrm>
          <a:off x="6705111" y="1695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125444</xdr:rowOff>
    </xdr:from>
    <xdr:to>
      <xdr:col>55</xdr:col>
      <xdr:colOff>50800</xdr:colOff>
      <xdr:row>93</xdr:row>
      <xdr:rowOff>55594</xdr:rowOff>
    </xdr:to>
    <xdr:sp macro="" textlink="">
      <xdr:nvSpPr>
        <xdr:cNvPr id="468" name="楕円 467"/>
        <xdr:cNvSpPr/>
      </xdr:nvSpPr>
      <xdr:spPr>
        <a:xfrm>
          <a:off x="10426700" y="1589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78471</xdr:rowOff>
    </xdr:from>
    <xdr:ext cx="599010" cy="259045"/>
    <xdr:sp macro="" textlink="">
      <xdr:nvSpPr>
        <xdr:cNvPr id="469" name="土木費該当値テキスト"/>
        <xdr:cNvSpPr txBox="1"/>
      </xdr:nvSpPr>
      <xdr:spPr>
        <a:xfrm>
          <a:off x="10528300" y="15851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113066</xdr:rowOff>
    </xdr:from>
    <xdr:to>
      <xdr:col>50</xdr:col>
      <xdr:colOff>165100</xdr:colOff>
      <xdr:row>92</xdr:row>
      <xdr:rowOff>43216</xdr:rowOff>
    </xdr:to>
    <xdr:sp macro="" textlink="">
      <xdr:nvSpPr>
        <xdr:cNvPr id="470" name="楕円 469"/>
        <xdr:cNvSpPr/>
      </xdr:nvSpPr>
      <xdr:spPr>
        <a:xfrm>
          <a:off x="9588500" y="1571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90</xdr:row>
      <xdr:rowOff>59743</xdr:rowOff>
    </xdr:from>
    <xdr:ext cx="599010" cy="259045"/>
    <xdr:sp macro="" textlink="">
      <xdr:nvSpPr>
        <xdr:cNvPr id="471" name="テキスト ボックス 470"/>
        <xdr:cNvSpPr txBox="1"/>
      </xdr:nvSpPr>
      <xdr:spPr>
        <a:xfrm>
          <a:off x="9327095" y="15490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69076</xdr:rowOff>
    </xdr:from>
    <xdr:to>
      <xdr:col>46</xdr:col>
      <xdr:colOff>38100</xdr:colOff>
      <xdr:row>92</xdr:row>
      <xdr:rowOff>170676</xdr:rowOff>
    </xdr:to>
    <xdr:sp macro="" textlink="">
      <xdr:nvSpPr>
        <xdr:cNvPr id="472" name="楕円 471"/>
        <xdr:cNvSpPr/>
      </xdr:nvSpPr>
      <xdr:spPr>
        <a:xfrm>
          <a:off x="8699500" y="1584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15753</xdr:rowOff>
    </xdr:from>
    <xdr:ext cx="599010" cy="259045"/>
    <xdr:sp macro="" textlink="">
      <xdr:nvSpPr>
        <xdr:cNvPr id="473" name="テキスト ボックス 472"/>
        <xdr:cNvSpPr txBox="1"/>
      </xdr:nvSpPr>
      <xdr:spPr>
        <a:xfrm>
          <a:off x="8450795" y="15617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89488</xdr:rowOff>
    </xdr:from>
    <xdr:to>
      <xdr:col>41</xdr:col>
      <xdr:colOff>101600</xdr:colOff>
      <xdr:row>91</xdr:row>
      <xdr:rowOff>19638</xdr:rowOff>
    </xdr:to>
    <xdr:sp macro="" textlink="">
      <xdr:nvSpPr>
        <xdr:cNvPr id="474" name="楕円 473"/>
        <xdr:cNvSpPr/>
      </xdr:nvSpPr>
      <xdr:spPr>
        <a:xfrm>
          <a:off x="7810500" y="1551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36165</xdr:rowOff>
    </xdr:from>
    <xdr:ext cx="599010" cy="259045"/>
    <xdr:sp macro="" textlink="">
      <xdr:nvSpPr>
        <xdr:cNvPr id="475" name="テキスト ボックス 474"/>
        <xdr:cNvSpPr txBox="1"/>
      </xdr:nvSpPr>
      <xdr:spPr>
        <a:xfrm>
          <a:off x="7561795" y="15295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89</xdr:row>
      <xdr:rowOff>91480</xdr:rowOff>
    </xdr:from>
    <xdr:to>
      <xdr:col>36</xdr:col>
      <xdr:colOff>165100</xdr:colOff>
      <xdr:row>90</xdr:row>
      <xdr:rowOff>21630</xdr:rowOff>
    </xdr:to>
    <xdr:sp macro="" textlink="">
      <xdr:nvSpPr>
        <xdr:cNvPr id="476" name="楕円 475"/>
        <xdr:cNvSpPr/>
      </xdr:nvSpPr>
      <xdr:spPr>
        <a:xfrm>
          <a:off x="6921500" y="1535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88</xdr:row>
      <xdr:rowOff>38157</xdr:rowOff>
    </xdr:from>
    <xdr:ext cx="599010" cy="259045"/>
    <xdr:sp macro="" textlink="">
      <xdr:nvSpPr>
        <xdr:cNvPr id="477" name="テキスト ボックス 476"/>
        <xdr:cNvSpPr txBox="1"/>
      </xdr:nvSpPr>
      <xdr:spPr>
        <a:xfrm>
          <a:off x="6672795" y="15125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9" name="正方形/長方形 47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0" name="正方形/長方形 47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1" name="正方形/長方形 48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2" name="正方形/長方形 48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6" name="テキスト ボックス 485"/>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7" name="直線コネクタ 48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88" name="テキスト ボックス 48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9" name="直線コネクタ 48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0" name="テキスト ボックス 48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1" name="直線コネクタ 49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2" name="テキスト ボックス 49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3" name="直線コネクタ 49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4" name="テキスト ボックス 49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5" name="直線コネクタ 49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6" name="テキスト ボックス 49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148082</xdr:rowOff>
    </xdr:from>
    <xdr:to>
      <xdr:col>85</xdr:col>
      <xdr:colOff>126364</xdr:colOff>
      <xdr:row>36</xdr:row>
      <xdr:rowOff>9398</xdr:rowOff>
    </xdr:to>
    <xdr:cxnSp macro="">
      <xdr:nvCxnSpPr>
        <xdr:cNvPr id="500" name="直線コネクタ 499"/>
        <xdr:cNvCxnSpPr/>
      </xdr:nvCxnSpPr>
      <xdr:spPr>
        <a:xfrm flipV="1">
          <a:off x="16317595" y="5805932"/>
          <a:ext cx="1269" cy="37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13225</xdr:rowOff>
    </xdr:from>
    <xdr:ext cx="534377" cy="259045"/>
    <xdr:sp macro="" textlink="">
      <xdr:nvSpPr>
        <xdr:cNvPr id="501" name="警察費最小値テキスト"/>
        <xdr:cNvSpPr txBox="1"/>
      </xdr:nvSpPr>
      <xdr:spPr>
        <a:xfrm>
          <a:off x="16370300" y="618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9398</xdr:rowOff>
    </xdr:from>
    <xdr:to>
      <xdr:col>86</xdr:col>
      <xdr:colOff>25400</xdr:colOff>
      <xdr:row>36</xdr:row>
      <xdr:rowOff>9398</xdr:rowOff>
    </xdr:to>
    <xdr:cxnSp macro="">
      <xdr:nvCxnSpPr>
        <xdr:cNvPr id="502" name="直線コネクタ 501"/>
        <xdr:cNvCxnSpPr/>
      </xdr:nvCxnSpPr>
      <xdr:spPr>
        <a:xfrm>
          <a:off x="16230600" y="61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94759</xdr:rowOff>
    </xdr:from>
    <xdr:ext cx="534377" cy="259045"/>
    <xdr:sp macro="" textlink="">
      <xdr:nvSpPr>
        <xdr:cNvPr id="503" name="警察費最大値テキスト"/>
        <xdr:cNvSpPr txBox="1"/>
      </xdr:nvSpPr>
      <xdr:spPr>
        <a:xfrm>
          <a:off x="16370300" y="558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148082</xdr:rowOff>
    </xdr:from>
    <xdr:to>
      <xdr:col>86</xdr:col>
      <xdr:colOff>25400</xdr:colOff>
      <xdr:row>33</xdr:row>
      <xdr:rowOff>148082</xdr:rowOff>
    </xdr:to>
    <xdr:cxnSp macro="">
      <xdr:nvCxnSpPr>
        <xdr:cNvPr id="504" name="直線コネクタ 503"/>
        <xdr:cNvCxnSpPr/>
      </xdr:nvCxnSpPr>
      <xdr:spPr>
        <a:xfrm>
          <a:off x="16230600" y="580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10351</xdr:rowOff>
    </xdr:from>
    <xdr:to>
      <xdr:col>85</xdr:col>
      <xdr:colOff>127000</xdr:colOff>
      <xdr:row>34</xdr:row>
      <xdr:rowOff>70548</xdr:rowOff>
    </xdr:to>
    <xdr:cxnSp macro="">
      <xdr:nvCxnSpPr>
        <xdr:cNvPr id="505" name="直線コネクタ 504"/>
        <xdr:cNvCxnSpPr/>
      </xdr:nvCxnSpPr>
      <xdr:spPr>
        <a:xfrm>
          <a:off x="15481300" y="5668201"/>
          <a:ext cx="838200" cy="23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61676</xdr:rowOff>
    </xdr:from>
    <xdr:ext cx="534377" cy="259045"/>
    <xdr:sp macro="" textlink="">
      <xdr:nvSpPr>
        <xdr:cNvPr id="506" name="警察費平均値テキスト"/>
        <xdr:cNvSpPr txBox="1"/>
      </xdr:nvSpPr>
      <xdr:spPr>
        <a:xfrm>
          <a:off x="16370300" y="5890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66421</xdr:rowOff>
    </xdr:from>
    <xdr:to>
      <xdr:col>85</xdr:col>
      <xdr:colOff>177800</xdr:colOff>
      <xdr:row>34</xdr:row>
      <xdr:rowOff>168021</xdr:rowOff>
    </xdr:to>
    <xdr:sp macro="" textlink="">
      <xdr:nvSpPr>
        <xdr:cNvPr id="507" name="フローチャート: 判断 506"/>
        <xdr:cNvSpPr/>
      </xdr:nvSpPr>
      <xdr:spPr>
        <a:xfrm>
          <a:off x="16268700" y="589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445</xdr:rowOff>
    </xdr:from>
    <xdr:to>
      <xdr:col>81</xdr:col>
      <xdr:colOff>50800</xdr:colOff>
      <xdr:row>33</xdr:row>
      <xdr:rowOff>10351</xdr:rowOff>
    </xdr:to>
    <xdr:cxnSp macro="">
      <xdr:nvCxnSpPr>
        <xdr:cNvPr id="508" name="直線コネクタ 507"/>
        <xdr:cNvCxnSpPr/>
      </xdr:nvCxnSpPr>
      <xdr:spPr>
        <a:xfrm>
          <a:off x="14592300" y="5143945"/>
          <a:ext cx="889000" cy="52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78422</xdr:rowOff>
    </xdr:from>
    <xdr:to>
      <xdr:col>81</xdr:col>
      <xdr:colOff>101600</xdr:colOff>
      <xdr:row>34</xdr:row>
      <xdr:rowOff>8572</xdr:rowOff>
    </xdr:to>
    <xdr:sp macro="" textlink="">
      <xdr:nvSpPr>
        <xdr:cNvPr id="509" name="フローチャート: 判断 508"/>
        <xdr:cNvSpPr/>
      </xdr:nvSpPr>
      <xdr:spPr>
        <a:xfrm>
          <a:off x="15430500" y="573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171149</xdr:rowOff>
    </xdr:from>
    <xdr:ext cx="534377" cy="259045"/>
    <xdr:sp macro="" textlink="">
      <xdr:nvSpPr>
        <xdr:cNvPr id="510" name="テキスト ボックス 509"/>
        <xdr:cNvSpPr txBox="1"/>
      </xdr:nvSpPr>
      <xdr:spPr>
        <a:xfrm>
          <a:off x="15201411" y="582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445</xdr:rowOff>
    </xdr:from>
    <xdr:to>
      <xdr:col>76</xdr:col>
      <xdr:colOff>114300</xdr:colOff>
      <xdr:row>33</xdr:row>
      <xdr:rowOff>13779</xdr:rowOff>
    </xdr:to>
    <xdr:cxnSp macro="">
      <xdr:nvCxnSpPr>
        <xdr:cNvPr id="511" name="直線コネクタ 510"/>
        <xdr:cNvCxnSpPr/>
      </xdr:nvCxnSpPr>
      <xdr:spPr>
        <a:xfrm flipV="1">
          <a:off x="13703300" y="5143945"/>
          <a:ext cx="889000" cy="52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15748</xdr:rowOff>
    </xdr:from>
    <xdr:to>
      <xdr:col>76</xdr:col>
      <xdr:colOff>165100</xdr:colOff>
      <xdr:row>34</xdr:row>
      <xdr:rowOff>117348</xdr:rowOff>
    </xdr:to>
    <xdr:sp macro="" textlink="">
      <xdr:nvSpPr>
        <xdr:cNvPr id="512" name="フローチャート: 判断 511"/>
        <xdr:cNvSpPr/>
      </xdr:nvSpPr>
      <xdr:spPr>
        <a:xfrm>
          <a:off x="14541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108475</xdr:rowOff>
    </xdr:from>
    <xdr:ext cx="534377" cy="259045"/>
    <xdr:sp macro="" textlink="">
      <xdr:nvSpPr>
        <xdr:cNvPr id="513" name="テキスト ボックス 512"/>
        <xdr:cNvSpPr txBox="1"/>
      </xdr:nvSpPr>
      <xdr:spPr>
        <a:xfrm>
          <a:off x="14325111" y="593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13779</xdr:rowOff>
    </xdr:from>
    <xdr:to>
      <xdr:col>71</xdr:col>
      <xdr:colOff>177800</xdr:colOff>
      <xdr:row>33</xdr:row>
      <xdr:rowOff>33782</xdr:rowOff>
    </xdr:to>
    <xdr:cxnSp macro="">
      <xdr:nvCxnSpPr>
        <xdr:cNvPr id="514" name="直線コネクタ 513"/>
        <xdr:cNvCxnSpPr/>
      </xdr:nvCxnSpPr>
      <xdr:spPr>
        <a:xfrm flipV="1">
          <a:off x="12814300" y="5671629"/>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20891</xdr:rowOff>
    </xdr:from>
    <xdr:to>
      <xdr:col>72</xdr:col>
      <xdr:colOff>38100</xdr:colOff>
      <xdr:row>37</xdr:row>
      <xdr:rowOff>122491</xdr:rowOff>
    </xdr:to>
    <xdr:sp macro="" textlink="">
      <xdr:nvSpPr>
        <xdr:cNvPr id="515" name="フローチャート: 判断 514"/>
        <xdr:cNvSpPr/>
      </xdr:nvSpPr>
      <xdr:spPr>
        <a:xfrm>
          <a:off x="13652500" y="6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113618</xdr:rowOff>
    </xdr:from>
    <xdr:ext cx="534377" cy="259045"/>
    <xdr:sp macro="" textlink="">
      <xdr:nvSpPr>
        <xdr:cNvPr id="516" name="テキスト ボックス 515"/>
        <xdr:cNvSpPr txBox="1"/>
      </xdr:nvSpPr>
      <xdr:spPr>
        <a:xfrm>
          <a:off x="13436111" y="64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93663</xdr:rowOff>
    </xdr:from>
    <xdr:to>
      <xdr:col>67</xdr:col>
      <xdr:colOff>101600</xdr:colOff>
      <xdr:row>39</xdr:row>
      <xdr:rowOff>23813</xdr:rowOff>
    </xdr:to>
    <xdr:sp macro="" textlink="">
      <xdr:nvSpPr>
        <xdr:cNvPr id="517" name="フローチャート: 判断 516"/>
        <xdr:cNvSpPr/>
      </xdr:nvSpPr>
      <xdr:spPr>
        <a:xfrm>
          <a:off x="12763500" y="660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14940</xdr:rowOff>
    </xdr:from>
    <xdr:ext cx="534377" cy="259045"/>
    <xdr:sp macro="" textlink="">
      <xdr:nvSpPr>
        <xdr:cNvPr id="518" name="テキスト ボックス 517"/>
        <xdr:cNvSpPr txBox="1"/>
      </xdr:nvSpPr>
      <xdr:spPr>
        <a:xfrm>
          <a:off x="12547111" y="670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19748</xdr:rowOff>
    </xdr:from>
    <xdr:to>
      <xdr:col>85</xdr:col>
      <xdr:colOff>177800</xdr:colOff>
      <xdr:row>34</xdr:row>
      <xdr:rowOff>121348</xdr:rowOff>
    </xdr:to>
    <xdr:sp macro="" textlink="">
      <xdr:nvSpPr>
        <xdr:cNvPr id="524" name="楕円 523"/>
        <xdr:cNvSpPr/>
      </xdr:nvSpPr>
      <xdr:spPr>
        <a:xfrm>
          <a:off x="16268700" y="584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106125</xdr:rowOff>
    </xdr:from>
    <xdr:ext cx="534377" cy="259045"/>
    <xdr:sp macro="" textlink="">
      <xdr:nvSpPr>
        <xdr:cNvPr id="525" name="警察費該当値テキスト"/>
        <xdr:cNvSpPr txBox="1"/>
      </xdr:nvSpPr>
      <xdr:spPr>
        <a:xfrm>
          <a:off x="16370300" y="576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131001</xdr:rowOff>
    </xdr:from>
    <xdr:to>
      <xdr:col>81</xdr:col>
      <xdr:colOff>101600</xdr:colOff>
      <xdr:row>33</xdr:row>
      <xdr:rowOff>61151</xdr:rowOff>
    </xdr:to>
    <xdr:sp macro="" textlink="">
      <xdr:nvSpPr>
        <xdr:cNvPr id="526" name="楕円 525"/>
        <xdr:cNvSpPr/>
      </xdr:nvSpPr>
      <xdr:spPr>
        <a:xfrm>
          <a:off x="15430500" y="561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31</xdr:row>
      <xdr:rowOff>77678</xdr:rowOff>
    </xdr:from>
    <xdr:ext cx="534377" cy="259045"/>
    <xdr:sp macro="" textlink="">
      <xdr:nvSpPr>
        <xdr:cNvPr id="527" name="テキスト ボックス 526"/>
        <xdr:cNvSpPr txBox="1"/>
      </xdr:nvSpPr>
      <xdr:spPr>
        <a:xfrm>
          <a:off x="15201411" y="539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29</xdr:row>
      <xdr:rowOff>121095</xdr:rowOff>
    </xdr:from>
    <xdr:to>
      <xdr:col>76</xdr:col>
      <xdr:colOff>165100</xdr:colOff>
      <xdr:row>30</xdr:row>
      <xdr:rowOff>51245</xdr:rowOff>
    </xdr:to>
    <xdr:sp macro="" textlink="">
      <xdr:nvSpPr>
        <xdr:cNvPr id="528" name="楕円 527"/>
        <xdr:cNvSpPr/>
      </xdr:nvSpPr>
      <xdr:spPr>
        <a:xfrm>
          <a:off x="14541500" y="509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67772</xdr:rowOff>
    </xdr:from>
    <xdr:ext cx="534377" cy="259045"/>
    <xdr:sp macro="" textlink="">
      <xdr:nvSpPr>
        <xdr:cNvPr id="529" name="テキスト ボックス 528"/>
        <xdr:cNvSpPr txBox="1"/>
      </xdr:nvSpPr>
      <xdr:spPr>
        <a:xfrm>
          <a:off x="14325111" y="486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134429</xdr:rowOff>
    </xdr:from>
    <xdr:to>
      <xdr:col>72</xdr:col>
      <xdr:colOff>38100</xdr:colOff>
      <xdr:row>33</xdr:row>
      <xdr:rowOff>64579</xdr:rowOff>
    </xdr:to>
    <xdr:sp macro="" textlink="">
      <xdr:nvSpPr>
        <xdr:cNvPr id="530" name="楕円 529"/>
        <xdr:cNvSpPr/>
      </xdr:nvSpPr>
      <xdr:spPr>
        <a:xfrm>
          <a:off x="13652500" y="562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81106</xdr:rowOff>
    </xdr:from>
    <xdr:ext cx="534377" cy="259045"/>
    <xdr:sp macro="" textlink="">
      <xdr:nvSpPr>
        <xdr:cNvPr id="531" name="テキスト ボックス 530"/>
        <xdr:cNvSpPr txBox="1"/>
      </xdr:nvSpPr>
      <xdr:spPr>
        <a:xfrm>
          <a:off x="13436111" y="539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154432</xdr:rowOff>
    </xdr:from>
    <xdr:to>
      <xdr:col>67</xdr:col>
      <xdr:colOff>101600</xdr:colOff>
      <xdr:row>33</xdr:row>
      <xdr:rowOff>84582</xdr:rowOff>
    </xdr:to>
    <xdr:sp macro="" textlink="">
      <xdr:nvSpPr>
        <xdr:cNvPr id="532" name="楕円 531"/>
        <xdr:cNvSpPr/>
      </xdr:nvSpPr>
      <xdr:spPr>
        <a:xfrm>
          <a:off x="12763500" y="56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101109</xdr:rowOff>
    </xdr:from>
    <xdr:ext cx="534377" cy="259045"/>
    <xdr:sp macro="" textlink="">
      <xdr:nvSpPr>
        <xdr:cNvPr id="533" name="テキスト ボックス 532"/>
        <xdr:cNvSpPr txBox="1"/>
      </xdr:nvSpPr>
      <xdr:spPr>
        <a:xfrm>
          <a:off x="12547111" y="541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5" name="正方形/長方形 534"/>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6" name="正方形/長方形 535"/>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7" name="正方形/長方形 536"/>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8" name="正方形/長方形 537"/>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2" name="テキスト ボックス 54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3" name="直線コネクタ 54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58</xdr:row>
      <xdr:rowOff>128105</xdr:rowOff>
    </xdr:from>
    <xdr:ext cx="595419" cy="259045"/>
    <xdr:sp macro="" textlink="">
      <xdr:nvSpPr>
        <xdr:cNvPr id="544" name="テキスト ボックス 543"/>
        <xdr:cNvSpPr txBox="1"/>
      </xdr:nvSpPr>
      <xdr:spPr>
        <a:xfrm>
          <a:off x="11850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5" name="直線コネクタ 54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46" name="テキスト ボックス 545"/>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47" name="直線コネクタ 54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48" name="テキスト ボックス 547"/>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49" name="直線コネクタ 54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0" name="テキスト ボックス 54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1" name="直線コネクタ 55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2" name="テキスト ボックス 55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3" name="直線コネクタ 55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54" name="テキスト ボックス 55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6" name="テキスト ボックス 55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12239</xdr:rowOff>
    </xdr:from>
    <xdr:to>
      <xdr:col>85</xdr:col>
      <xdr:colOff>126364</xdr:colOff>
      <xdr:row>55</xdr:row>
      <xdr:rowOff>38202</xdr:rowOff>
    </xdr:to>
    <xdr:cxnSp macro="">
      <xdr:nvCxnSpPr>
        <xdr:cNvPr id="558" name="直線コネクタ 557"/>
        <xdr:cNvCxnSpPr/>
      </xdr:nvCxnSpPr>
      <xdr:spPr>
        <a:xfrm flipV="1">
          <a:off x="16317595" y="8584739"/>
          <a:ext cx="1269" cy="88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42029</xdr:rowOff>
    </xdr:from>
    <xdr:ext cx="599010" cy="259045"/>
    <xdr:sp macro="" textlink="">
      <xdr:nvSpPr>
        <xdr:cNvPr id="559" name="教育費最小値テキスト"/>
        <xdr:cNvSpPr txBox="1"/>
      </xdr:nvSpPr>
      <xdr:spPr>
        <a:xfrm>
          <a:off x="16370300" y="9471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38202</xdr:rowOff>
    </xdr:from>
    <xdr:to>
      <xdr:col>86</xdr:col>
      <xdr:colOff>25400</xdr:colOff>
      <xdr:row>55</xdr:row>
      <xdr:rowOff>38202</xdr:rowOff>
    </xdr:to>
    <xdr:cxnSp macro="">
      <xdr:nvCxnSpPr>
        <xdr:cNvPr id="560" name="直線コネクタ 559"/>
        <xdr:cNvCxnSpPr/>
      </xdr:nvCxnSpPr>
      <xdr:spPr>
        <a:xfrm>
          <a:off x="16230600" y="946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130366</xdr:rowOff>
    </xdr:from>
    <xdr:ext cx="599010" cy="259045"/>
    <xdr:sp macro="" textlink="">
      <xdr:nvSpPr>
        <xdr:cNvPr id="561" name="教育費最大値テキスト"/>
        <xdr:cNvSpPr txBox="1"/>
      </xdr:nvSpPr>
      <xdr:spPr>
        <a:xfrm>
          <a:off x="16370300" y="8359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12239</xdr:rowOff>
    </xdr:from>
    <xdr:to>
      <xdr:col>86</xdr:col>
      <xdr:colOff>25400</xdr:colOff>
      <xdr:row>50</xdr:row>
      <xdr:rowOff>12239</xdr:rowOff>
    </xdr:to>
    <xdr:cxnSp macro="">
      <xdr:nvCxnSpPr>
        <xdr:cNvPr id="562" name="直線コネクタ 561"/>
        <xdr:cNvCxnSpPr/>
      </xdr:nvCxnSpPr>
      <xdr:spPr>
        <a:xfrm>
          <a:off x="16230600" y="8584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33270</xdr:rowOff>
    </xdr:from>
    <xdr:to>
      <xdr:col>85</xdr:col>
      <xdr:colOff>127000</xdr:colOff>
      <xdr:row>52</xdr:row>
      <xdr:rowOff>124906</xdr:rowOff>
    </xdr:to>
    <xdr:cxnSp macro="">
      <xdr:nvCxnSpPr>
        <xdr:cNvPr id="563" name="直線コネクタ 562"/>
        <xdr:cNvCxnSpPr/>
      </xdr:nvCxnSpPr>
      <xdr:spPr>
        <a:xfrm flipV="1">
          <a:off x="15481300" y="8948670"/>
          <a:ext cx="838200" cy="9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148676</xdr:rowOff>
    </xdr:from>
    <xdr:ext cx="599010" cy="259045"/>
    <xdr:sp macro="" textlink="">
      <xdr:nvSpPr>
        <xdr:cNvPr id="564" name="教育費平均値テキスト"/>
        <xdr:cNvSpPr txBox="1"/>
      </xdr:nvSpPr>
      <xdr:spPr>
        <a:xfrm>
          <a:off x="16370300" y="8892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170249</xdr:rowOff>
    </xdr:from>
    <xdr:to>
      <xdr:col>85</xdr:col>
      <xdr:colOff>177800</xdr:colOff>
      <xdr:row>52</xdr:row>
      <xdr:rowOff>100399</xdr:rowOff>
    </xdr:to>
    <xdr:sp macro="" textlink="">
      <xdr:nvSpPr>
        <xdr:cNvPr id="565" name="フローチャート: 判断 564"/>
        <xdr:cNvSpPr/>
      </xdr:nvSpPr>
      <xdr:spPr>
        <a:xfrm>
          <a:off x="16268700" y="89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124906</xdr:rowOff>
    </xdr:from>
    <xdr:to>
      <xdr:col>81</xdr:col>
      <xdr:colOff>50800</xdr:colOff>
      <xdr:row>53</xdr:row>
      <xdr:rowOff>39475</xdr:rowOff>
    </xdr:to>
    <xdr:cxnSp macro="">
      <xdr:nvCxnSpPr>
        <xdr:cNvPr id="566" name="直線コネクタ 565"/>
        <xdr:cNvCxnSpPr/>
      </xdr:nvCxnSpPr>
      <xdr:spPr>
        <a:xfrm flipV="1">
          <a:off x="14592300" y="9040306"/>
          <a:ext cx="889000" cy="8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87169</xdr:rowOff>
    </xdr:from>
    <xdr:to>
      <xdr:col>81</xdr:col>
      <xdr:colOff>101600</xdr:colOff>
      <xdr:row>53</xdr:row>
      <xdr:rowOff>17319</xdr:rowOff>
    </xdr:to>
    <xdr:sp macro="" textlink="">
      <xdr:nvSpPr>
        <xdr:cNvPr id="567" name="フローチャート: 判断 566"/>
        <xdr:cNvSpPr/>
      </xdr:nvSpPr>
      <xdr:spPr>
        <a:xfrm>
          <a:off x="15430500" y="900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53</xdr:row>
      <xdr:rowOff>8446</xdr:rowOff>
    </xdr:from>
    <xdr:ext cx="599010" cy="259045"/>
    <xdr:sp macro="" textlink="">
      <xdr:nvSpPr>
        <xdr:cNvPr id="568" name="テキスト ボックス 567"/>
        <xdr:cNvSpPr txBox="1"/>
      </xdr:nvSpPr>
      <xdr:spPr>
        <a:xfrm>
          <a:off x="15169095" y="909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39475</xdr:rowOff>
    </xdr:from>
    <xdr:to>
      <xdr:col>76</xdr:col>
      <xdr:colOff>114300</xdr:colOff>
      <xdr:row>53</xdr:row>
      <xdr:rowOff>50416</xdr:rowOff>
    </xdr:to>
    <xdr:cxnSp macro="">
      <xdr:nvCxnSpPr>
        <xdr:cNvPr id="569" name="直線コネクタ 568"/>
        <xdr:cNvCxnSpPr/>
      </xdr:nvCxnSpPr>
      <xdr:spPr>
        <a:xfrm flipV="1">
          <a:off x="13703300" y="9126325"/>
          <a:ext cx="889000" cy="1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82304</xdr:rowOff>
    </xdr:from>
    <xdr:to>
      <xdr:col>76</xdr:col>
      <xdr:colOff>165100</xdr:colOff>
      <xdr:row>55</xdr:row>
      <xdr:rowOff>12454</xdr:rowOff>
    </xdr:to>
    <xdr:sp macro="" textlink="">
      <xdr:nvSpPr>
        <xdr:cNvPr id="570" name="フローチャート: 判断 569"/>
        <xdr:cNvSpPr/>
      </xdr:nvSpPr>
      <xdr:spPr>
        <a:xfrm>
          <a:off x="14541500" y="934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3581</xdr:rowOff>
    </xdr:from>
    <xdr:ext cx="599010" cy="259045"/>
    <xdr:sp macro="" textlink="">
      <xdr:nvSpPr>
        <xdr:cNvPr id="571" name="テキスト ボックス 570"/>
        <xdr:cNvSpPr txBox="1"/>
      </xdr:nvSpPr>
      <xdr:spPr>
        <a:xfrm>
          <a:off x="14292795" y="943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50416</xdr:rowOff>
    </xdr:from>
    <xdr:to>
      <xdr:col>71</xdr:col>
      <xdr:colOff>177800</xdr:colOff>
      <xdr:row>54</xdr:row>
      <xdr:rowOff>17725</xdr:rowOff>
    </xdr:to>
    <xdr:cxnSp macro="">
      <xdr:nvCxnSpPr>
        <xdr:cNvPr id="572" name="直線コネクタ 571"/>
        <xdr:cNvCxnSpPr/>
      </xdr:nvCxnSpPr>
      <xdr:spPr>
        <a:xfrm flipV="1">
          <a:off x="12814300" y="9137266"/>
          <a:ext cx="889000" cy="13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1509</xdr:rowOff>
    </xdr:from>
    <xdr:to>
      <xdr:col>72</xdr:col>
      <xdr:colOff>38100</xdr:colOff>
      <xdr:row>56</xdr:row>
      <xdr:rowOff>103109</xdr:rowOff>
    </xdr:to>
    <xdr:sp macro="" textlink="">
      <xdr:nvSpPr>
        <xdr:cNvPr id="573" name="フローチャート: 判断 572"/>
        <xdr:cNvSpPr/>
      </xdr:nvSpPr>
      <xdr:spPr>
        <a:xfrm>
          <a:off x="13652500" y="960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94236</xdr:rowOff>
    </xdr:from>
    <xdr:ext cx="599010" cy="259045"/>
    <xdr:sp macro="" textlink="">
      <xdr:nvSpPr>
        <xdr:cNvPr id="574" name="テキスト ボックス 573"/>
        <xdr:cNvSpPr txBox="1"/>
      </xdr:nvSpPr>
      <xdr:spPr>
        <a:xfrm>
          <a:off x="13403795" y="9695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399</xdr:rowOff>
    </xdr:from>
    <xdr:to>
      <xdr:col>67</xdr:col>
      <xdr:colOff>101600</xdr:colOff>
      <xdr:row>58</xdr:row>
      <xdr:rowOff>101999</xdr:rowOff>
    </xdr:to>
    <xdr:sp macro="" textlink="">
      <xdr:nvSpPr>
        <xdr:cNvPr id="575" name="フローチャート: 判断 574"/>
        <xdr:cNvSpPr/>
      </xdr:nvSpPr>
      <xdr:spPr>
        <a:xfrm>
          <a:off x="12763500" y="9944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93126</xdr:rowOff>
    </xdr:from>
    <xdr:ext cx="599010" cy="259045"/>
    <xdr:sp macro="" textlink="">
      <xdr:nvSpPr>
        <xdr:cNvPr id="576" name="テキスト ボックス 575"/>
        <xdr:cNvSpPr txBox="1"/>
      </xdr:nvSpPr>
      <xdr:spPr>
        <a:xfrm>
          <a:off x="12514795" y="10037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153920</xdr:rowOff>
    </xdr:from>
    <xdr:to>
      <xdr:col>85</xdr:col>
      <xdr:colOff>177800</xdr:colOff>
      <xdr:row>52</xdr:row>
      <xdr:rowOff>84070</xdr:rowOff>
    </xdr:to>
    <xdr:sp macro="" textlink="">
      <xdr:nvSpPr>
        <xdr:cNvPr id="582" name="楕円 581"/>
        <xdr:cNvSpPr/>
      </xdr:nvSpPr>
      <xdr:spPr>
        <a:xfrm>
          <a:off x="16268700" y="889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5347</xdr:rowOff>
    </xdr:from>
    <xdr:ext cx="599010" cy="259045"/>
    <xdr:sp macro="" textlink="">
      <xdr:nvSpPr>
        <xdr:cNvPr id="583" name="教育費該当値テキスト"/>
        <xdr:cNvSpPr txBox="1"/>
      </xdr:nvSpPr>
      <xdr:spPr>
        <a:xfrm>
          <a:off x="16370300" y="8749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74106</xdr:rowOff>
    </xdr:from>
    <xdr:to>
      <xdr:col>81</xdr:col>
      <xdr:colOff>101600</xdr:colOff>
      <xdr:row>53</xdr:row>
      <xdr:rowOff>4256</xdr:rowOff>
    </xdr:to>
    <xdr:sp macro="" textlink="">
      <xdr:nvSpPr>
        <xdr:cNvPr id="584" name="楕円 583"/>
        <xdr:cNvSpPr/>
      </xdr:nvSpPr>
      <xdr:spPr>
        <a:xfrm>
          <a:off x="15430500" y="898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51</xdr:row>
      <xdr:rowOff>20783</xdr:rowOff>
    </xdr:from>
    <xdr:ext cx="599010" cy="259045"/>
    <xdr:sp macro="" textlink="">
      <xdr:nvSpPr>
        <xdr:cNvPr id="585" name="テキスト ボックス 584"/>
        <xdr:cNvSpPr txBox="1"/>
      </xdr:nvSpPr>
      <xdr:spPr>
        <a:xfrm>
          <a:off x="15169095" y="876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160125</xdr:rowOff>
    </xdr:from>
    <xdr:to>
      <xdr:col>76</xdr:col>
      <xdr:colOff>165100</xdr:colOff>
      <xdr:row>53</xdr:row>
      <xdr:rowOff>90275</xdr:rowOff>
    </xdr:to>
    <xdr:sp macro="" textlink="">
      <xdr:nvSpPr>
        <xdr:cNvPr id="586" name="楕円 585"/>
        <xdr:cNvSpPr/>
      </xdr:nvSpPr>
      <xdr:spPr>
        <a:xfrm>
          <a:off x="14541500" y="907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106802</xdr:rowOff>
    </xdr:from>
    <xdr:ext cx="599010" cy="259045"/>
    <xdr:sp macro="" textlink="">
      <xdr:nvSpPr>
        <xdr:cNvPr id="587" name="テキスト ボックス 586"/>
        <xdr:cNvSpPr txBox="1"/>
      </xdr:nvSpPr>
      <xdr:spPr>
        <a:xfrm>
          <a:off x="14292795" y="8850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171066</xdr:rowOff>
    </xdr:from>
    <xdr:to>
      <xdr:col>72</xdr:col>
      <xdr:colOff>38100</xdr:colOff>
      <xdr:row>53</xdr:row>
      <xdr:rowOff>101216</xdr:rowOff>
    </xdr:to>
    <xdr:sp macro="" textlink="">
      <xdr:nvSpPr>
        <xdr:cNvPr id="588" name="楕円 587"/>
        <xdr:cNvSpPr/>
      </xdr:nvSpPr>
      <xdr:spPr>
        <a:xfrm>
          <a:off x="13652500" y="908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117743</xdr:rowOff>
    </xdr:from>
    <xdr:ext cx="599010" cy="259045"/>
    <xdr:sp macro="" textlink="">
      <xdr:nvSpPr>
        <xdr:cNvPr id="589" name="テキスト ボックス 588"/>
        <xdr:cNvSpPr txBox="1"/>
      </xdr:nvSpPr>
      <xdr:spPr>
        <a:xfrm>
          <a:off x="13403795" y="886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138375</xdr:rowOff>
    </xdr:from>
    <xdr:to>
      <xdr:col>67</xdr:col>
      <xdr:colOff>101600</xdr:colOff>
      <xdr:row>54</xdr:row>
      <xdr:rowOff>68525</xdr:rowOff>
    </xdr:to>
    <xdr:sp macro="" textlink="">
      <xdr:nvSpPr>
        <xdr:cNvPr id="590" name="楕円 589"/>
        <xdr:cNvSpPr/>
      </xdr:nvSpPr>
      <xdr:spPr>
        <a:xfrm>
          <a:off x="12763500" y="922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85052</xdr:rowOff>
    </xdr:from>
    <xdr:ext cx="599010" cy="259045"/>
    <xdr:sp macro="" textlink="">
      <xdr:nvSpPr>
        <xdr:cNvPr id="591" name="テキスト ボックス 590"/>
        <xdr:cNvSpPr txBox="1"/>
      </xdr:nvSpPr>
      <xdr:spPr>
        <a:xfrm>
          <a:off x="12514795" y="900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3" name="正方形/長方形 592"/>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4" name="正方形/長方形 593"/>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5" name="正方形/長方形 594"/>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6" name="正方形/長方形 595"/>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78</xdr:row>
      <xdr:rowOff>128106</xdr:rowOff>
    </xdr:from>
    <xdr:ext cx="467179" cy="259045"/>
    <xdr:sp macro="" textlink="">
      <xdr:nvSpPr>
        <xdr:cNvPr id="602" name="テキスト ボックス 601"/>
        <xdr:cNvSpPr txBox="1"/>
      </xdr:nvSpPr>
      <xdr:spPr>
        <a:xfrm>
          <a:off x="11978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04" name="テキスト ボックス 603"/>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06" name="テキスト ボックス 605"/>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08" name="テキスト ボックス 607"/>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0" name="テキスト ボックス 60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2" name="テキスト ボックス 611"/>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4" name="テキスト ボックス 61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76</xdr:row>
      <xdr:rowOff>47606</xdr:rowOff>
    </xdr:from>
    <xdr:to>
      <xdr:col>85</xdr:col>
      <xdr:colOff>126364</xdr:colOff>
      <xdr:row>78</xdr:row>
      <xdr:rowOff>117004</xdr:rowOff>
    </xdr:to>
    <xdr:cxnSp macro="">
      <xdr:nvCxnSpPr>
        <xdr:cNvPr id="616" name="直線コネクタ 615"/>
        <xdr:cNvCxnSpPr/>
      </xdr:nvCxnSpPr>
      <xdr:spPr>
        <a:xfrm flipV="1">
          <a:off x="16317595" y="13077806"/>
          <a:ext cx="1269" cy="412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120831</xdr:rowOff>
    </xdr:from>
    <xdr:ext cx="469744" cy="259045"/>
    <xdr:sp macro="" textlink="">
      <xdr:nvSpPr>
        <xdr:cNvPr id="617" name="災害復旧費最小値テキスト"/>
        <xdr:cNvSpPr txBox="1"/>
      </xdr:nvSpPr>
      <xdr:spPr>
        <a:xfrm>
          <a:off x="16370300" y="1349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117004</xdr:rowOff>
    </xdr:from>
    <xdr:to>
      <xdr:col>86</xdr:col>
      <xdr:colOff>25400</xdr:colOff>
      <xdr:row>78</xdr:row>
      <xdr:rowOff>117004</xdr:rowOff>
    </xdr:to>
    <xdr:cxnSp macro="">
      <xdr:nvCxnSpPr>
        <xdr:cNvPr id="618" name="直線コネクタ 617"/>
        <xdr:cNvCxnSpPr/>
      </xdr:nvCxnSpPr>
      <xdr:spPr>
        <a:xfrm>
          <a:off x="16230600" y="13490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165734</xdr:rowOff>
    </xdr:from>
    <xdr:ext cx="469744" cy="259045"/>
    <xdr:sp macro="" textlink="">
      <xdr:nvSpPr>
        <xdr:cNvPr id="619" name="災害復旧費最大値テキスト"/>
        <xdr:cNvSpPr txBox="1"/>
      </xdr:nvSpPr>
      <xdr:spPr>
        <a:xfrm>
          <a:off x="16370300" y="1285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47606</xdr:rowOff>
    </xdr:from>
    <xdr:to>
      <xdr:col>86</xdr:col>
      <xdr:colOff>25400</xdr:colOff>
      <xdr:row>76</xdr:row>
      <xdr:rowOff>47606</xdr:rowOff>
    </xdr:to>
    <xdr:cxnSp macro="">
      <xdr:nvCxnSpPr>
        <xdr:cNvPr id="620" name="直線コネクタ 619"/>
        <xdr:cNvCxnSpPr/>
      </xdr:nvCxnSpPr>
      <xdr:spPr>
        <a:xfrm>
          <a:off x="16230600" y="13077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83367</xdr:rowOff>
    </xdr:from>
    <xdr:to>
      <xdr:col>85</xdr:col>
      <xdr:colOff>127000</xdr:colOff>
      <xdr:row>78</xdr:row>
      <xdr:rowOff>117004</xdr:rowOff>
    </xdr:to>
    <xdr:cxnSp macro="">
      <xdr:nvCxnSpPr>
        <xdr:cNvPr id="621" name="直線コネクタ 620"/>
        <xdr:cNvCxnSpPr/>
      </xdr:nvCxnSpPr>
      <xdr:spPr>
        <a:xfrm>
          <a:off x="15481300" y="13456467"/>
          <a:ext cx="838200" cy="3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53647</xdr:rowOff>
    </xdr:from>
    <xdr:ext cx="469744" cy="259045"/>
    <xdr:sp macro="" textlink="">
      <xdr:nvSpPr>
        <xdr:cNvPr id="622" name="災害復旧費平均値テキスト"/>
        <xdr:cNvSpPr txBox="1"/>
      </xdr:nvSpPr>
      <xdr:spPr>
        <a:xfrm>
          <a:off x="16370300" y="1308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30770</xdr:rowOff>
    </xdr:from>
    <xdr:to>
      <xdr:col>85</xdr:col>
      <xdr:colOff>177800</xdr:colOff>
      <xdr:row>77</xdr:row>
      <xdr:rowOff>132370</xdr:rowOff>
    </xdr:to>
    <xdr:sp macro="" textlink="">
      <xdr:nvSpPr>
        <xdr:cNvPr id="623" name="フローチャート: 判断 622"/>
        <xdr:cNvSpPr/>
      </xdr:nvSpPr>
      <xdr:spPr>
        <a:xfrm>
          <a:off x="16268700" y="1323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54139</xdr:rowOff>
    </xdr:from>
    <xdr:to>
      <xdr:col>81</xdr:col>
      <xdr:colOff>50800</xdr:colOff>
      <xdr:row>78</xdr:row>
      <xdr:rowOff>83367</xdr:rowOff>
    </xdr:to>
    <xdr:cxnSp macro="">
      <xdr:nvCxnSpPr>
        <xdr:cNvPr id="624" name="直線コネクタ 623"/>
        <xdr:cNvCxnSpPr/>
      </xdr:nvCxnSpPr>
      <xdr:spPr>
        <a:xfrm>
          <a:off x="14592300" y="12912889"/>
          <a:ext cx="889000" cy="54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116332</xdr:rowOff>
    </xdr:from>
    <xdr:to>
      <xdr:col>81</xdr:col>
      <xdr:colOff>101600</xdr:colOff>
      <xdr:row>77</xdr:row>
      <xdr:rowOff>46482</xdr:rowOff>
    </xdr:to>
    <xdr:sp macro="" textlink="">
      <xdr:nvSpPr>
        <xdr:cNvPr id="625" name="フローチャート: 判断 624"/>
        <xdr:cNvSpPr/>
      </xdr:nvSpPr>
      <xdr:spPr>
        <a:xfrm>
          <a:off x="15430500" y="1314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63009</xdr:rowOff>
    </xdr:from>
    <xdr:ext cx="469744" cy="259045"/>
    <xdr:sp macro="" textlink="">
      <xdr:nvSpPr>
        <xdr:cNvPr id="626" name="テキスト ボックス 625"/>
        <xdr:cNvSpPr txBox="1"/>
      </xdr:nvSpPr>
      <xdr:spPr>
        <a:xfrm>
          <a:off x="15233728" y="1292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69</xdr:row>
      <xdr:rowOff>110961</xdr:rowOff>
    </xdr:from>
    <xdr:to>
      <xdr:col>76</xdr:col>
      <xdr:colOff>114300</xdr:colOff>
      <xdr:row>75</xdr:row>
      <xdr:rowOff>54139</xdr:rowOff>
    </xdr:to>
    <xdr:cxnSp macro="">
      <xdr:nvCxnSpPr>
        <xdr:cNvPr id="627" name="直線コネクタ 626"/>
        <xdr:cNvCxnSpPr/>
      </xdr:nvCxnSpPr>
      <xdr:spPr>
        <a:xfrm>
          <a:off x="13703300" y="11941011"/>
          <a:ext cx="889000" cy="97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170380</xdr:rowOff>
    </xdr:from>
    <xdr:to>
      <xdr:col>76</xdr:col>
      <xdr:colOff>165100</xdr:colOff>
      <xdr:row>76</xdr:row>
      <xdr:rowOff>100530</xdr:rowOff>
    </xdr:to>
    <xdr:sp macro="" textlink="">
      <xdr:nvSpPr>
        <xdr:cNvPr id="628" name="フローチャート: 判断 627"/>
        <xdr:cNvSpPr/>
      </xdr:nvSpPr>
      <xdr:spPr>
        <a:xfrm>
          <a:off x="14541500" y="1302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91657</xdr:rowOff>
    </xdr:from>
    <xdr:ext cx="469744" cy="259045"/>
    <xdr:sp macro="" textlink="">
      <xdr:nvSpPr>
        <xdr:cNvPr id="629" name="テキスト ボックス 628"/>
        <xdr:cNvSpPr txBox="1"/>
      </xdr:nvSpPr>
      <xdr:spPr>
        <a:xfrm>
          <a:off x="14357428" y="131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69</xdr:row>
      <xdr:rowOff>110961</xdr:rowOff>
    </xdr:from>
    <xdr:to>
      <xdr:col>71</xdr:col>
      <xdr:colOff>177800</xdr:colOff>
      <xdr:row>76</xdr:row>
      <xdr:rowOff>133006</xdr:rowOff>
    </xdr:to>
    <xdr:cxnSp macro="">
      <xdr:nvCxnSpPr>
        <xdr:cNvPr id="630" name="直線コネクタ 629"/>
        <xdr:cNvCxnSpPr/>
      </xdr:nvCxnSpPr>
      <xdr:spPr>
        <a:xfrm flipV="1">
          <a:off x="12814300" y="11941011"/>
          <a:ext cx="889000" cy="122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139029</xdr:rowOff>
    </xdr:from>
    <xdr:to>
      <xdr:col>72</xdr:col>
      <xdr:colOff>38100</xdr:colOff>
      <xdr:row>77</xdr:row>
      <xdr:rowOff>69179</xdr:rowOff>
    </xdr:to>
    <xdr:sp macro="" textlink="">
      <xdr:nvSpPr>
        <xdr:cNvPr id="631" name="フローチャート: 判断 630"/>
        <xdr:cNvSpPr/>
      </xdr:nvSpPr>
      <xdr:spPr>
        <a:xfrm>
          <a:off x="13652500" y="1316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60306</xdr:rowOff>
    </xdr:from>
    <xdr:ext cx="469744" cy="259045"/>
    <xdr:sp macro="" textlink="">
      <xdr:nvSpPr>
        <xdr:cNvPr id="632" name="テキスト ボックス 631"/>
        <xdr:cNvSpPr txBox="1"/>
      </xdr:nvSpPr>
      <xdr:spPr>
        <a:xfrm>
          <a:off x="13468428" y="1326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11013</xdr:rowOff>
    </xdr:from>
    <xdr:to>
      <xdr:col>67</xdr:col>
      <xdr:colOff>101600</xdr:colOff>
      <xdr:row>78</xdr:row>
      <xdr:rowOff>112613</xdr:rowOff>
    </xdr:to>
    <xdr:sp macro="" textlink="">
      <xdr:nvSpPr>
        <xdr:cNvPr id="633" name="フローチャート: 判断 632"/>
        <xdr:cNvSpPr/>
      </xdr:nvSpPr>
      <xdr:spPr>
        <a:xfrm>
          <a:off x="12763500" y="1338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103740</xdr:rowOff>
    </xdr:from>
    <xdr:ext cx="469744" cy="259045"/>
    <xdr:sp macro="" textlink="">
      <xdr:nvSpPr>
        <xdr:cNvPr id="634" name="テキスト ボックス 633"/>
        <xdr:cNvSpPr txBox="1"/>
      </xdr:nvSpPr>
      <xdr:spPr>
        <a:xfrm>
          <a:off x="12579428" y="1347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66204</xdr:rowOff>
    </xdr:from>
    <xdr:to>
      <xdr:col>85</xdr:col>
      <xdr:colOff>177800</xdr:colOff>
      <xdr:row>78</xdr:row>
      <xdr:rowOff>167804</xdr:rowOff>
    </xdr:to>
    <xdr:sp macro="" textlink="">
      <xdr:nvSpPr>
        <xdr:cNvPr id="640" name="楕円 639"/>
        <xdr:cNvSpPr/>
      </xdr:nvSpPr>
      <xdr:spPr>
        <a:xfrm>
          <a:off x="16268700" y="1343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152581</xdr:rowOff>
    </xdr:from>
    <xdr:ext cx="469744" cy="259045"/>
    <xdr:sp macro="" textlink="">
      <xdr:nvSpPr>
        <xdr:cNvPr id="641" name="災害復旧費該当値テキスト"/>
        <xdr:cNvSpPr txBox="1"/>
      </xdr:nvSpPr>
      <xdr:spPr>
        <a:xfrm>
          <a:off x="16370300" y="1335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32567</xdr:rowOff>
    </xdr:from>
    <xdr:to>
      <xdr:col>81</xdr:col>
      <xdr:colOff>101600</xdr:colOff>
      <xdr:row>78</xdr:row>
      <xdr:rowOff>134167</xdr:rowOff>
    </xdr:to>
    <xdr:sp macro="" textlink="">
      <xdr:nvSpPr>
        <xdr:cNvPr id="642" name="楕円 641"/>
        <xdr:cNvSpPr/>
      </xdr:nvSpPr>
      <xdr:spPr>
        <a:xfrm>
          <a:off x="15430500" y="1340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125294</xdr:rowOff>
    </xdr:from>
    <xdr:ext cx="469744" cy="259045"/>
    <xdr:sp macro="" textlink="">
      <xdr:nvSpPr>
        <xdr:cNvPr id="643" name="テキスト ボックス 642"/>
        <xdr:cNvSpPr txBox="1"/>
      </xdr:nvSpPr>
      <xdr:spPr>
        <a:xfrm>
          <a:off x="15233728" y="1349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3339</xdr:rowOff>
    </xdr:from>
    <xdr:to>
      <xdr:col>76</xdr:col>
      <xdr:colOff>165100</xdr:colOff>
      <xdr:row>75</xdr:row>
      <xdr:rowOff>104939</xdr:rowOff>
    </xdr:to>
    <xdr:sp macro="" textlink="">
      <xdr:nvSpPr>
        <xdr:cNvPr id="644" name="楕円 643"/>
        <xdr:cNvSpPr/>
      </xdr:nvSpPr>
      <xdr:spPr>
        <a:xfrm>
          <a:off x="14541500" y="1286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121466</xdr:rowOff>
    </xdr:from>
    <xdr:ext cx="469744" cy="259045"/>
    <xdr:sp macro="" textlink="">
      <xdr:nvSpPr>
        <xdr:cNvPr id="645" name="テキスト ボックス 644"/>
        <xdr:cNvSpPr txBox="1"/>
      </xdr:nvSpPr>
      <xdr:spPr>
        <a:xfrm>
          <a:off x="14357428" y="1263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69</xdr:row>
      <xdr:rowOff>60161</xdr:rowOff>
    </xdr:from>
    <xdr:to>
      <xdr:col>72</xdr:col>
      <xdr:colOff>38100</xdr:colOff>
      <xdr:row>69</xdr:row>
      <xdr:rowOff>161761</xdr:rowOff>
    </xdr:to>
    <xdr:sp macro="" textlink="">
      <xdr:nvSpPr>
        <xdr:cNvPr id="646" name="楕円 645"/>
        <xdr:cNvSpPr/>
      </xdr:nvSpPr>
      <xdr:spPr>
        <a:xfrm>
          <a:off x="13652500" y="1189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68</xdr:row>
      <xdr:rowOff>6838</xdr:rowOff>
    </xdr:from>
    <xdr:ext cx="534377" cy="259045"/>
    <xdr:sp macro="" textlink="">
      <xdr:nvSpPr>
        <xdr:cNvPr id="647" name="テキスト ボックス 646"/>
        <xdr:cNvSpPr txBox="1"/>
      </xdr:nvSpPr>
      <xdr:spPr>
        <a:xfrm>
          <a:off x="13436111" y="1166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82206</xdr:rowOff>
    </xdr:from>
    <xdr:to>
      <xdr:col>67</xdr:col>
      <xdr:colOff>101600</xdr:colOff>
      <xdr:row>77</xdr:row>
      <xdr:rowOff>12356</xdr:rowOff>
    </xdr:to>
    <xdr:sp macro="" textlink="">
      <xdr:nvSpPr>
        <xdr:cNvPr id="648" name="楕円 647"/>
        <xdr:cNvSpPr/>
      </xdr:nvSpPr>
      <xdr:spPr>
        <a:xfrm>
          <a:off x="12763500" y="131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28882</xdr:rowOff>
    </xdr:from>
    <xdr:ext cx="469744" cy="259045"/>
    <xdr:sp macro="" textlink="">
      <xdr:nvSpPr>
        <xdr:cNvPr id="649" name="テキスト ボックス 648"/>
        <xdr:cNvSpPr txBox="1"/>
      </xdr:nvSpPr>
      <xdr:spPr>
        <a:xfrm>
          <a:off x="12579428" y="1288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1" name="正方形/長方形 650"/>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2" name="正方形/長方形 651"/>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3" name="正方形/長方形 652"/>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4" name="正方形/長方形 653"/>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8" name="テキスト ボックス 657"/>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59" name="直線コネクタ 658"/>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60" name="テキスト ボックス 659"/>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61" name="直線コネクタ 660"/>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62" name="テキスト ボックス 661"/>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63" name="直線コネクタ 662"/>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111777</xdr:rowOff>
    </xdr:from>
    <xdr:ext cx="595419" cy="259045"/>
    <xdr:sp macro="" textlink="">
      <xdr:nvSpPr>
        <xdr:cNvPr id="664" name="テキスト ボックス 663"/>
        <xdr:cNvSpPr txBox="1"/>
      </xdr:nvSpPr>
      <xdr:spPr>
        <a:xfrm>
          <a:off x="11850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67" name="直線コネクタ 666"/>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68" name="テキスト ボックス 667"/>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9" name="直線コネクタ 668"/>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0" name="テキスト ボックス 669"/>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71" name="直線コネクタ 670"/>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72" name="テキスト ボックス 671"/>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119611</xdr:rowOff>
    </xdr:from>
    <xdr:to>
      <xdr:col>85</xdr:col>
      <xdr:colOff>126364</xdr:colOff>
      <xdr:row>94</xdr:row>
      <xdr:rowOff>166846</xdr:rowOff>
    </xdr:to>
    <xdr:cxnSp macro="">
      <xdr:nvCxnSpPr>
        <xdr:cNvPr id="676" name="直線コネクタ 675"/>
        <xdr:cNvCxnSpPr/>
      </xdr:nvCxnSpPr>
      <xdr:spPr>
        <a:xfrm flipV="1">
          <a:off x="16317595" y="15721561"/>
          <a:ext cx="1269" cy="56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170673</xdr:rowOff>
    </xdr:from>
    <xdr:ext cx="599010" cy="259045"/>
    <xdr:sp macro="" textlink="">
      <xdr:nvSpPr>
        <xdr:cNvPr id="677" name="公債費最小値テキスト"/>
        <xdr:cNvSpPr txBox="1"/>
      </xdr:nvSpPr>
      <xdr:spPr>
        <a:xfrm>
          <a:off x="16370300" y="1628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166846</xdr:rowOff>
    </xdr:from>
    <xdr:to>
      <xdr:col>86</xdr:col>
      <xdr:colOff>25400</xdr:colOff>
      <xdr:row>94</xdr:row>
      <xdr:rowOff>166846</xdr:rowOff>
    </xdr:to>
    <xdr:cxnSp macro="">
      <xdr:nvCxnSpPr>
        <xdr:cNvPr id="678" name="直線コネクタ 677"/>
        <xdr:cNvCxnSpPr/>
      </xdr:nvCxnSpPr>
      <xdr:spPr>
        <a:xfrm>
          <a:off x="16230600" y="16283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66288</xdr:rowOff>
    </xdr:from>
    <xdr:ext cx="599010" cy="259045"/>
    <xdr:sp macro="" textlink="">
      <xdr:nvSpPr>
        <xdr:cNvPr id="679" name="公債費最大値テキスト"/>
        <xdr:cNvSpPr txBox="1"/>
      </xdr:nvSpPr>
      <xdr:spPr>
        <a:xfrm>
          <a:off x="16370300" y="1549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119611</xdr:rowOff>
    </xdr:from>
    <xdr:to>
      <xdr:col>86</xdr:col>
      <xdr:colOff>25400</xdr:colOff>
      <xdr:row>91</xdr:row>
      <xdr:rowOff>119611</xdr:rowOff>
    </xdr:to>
    <xdr:cxnSp macro="">
      <xdr:nvCxnSpPr>
        <xdr:cNvPr id="680" name="直線コネクタ 679"/>
        <xdr:cNvCxnSpPr/>
      </xdr:nvCxnSpPr>
      <xdr:spPr>
        <a:xfrm>
          <a:off x="16230600" y="1572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119611</xdr:rowOff>
    </xdr:from>
    <xdr:to>
      <xdr:col>85</xdr:col>
      <xdr:colOff>127000</xdr:colOff>
      <xdr:row>94</xdr:row>
      <xdr:rowOff>125585</xdr:rowOff>
    </xdr:to>
    <xdr:cxnSp macro="">
      <xdr:nvCxnSpPr>
        <xdr:cNvPr id="681" name="直線コネクタ 680"/>
        <xdr:cNvCxnSpPr/>
      </xdr:nvCxnSpPr>
      <xdr:spPr>
        <a:xfrm flipV="1">
          <a:off x="15481300" y="15721561"/>
          <a:ext cx="838200" cy="52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10462</xdr:rowOff>
    </xdr:from>
    <xdr:ext cx="599010" cy="259045"/>
    <xdr:sp macro="" textlink="">
      <xdr:nvSpPr>
        <xdr:cNvPr id="682" name="公債費平均値テキスト"/>
        <xdr:cNvSpPr txBox="1"/>
      </xdr:nvSpPr>
      <xdr:spPr>
        <a:xfrm>
          <a:off x="16370300" y="159553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32035</xdr:rowOff>
    </xdr:from>
    <xdr:to>
      <xdr:col>85</xdr:col>
      <xdr:colOff>177800</xdr:colOff>
      <xdr:row>93</xdr:row>
      <xdr:rowOff>133635</xdr:rowOff>
    </xdr:to>
    <xdr:sp macro="" textlink="">
      <xdr:nvSpPr>
        <xdr:cNvPr id="683" name="フローチャート: 判断 682"/>
        <xdr:cNvSpPr/>
      </xdr:nvSpPr>
      <xdr:spPr>
        <a:xfrm>
          <a:off x="16268700" y="1597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21543</xdr:rowOff>
    </xdr:from>
    <xdr:to>
      <xdr:col>81</xdr:col>
      <xdr:colOff>50800</xdr:colOff>
      <xdr:row>94</xdr:row>
      <xdr:rowOff>125585</xdr:rowOff>
    </xdr:to>
    <xdr:cxnSp macro="">
      <xdr:nvCxnSpPr>
        <xdr:cNvPr id="684" name="直線コネクタ 683"/>
        <xdr:cNvCxnSpPr/>
      </xdr:nvCxnSpPr>
      <xdr:spPr>
        <a:xfrm>
          <a:off x="14592300" y="15794943"/>
          <a:ext cx="889000" cy="44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47667</xdr:rowOff>
    </xdr:from>
    <xdr:to>
      <xdr:col>81</xdr:col>
      <xdr:colOff>101600</xdr:colOff>
      <xdr:row>95</xdr:row>
      <xdr:rowOff>149267</xdr:rowOff>
    </xdr:to>
    <xdr:sp macro="" textlink="">
      <xdr:nvSpPr>
        <xdr:cNvPr id="685" name="フローチャート: 判断 684"/>
        <xdr:cNvSpPr/>
      </xdr:nvSpPr>
      <xdr:spPr>
        <a:xfrm>
          <a:off x="15430500" y="1633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95</xdr:row>
      <xdr:rowOff>140394</xdr:rowOff>
    </xdr:from>
    <xdr:ext cx="599010" cy="259045"/>
    <xdr:sp macro="" textlink="">
      <xdr:nvSpPr>
        <xdr:cNvPr id="686" name="テキスト ボックス 685"/>
        <xdr:cNvSpPr txBox="1"/>
      </xdr:nvSpPr>
      <xdr:spPr>
        <a:xfrm>
          <a:off x="15169095" y="16428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130384</xdr:rowOff>
    </xdr:from>
    <xdr:to>
      <xdr:col>76</xdr:col>
      <xdr:colOff>114300</xdr:colOff>
      <xdr:row>92</xdr:row>
      <xdr:rowOff>21543</xdr:rowOff>
    </xdr:to>
    <xdr:cxnSp macro="">
      <xdr:nvCxnSpPr>
        <xdr:cNvPr id="687" name="直線コネクタ 686"/>
        <xdr:cNvCxnSpPr/>
      </xdr:nvCxnSpPr>
      <xdr:spPr>
        <a:xfrm>
          <a:off x="13703300" y="15560884"/>
          <a:ext cx="889000" cy="23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44780</xdr:rowOff>
    </xdr:from>
    <xdr:to>
      <xdr:col>76</xdr:col>
      <xdr:colOff>165100</xdr:colOff>
      <xdr:row>95</xdr:row>
      <xdr:rowOff>146380</xdr:rowOff>
    </xdr:to>
    <xdr:sp macro="" textlink="">
      <xdr:nvSpPr>
        <xdr:cNvPr id="688" name="フローチャート: 判断 687"/>
        <xdr:cNvSpPr/>
      </xdr:nvSpPr>
      <xdr:spPr>
        <a:xfrm>
          <a:off x="14541500" y="1633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137507</xdr:rowOff>
    </xdr:from>
    <xdr:ext cx="599010" cy="259045"/>
    <xdr:sp macro="" textlink="">
      <xdr:nvSpPr>
        <xdr:cNvPr id="689" name="テキスト ボックス 688"/>
        <xdr:cNvSpPr txBox="1"/>
      </xdr:nvSpPr>
      <xdr:spPr>
        <a:xfrm>
          <a:off x="14292795" y="1642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130384</xdr:rowOff>
    </xdr:from>
    <xdr:to>
      <xdr:col>71</xdr:col>
      <xdr:colOff>177800</xdr:colOff>
      <xdr:row>90</xdr:row>
      <xdr:rowOff>146472</xdr:rowOff>
    </xdr:to>
    <xdr:cxnSp macro="">
      <xdr:nvCxnSpPr>
        <xdr:cNvPr id="690" name="直線コネクタ 689"/>
        <xdr:cNvCxnSpPr/>
      </xdr:nvCxnSpPr>
      <xdr:spPr>
        <a:xfrm flipV="1">
          <a:off x="12814300" y="15560884"/>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102873</xdr:rowOff>
    </xdr:from>
    <xdr:to>
      <xdr:col>72</xdr:col>
      <xdr:colOff>38100</xdr:colOff>
      <xdr:row>98</xdr:row>
      <xdr:rowOff>33023</xdr:rowOff>
    </xdr:to>
    <xdr:sp macro="" textlink="">
      <xdr:nvSpPr>
        <xdr:cNvPr id="691" name="フローチャート: 判断 690"/>
        <xdr:cNvSpPr/>
      </xdr:nvSpPr>
      <xdr:spPr>
        <a:xfrm>
          <a:off x="13652500" y="16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24150</xdr:rowOff>
    </xdr:from>
    <xdr:ext cx="534377" cy="259045"/>
    <xdr:sp macro="" textlink="">
      <xdr:nvSpPr>
        <xdr:cNvPr id="692" name="テキスト ボックス 691"/>
        <xdr:cNvSpPr txBox="1"/>
      </xdr:nvSpPr>
      <xdr:spPr>
        <a:xfrm>
          <a:off x="13436111" y="1682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74298</xdr:rowOff>
    </xdr:from>
    <xdr:to>
      <xdr:col>67</xdr:col>
      <xdr:colOff>101600</xdr:colOff>
      <xdr:row>99</xdr:row>
      <xdr:rowOff>4448</xdr:rowOff>
    </xdr:to>
    <xdr:sp macro="" textlink="">
      <xdr:nvSpPr>
        <xdr:cNvPr id="693" name="フローチャート: 判断 692"/>
        <xdr:cNvSpPr/>
      </xdr:nvSpPr>
      <xdr:spPr>
        <a:xfrm>
          <a:off x="12763500" y="1687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167025</xdr:rowOff>
    </xdr:from>
    <xdr:ext cx="534377" cy="259045"/>
    <xdr:sp macro="" textlink="">
      <xdr:nvSpPr>
        <xdr:cNvPr id="694" name="テキスト ボックス 693"/>
        <xdr:cNvSpPr txBox="1"/>
      </xdr:nvSpPr>
      <xdr:spPr>
        <a:xfrm>
          <a:off x="12547111" y="1696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68811</xdr:rowOff>
    </xdr:from>
    <xdr:to>
      <xdr:col>85</xdr:col>
      <xdr:colOff>177800</xdr:colOff>
      <xdr:row>91</xdr:row>
      <xdr:rowOff>170411</xdr:rowOff>
    </xdr:to>
    <xdr:sp macro="" textlink="">
      <xdr:nvSpPr>
        <xdr:cNvPr id="700" name="楕円 699"/>
        <xdr:cNvSpPr/>
      </xdr:nvSpPr>
      <xdr:spPr>
        <a:xfrm>
          <a:off x="16268700" y="1567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21838</xdr:rowOff>
    </xdr:from>
    <xdr:ext cx="599010" cy="259045"/>
    <xdr:sp macro="" textlink="">
      <xdr:nvSpPr>
        <xdr:cNvPr id="701" name="公債費該当値テキスト"/>
        <xdr:cNvSpPr txBox="1"/>
      </xdr:nvSpPr>
      <xdr:spPr>
        <a:xfrm>
          <a:off x="16370300" y="1562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74785</xdr:rowOff>
    </xdr:from>
    <xdr:to>
      <xdr:col>81</xdr:col>
      <xdr:colOff>101600</xdr:colOff>
      <xdr:row>95</xdr:row>
      <xdr:rowOff>4935</xdr:rowOff>
    </xdr:to>
    <xdr:sp macro="" textlink="">
      <xdr:nvSpPr>
        <xdr:cNvPr id="702" name="楕円 701"/>
        <xdr:cNvSpPr/>
      </xdr:nvSpPr>
      <xdr:spPr>
        <a:xfrm>
          <a:off x="15430500" y="1619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93</xdr:row>
      <xdr:rowOff>21462</xdr:rowOff>
    </xdr:from>
    <xdr:ext cx="599010" cy="259045"/>
    <xdr:sp macro="" textlink="">
      <xdr:nvSpPr>
        <xdr:cNvPr id="703" name="テキスト ボックス 702"/>
        <xdr:cNvSpPr txBox="1"/>
      </xdr:nvSpPr>
      <xdr:spPr>
        <a:xfrm>
          <a:off x="15169095" y="15966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142193</xdr:rowOff>
    </xdr:from>
    <xdr:to>
      <xdr:col>76</xdr:col>
      <xdr:colOff>165100</xdr:colOff>
      <xdr:row>92</xdr:row>
      <xdr:rowOff>72343</xdr:rowOff>
    </xdr:to>
    <xdr:sp macro="" textlink="">
      <xdr:nvSpPr>
        <xdr:cNvPr id="704" name="楕円 703"/>
        <xdr:cNvSpPr/>
      </xdr:nvSpPr>
      <xdr:spPr>
        <a:xfrm>
          <a:off x="14541500" y="1574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88870</xdr:rowOff>
    </xdr:from>
    <xdr:ext cx="599010" cy="259045"/>
    <xdr:sp macro="" textlink="">
      <xdr:nvSpPr>
        <xdr:cNvPr id="705" name="テキスト ボックス 704"/>
        <xdr:cNvSpPr txBox="1"/>
      </xdr:nvSpPr>
      <xdr:spPr>
        <a:xfrm>
          <a:off x="14292795" y="1551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79584</xdr:rowOff>
    </xdr:from>
    <xdr:to>
      <xdr:col>72</xdr:col>
      <xdr:colOff>38100</xdr:colOff>
      <xdr:row>91</xdr:row>
      <xdr:rowOff>9734</xdr:rowOff>
    </xdr:to>
    <xdr:sp macro="" textlink="">
      <xdr:nvSpPr>
        <xdr:cNvPr id="706" name="楕円 705"/>
        <xdr:cNvSpPr/>
      </xdr:nvSpPr>
      <xdr:spPr>
        <a:xfrm>
          <a:off x="13652500" y="155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26261</xdr:rowOff>
    </xdr:from>
    <xdr:ext cx="599010" cy="259045"/>
    <xdr:sp macro="" textlink="">
      <xdr:nvSpPr>
        <xdr:cNvPr id="707" name="テキスト ボックス 706"/>
        <xdr:cNvSpPr txBox="1"/>
      </xdr:nvSpPr>
      <xdr:spPr>
        <a:xfrm>
          <a:off x="13403795" y="1528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95672</xdr:rowOff>
    </xdr:from>
    <xdr:to>
      <xdr:col>67</xdr:col>
      <xdr:colOff>101600</xdr:colOff>
      <xdr:row>91</xdr:row>
      <xdr:rowOff>25822</xdr:rowOff>
    </xdr:to>
    <xdr:sp macro="" textlink="">
      <xdr:nvSpPr>
        <xdr:cNvPr id="708" name="楕円 707"/>
        <xdr:cNvSpPr/>
      </xdr:nvSpPr>
      <xdr:spPr>
        <a:xfrm>
          <a:off x="12763500" y="1552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42349</xdr:rowOff>
    </xdr:from>
    <xdr:ext cx="599010" cy="259045"/>
    <xdr:sp macro="" textlink="">
      <xdr:nvSpPr>
        <xdr:cNvPr id="709" name="テキスト ボックス 708"/>
        <xdr:cNvSpPr txBox="1"/>
      </xdr:nvSpPr>
      <xdr:spPr>
        <a:xfrm>
          <a:off x="12514795" y="1530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11" name="正方形/長方形 710"/>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12" name="正方形/長方形 711"/>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3" name="正方形/長方形 712"/>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4" name="正方形/長方形 713"/>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1" name="テキスト ボックス 720"/>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3" name="テキスト ボックス 722"/>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5" name="テキスト ボックス 724"/>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7" name="テキスト ボックス 72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103124</xdr:rowOff>
    </xdr:from>
    <xdr:to>
      <xdr:col>116</xdr:col>
      <xdr:colOff>62864</xdr:colOff>
      <xdr:row>38</xdr:row>
      <xdr:rowOff>121412</xdr:rowOff>
    </xdr:to>
    <xdr:cxnSp macro="">
      <xdr:nvCxnSpPr>
        <xdr:cNvPr id="729" name="直線コネクタ 728"/>
        <xdr:cNvCxnSpPr/>
      </xdr:nvCxnSpPr>
      <xdr:spPr>
        <a:xfrm flipV="1">
          <a:off x="22159595" y="6618224"/>
          <a:ext cx="1269" cy="18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87901</xdr:rowOff>
    </xdr:from>
    <xdr:ext cx="249299" cy="259045"/>
    <xdr:sp macro="" textlink="">
      <xdr:nvSpPr>
        <xdr:cNvPr id="730" name="諸支出金最小値テキスト"/>
        <xdr:cNvSpPr txBox="1"/>
      </xdr:nvSpPr>
      <xdr:spPr>
        <a:xfrm>
          <a:off x="22212300" y="67744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121412</xdr:rowOff>
    </xdr:from>
    <xdr:to>
      <xdr:col>116</xdr:col>
      <xdr:colOff>152400</xdr:colOff>
      <xdr:row>38</xdr:row>
      <xdr:rowOff>121412</xdr:rowOff>
    </xdr:to>
    <xdr:cxnSp macro="">
      <xdr:nvCxnSpPr>
        <xdr:cNvPr id="731" name="直線コネクタ 730"/>
        <xdr:cNvCxnSpPr/>
      </xdr:nvCxnSpPr>
      <xdr:spPr>
        <a:xfrm>
          <a:off x="22072600" y="663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49801</xdr:rowOff>
    </xdr:from>
    <xdr:ext cx="249299" cy="259045"/>
    <xdr:sp macro="" textlink="">
      <xdr:nvSpPr>
        <xdr:cNvPr id="732" name="諸支出金最大値テキスト"/>
        <xdr:cNvSpPr txBox="1"/>
      </xdr:nvSpPr>
      <xdr:spPr>
        <a:xfrm>
          <a:off x="22212300" y="63934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103124</xdr:rowOff>
    </xdr:from>
    <xdr:to>
      <xdr:col>116</xdr:col>
      <xdr:colOff>152400</xdr:colOff>
      <xdr:row>38</xdr:row>
      <xdr:rowOff>103124</xdr:rowOff>
    </xdr:to>
    <xdr:cxnSp macro="">
      <xdr:nvCxnSpPr>
        <xdr:cNvPr id="733" name="直線コネクタ 732"/>
        <xdr:cNvCxnSpPr/>
      </xdr:nvCxnSpPr>
      <xdr:spPr>
        <a:xfrm>
          <a:off x="22072600" y="661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103124</xdr:rowOff>
    </xdr:from>
    <xdr:to>
      <xdr:col>116</xdr:col>
      <xdr:colOff>63500</xdr:colOff>
      <xdr:row>38</xdr:row>
      <xdr:rowOff>107696</xdr:rowOff>
    </xdr:to>
    <xdr:cxnSp macro="">
      <xdr:nvCxnSpPr>
        <xdr:cNvPr id="734" name="直線コネクタ 733"/>
        <xdr:cNvCxnSpPr/>
      </xdr:nvCxnSpPr>
      <xdr:spPr>
        <a:xfrm flipV="1">
          <a:off x="21323300" y="66182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132351</xdr:rowOff>
    </xdr:from>
    <xdr:ext cx="249299" cy="259045"/>
    <xdr:sp macro="" textlink="">
      <xdr:nvSpPr>
        <xdr:cNvPr id="735" name="諸支出金平均値テキスト"/>
        <xdr:cNvSpPr txBox="1"/>
      </xdr:nvSpPr>
      <xdr:spPr>
        <a:xfrm>
          <a:off x="22212300" y="664745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61468</xdr:rowOff>
    </xdr:from>
    <xdr:to>
      <xdr:col>116</xdr:col>
      <xdr:colOff>114300</xdr:colOff>
      <xdr:row>38</xdr:row>
      <xdr:rowOff>163068</xdr:rowOff>
    </xdr:to>
    <xdr:sp macro="" textlink="">
      <xdr:nvSpPr>
        <xdr:cNvPr id="736" name="フローチャート: 判断 735"/>
        <xdr:cNvSpPr/>
      </xdr:nvSpPr>
      <xdr:spPr>
        <a:xfrm>
          <a:off x="221107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107696</xdr:rowOff>
    </xdr:from>
    <xdr:to>
      <xdr:col>111</xdr:col>
      <xdr:colOff>177800</xdr:colOff>
      <xdr:row>38</xdr:row>
      <xdr:rowOff>116840</xdr:rowOff>
    </xdr:to>
    <xdr:cxnSp macro="">
      <xdr:nvCxnSpPr>
        <xdr:cNvPr id="737" name="直線コネクタ 736"/>
        <xdr:cNvCxnSpPr/>
      </xdr:nvCxnSpPr>
      <xdr:spPr>
        <a:xfrm flipV="1">
          <a:off x="20434300" y="66227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61468</xdr:rowOff>
    </xdr:from>
    <xdr:to>
      <xdr:col>112</xdr:col>
      <xdr:colOff>38100</xdr:colOff>
      <xdr:row>38</xdr:row>
      <xdr:rowOff>163068</xdr:rowOff>
    </xdr:to>
    <xdr:sp macro="" textlink="">
      <xdr:nvSpPr>
        <xdr:cNvPr id="738" name="フローチャート: 判断 737"/>
        <xdr:cNvSpPr/>
      </xdr:nvSpPr>
      <xdr:spPr>
        <a:xfrm>
          <a:off x="21272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38</xdr:row>
      <xdr:rowOff>154195</xdr:rowOff>
    </xdr:from>
    <xdr:ext cx="249299" cy="259045"/>
    <xdr:sp macro="" textlink="">
      <xdr:nvSpPr>
        <xdr:cNvPr id="739" name="テキスト ボックス 738"/>
        <xdr:cNvSpPr txBox="1"/>
      </xdr:nvSpPr>
      <xdr:spPr>
        <a:xfrm>
          <a:off x="21185950" y="66692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112268</xdr:rowOff>
    </xdr:from>
    <xdr:to>
      <xdr:col>107</xdr:col>
      <xdr:colOff>50800</xdr:colOff>
      <xdr:row>38</xdr:row>
      <xdr:rowOff>116840</xdr:rowOff>
    </xdr:to>
    <xdr:cxnSp macro="">
      <xdr:nvCxnSpPr>
        <xdr:cNvPr id="740" name="直線コネクタ 739"/>
        <xdr:cNvCxnSpPr/>
      </xdr:nvCxnSpPr>
      <xdr:spPr>
        <a:xfrm>
          <a:off x="19545300" y="66273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88900</xdr:rowOff>
    </xdr:from>
    <xdr:to>
      <xdr:col>107</xdr:col>
      <xdr:colOff>101600</xdr:colOff>
      <xdr:row>31</xdr:row>
      <xdr:rowOff>19050</xdr:rowOff>
    </xdr:to>
    <xdr:sp macro="" textlink="">
      <xdr:nvSpPr>
        <xdr:cNvPr id="741" name="フローチャート: 判断 740"/>
        <xdr:cNvSpPr/>
      </xdr:nvSpPr>
      <xdr:spPr>
        <a:xfrm>
          <a:off x="20383500" y="52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29</xdr:row>
      <xdr:rowOff>35577</xdr:rowOff>
    </xdr:from>
    <xdr:ext cx="378565" cy="259045"/>
    <xdr:sp macro="" textlink="">
      <xdr:nvSpPr>
        <xdr:cNvPr id="742" name="テキスト ボックス 741"/>
        <xdr:cNvSpPr txBox="1"/>
      </xdr:nvSpPr>
      <xdr:spPr>
        <a:xfrm>
          <a:off x="20245017" y="5007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112268</xdr:rowOff>
    </xdr:from>
    <xdr:to>
      <xdr:col>102</xdr:col>
      <xdr:colOff>114300</xdr:colOff>
      <xdr:row>38</xdr:row>
      <xdr:rowOff>116840</xdr:rowOff>
    </xdr:to>
    <xdr:cxnSp macro="">
      <xdr:nvCxnSpPr>
        <xdr:cNvPr id="743" name="直線コネクタ 742"/>
        <xdr:cNvCxnSpPr/>
      </xdr:nvCxnSpPr>
      <xdr:spPr>
        <a:xfrm flipV="1">
          <a:off x="18656300" y="66273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146050</xdr:rowOff>
    </xdr:from>
    <xdr:to>
      <xdr:col>102</xdr:col>
      <xdr:colOff>165100</xdr:colOff>
      <xdr:row>34</xdr:row>
      <xdr:rowOff>76200</xdr:rowOff>
    </xdr:to>
    <xdr:sp macro="" textlink="">
      <xdr:nvSpPr>
        <xdr:cNvPr id="744" name="フローチャート: 判断 743"/>
        <xdr:cNvSpPr/>
      </xdr:nvSpPr>
      <xdr:spPr>
        <a:xfrm>
          <a:off x="19494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92727</xdr:rowOff>
    </xdr:from>
    <xdr:ext cx="378565" cy="259045"/>
    <xdr:sp macro="" textlink="">
      <xdr:nvSpPr>
        <xdr:cNvPr id="745" name="テキスト ボックス 744"/>
        <xdr:cNvSpPr txBox="1"/>
      </xdr:nvSpPr>
      <xdr:spPr>
        <a:xfrm>
          <a:off x="19356017" y="5579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63754</xdr:rowOff>
    </xdr:from>
    <xdr:to>
      <xdr:col>98</xdr:col>
      <xdr:colOff>38100</xdr:colOff>
      <xdr:row>35</xdr:row>
      <xdr:rowOff>165354</xdr:rowOff>
    </xdr:to>
    <xdr:sp macro="" textlink="">
      <xdr:nvSpPr>
        <xdr:cNvPr id="746" name="フローチャート: 判断 745"/>
        <xdr:cNvSpPr/>
      </xdr:nvSpPr>
      <xdr:spPr>
        <a:xfrm>
          <a:off x="18605500" y="606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10431</xdr:rowOff>
    </xdr:from>
    <xdr:ext cx="378565" cy="259045"/>
    <xdr:sp macro="" textlink="">
      <xdr:nvSpPr>
        <xdr:cNvPr id="747" name="テキスト ボックス 746"/>
        <xdr:cNvSpPr txBox="1"/>
      </xdr:nvSpPr>
      <xdr:spPr>
        <a:xfrm>
          <a:off x="18467017" y="5839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52324</xdr:rowOff>
    </xdr:from>
    <xdr:to>
      <xdr:col>116</xdr:col>
      <xdr:colOff>114300</xdr:colOff>
      <xdr:row>38</xdr:row>
      <xdr:rowOff>153924</xdr:rowOff>
    </xdr:to>
    <xdr:sp macro="" textlink="">
      <xdr:nvSpPr>
        <xdr:cNvPr id="753" name="楕円 752"/>
        <xdr:cNvSpPr/>
      </xdr:nvSpPr>
      <xdr:spPr>
        <a:xfrm>
          <a:off x="221107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5351</xdr:rowOff>
    </xdr:from>
    <xdr:ext cx="249299" cy="259045"/>
    <xdr:sp macro="" textlink="">
      <xdr:nvSpPr>
        <xdr:cNvPr id="754" name="諸支出金該当値テキスト"/>
        <xdr:cNvSpPr txBox="1"/>
      </xdr:nvSpPr>
      <xdr:spPr>
        <a:xfrm>
          <a:off x="22212300" y="65204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56896</xdr:rowOff>
    </xdr:from>
    <xdr:to>
      <xdr:col>112</xdr:col>
      <xdr:colOff>38100</xdr:colOff>
      <xdr:row>38</xdr:row>
      <xdr:rowOff>158496</xdr:rowOff>
    </xdr:to>
    <xdr:sp macro="" textlink="">
      <xdr:nvSpPr>
        <xdr:cNvPr id="755" name="楕円 754"/>
        <xdr:cNvSpPr/>
      </xdr:nvSpPr>
      <xdr:spPr>
        <a:xfrm>
          <a:off x="212725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3573</xdr:rowOff>
    </xdr:from>
    <xdr:ext cx="249299" cy="259045"/>
    <xdr:sp macro="" textlink="">
      <xdr:nvSpPr>
        <xdr:cNvPr id="756" name="テキスト ボックス 755"/>
        <xdr:cNvSpPr txBox="1"/>
      </xdr:nvSpPr>
      <xdr:spPr>
        <a:xfrm>
          <a:off x="21185950" y="63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66040</xdr:rowOff>
    </xdr:from>
    <xdr:to>
      <xdr:col>107</xdr:col>
      <xdr:colOff>101600</xdr:colOff>
      <xdr:row>38</xdr:row>
      <xdr:rowOff>167640</xdr:rowOff>
    </xdr:to>
    <xdr:sp macro="" textlink="">
      <xdr:nvSpPr>
        <xdr:cNvPr id="757" name="楕円 756"/>
        <xdr:cNvSpPr/>
      </xdr:nvSpPr>
      <xdr:spPr>
        <a:xfrm>
          <a:off x="20383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158767</xdr:rowOff>
    </xdr:from>
    <xdr:ext cx="249299" cy="259045"/>
    <xdr:sp macro="" textlink="">
      <xdr:nvSpPr>
        <xdr:cNvPr id="758" name="テキスト ボックス 757"/>
        <xdr:cNvSpPr txBox="1"/>
      </xdr:nvSpPr>
      <xdr:spPr>
        <a:xfrm>
          <a:off x="20309650" y="66738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61468</xdr:rowOff>
    </xdr:from>
    <xdr:to>
      <xdr:col>102</xdr:col>
      <xdr:colOff>165100</xdr:colOff>
      <xdr:row>38</xdr:row>
      <xdr:rowOff>163068</xdr:rowOff>
    </xdr:to>
    <xdr:sp macro="" textlink="">
      <xdr:nvSpPr>
        <xdr:cNvPr id="759" name="楕円 758"/>
        <xdr:cNvSpPr/>
      </xdr:nvSpPr>
      <xdr:spPr>
        <a:xfrm>
          <a:off x="194945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154195</xdr:rowOff>
    </xdr:from>
    <xdr:ext cx="249299" cy="259045"/>
    <xdr:sp macro="" textlink="">
      <xdr:nvSpPr>
        <xdr:cNvPr id="760" name="テキスト ボックス 759"/>
        <xdr:cNvSpPr txBox="1"/>
      </xdr:nvSpPr>
      <xdr:spPr>
        <a:xfrm>
          <a:off x="19420650" y="66692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61" name="楕円 760"/>
        <xdr:cNvSpPr/>
      </xdr:nvSpPr>
      <xdr:spPr>
        <a:xfrm>
          <a:off x="18605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158767</xdr:rowOff>
    </xdr:from>
    <xdr:ext cx="249299" cy="259045"/>
    <xdr:sp macro="" textlink="">
      <xdr:nvSpPr>
        <xdr:cNvPr id="762" name="テキスト ボックス 761"/>
        <xdr:cNvSpPr txBox="1"/>
      </xdr:nvSpPr>
      <xdr:spPr>
        <a:xfrm>
          <a:off x="18531650" y="66738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4" name="正方形/長方形 763"/>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5" name="正方形/長方形 764"/>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6" name="正方形/長方形 765"/>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7" name="正方形/長方形 766"/>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2" name="テキスト ボックス 77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4" name="テキスト ボックス 77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6" name="直線コネクタ 77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1" name="直線コネクタ 78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3" name="フローチャート: 判断 78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4" name="直線コネクタ 78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5" name="フローチャート: 判断 78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6" name="テキスト ボックス 785"/>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7" name="直線コネクタ 78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8" name="フローチャート: 判断 78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9" name="テキスト ボックス 78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0" name="直線コネクタ 78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1" name="フローチャート: 判断 79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2" name="テキスト ボックス 79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3" name="フローチャート: 判断 79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4" name="テキスト ボックス 79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楕円 79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2" name="楕円 80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3" name="テキスト ボックス 802"/>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4" name="楕円 80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5" name="テキスト ボックス 80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6" name="楕円 80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7" name="テキスト ボックス 80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楕円 80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9" name="テキスト ボックス 80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0" name="正方形/長方形 8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1" name="正方形/長方形 8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2" name="テキスト ボックス 8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県土が東西に長く、離島、中山間地域を抱える本県は、行政サービスを実施する上で効率的に実施することが困難な面があることから、住民一人あたりのコストが高くなる傾向があります。</a:t>
          </a:r>
        </a:p>
        <a:p>
          <a:r>
            <a:rPr kumimoji="1" lang="ja-JP" altLang="en-US" sz="1300">
              <a:latin typeface="ＭＳ Ｐゴシック" panose="020B0600070205080204" pitchFamily="50" charset="-128"/>
              <a:ea typeface="ＭＳ Ｐゴシック" panose="020B0600070205080204" pitchFamily="50" charset="-128"/>
            </a:rPr>
            <a:t>総務費については、財政調整基金への積立額の減少により減少しています。</a:t>
          </a:r>
        </a:p>
        <a:p>
          <a:r>
            <a:rPr kumimoji="1" lang="ja-JP" altLang="en-US" sz="1300">
              <a:latin typeface="ＭＳ Ｐゴシック" panose="020B0600070205080204" pitchFamily="50" charset="-128"/>
              <a:ea typeface="ＭＳ Ｐゴシック" panose="020B0600070205080204" pitchFamily="50" charset="-128"/>
            </a:rPr>
            <a:t>衛生費については、国の交付金で造成された基金を活用した事業が終了したことに伴い減少傾向となっています。</a:t>
          </a:r>
        </a:p>
        <a:p>
          <a:r>
            <a:rPr kumimoji="1" lang="ja-JP" altLang="en-US" sz="1300">
              <a:latin typeface="ＭＳ Ｐゴシック" panose="020B0600070205080204" pitchFamily="50" charset="-128"/>
              <a:ea typeface="ＭＳ Ｐゴシック" panose="020B0600070205080204" pitchFamily="50" charset="-128"/>
            </a:rPr>
            <a:t>また、公債費については、財政健全化のため県債の新規発行の抑制や執行節減により生じた財源を活用した繰上償還額の増加等により、前年度より増加しています。</a:t>
          </a:r>
        </a:p>
        <a:p>
          <a:r>
            <a:rPr kumimoji="1" lang="ja-JP" altLang="en-US" sz="1300">
              <a:latin typeface="ＭＳ Ｐゴシック" panose="020B0600070205080204" pitchFamily="50" charset="-128"/>
              <a:ea typeface="ＭＳ Ｐゴシック" panose="020B0600070205080204" pitchFamily="50" charset="-128"/>
            </a:rPr>
            <a:t>今後とも、行政の効率化・スリム化や事務事業の見直しにより、コストの縮減に努めます。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財政調整基金残高は、平成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年度末に行った基金管理の見直しに伴い減債基金から財政調整基金へ平成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年度に</a:t>
          </a:r>
          <a:r>
            <a:rPr kumimoji="1" lang="en-US" altLang="ja-JP" sz="1200">
              <a:latin typeface="ＭＳ ゴシック" pitchFamily="49" charset="-128"/>
              <a:ea typeface="ＭＳ ゴシック" pitchFamily="49" charset="-128"/>
            </a:rPr>
            <a:t>62</a:t>
          </a:r>
          <a:r>
            <a:rPr kumimoji="1" lang="ja-JP" altLang="en-US" sz="1200">
              <a:latin typeface="ＭＳ ゴシック" pitchFamily="49" charset="-128"/>
              <a:ea typeface="ＭＳ ゴシック" pitchFamily="49" charset="-128"/>
            </a:rPr>
            <a:t>億円、平成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50</a:t>
          </a:r>
          <a:r>
            <a:rPr kumimoji="1" lang="ja-JP" altLang="en-US" sz="1200">
              <a:latin typeface="ＭＳ ゴシック" pitchFamily="49" charset="-128"/>
              <a:ea typeface="ＭＳ ゴシック" pitchFamily="49" charset="-128"/>
            </a:rPr>
            <a:t>億円を移したことなどにより、平成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年度末残高は</a:t>
          </a:r>
          <a:r>
            <a:rPr kumimoji="1" lang="en-US" altLang="ja-JP" sz="1200">
              <a:latin typeface="ＭＳ ゴシック" pitchFamily="49" charset="-128"/>
              <a:ea typeface="ＭＳ ゴシック" pitchFamily="49" charset="-128"/>
            </a:rPr>
            <a:t>160</a:t>
          </a:r>
          <a:r>
            <a:rPr kumimoji="1" lang="ja-JP" altLang="en-US" sz="1200">
              <a:latin typeface="ＭＳ ゴシック" pitchFamily="49" charset="-128"/>
              <a:ea typeface="ＭＳ ゴシック" pitchFamily="49" charset="-128"/>
            </a:rPr>
            <a:t>億円となっており、比率は上昇しています。平成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月に策定した財政運営指針に基づき、今後の予想し得ない状況変化に備えるため平成</a:t>
          </a:r>
          <a:r>
            <a:rPr kumimoji="1" lang="en-US" altLang="ja-JP" sz="1200">
              <a:latin typeface="ＭＳ ゴシック" pitchFamily="49" charset="-128"/>
              <a:ea typeface="ＭＳ ゴシック" pitchFamily="49" charset="-128"/>
            </a:rPr>
            <a:t>34</a:t>
          </a:r>
          <a:r>
            <a:rPr kumimoji="1" lang="ja-JP" altLang="en-US" sz="1200">
              <a:latin typeface="ＭＳ ゴシック" pitchFamily="49" charset="-128"/>
              <a:ea typeface="ＭＳ ゴシック" pitchFamily="49" charset="-128"/>
            </a:rPr>
            <a:t>年度末に</a:t>
          </a:r>
          <a:r>
            <a:rPr kumimoji="1" lang="en-US" altLang="ja-JP" sz="1200">
              <a:latin typeface="ＭＳ ゴシック" pitchFamily="49" charset="-128"/>
              <a:ea typeface="ＭＳ ゴシック" pitchFamily="49" charset="-128"/>
            </a:rPr>
            <a:t>200</a:t>
          </a:r>
          <a:r>
            <a:rPr kumimoji="1" lang="ja-JP" altLang="en-US" sz="1200">
              <a:latin typeface="ＭＳ ゴシック" pitchFamily="49" charset="-128"/>
              <a:ea typeface="ＭＳ ゴシック" pitchFamily="49" charset="-128"/>
            </a:rPr>
            <a:t>億円程度を確保することとしています。</a:t>
          </a:r>
        </a:p>
        <a:p>
          <a:r>
            <a:rPr kumimoji="1" lang="ja-JP" altLang="en-US" sz="1200">
              <a:latin typeface="ＭＳ ゴシック" pitchFamily="49" charset="-128"/>
              <a:ea typeface="ＭＳ ゴシック" pitchFamily="49" charset="-128"/>
            </a:rPr>
            <a:t>　実質収支額は、平成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年度から、執行節減により生じた財源を活用して、例年年度末に実施していた繰上償還を翌年度に実施したことにより、比率は上昇しています。</a:t>
          </a:r>
          <a:br>
            <a:rPr kumimoji="1" lang="ja-JP" altLang="en-US" sz="1200">
              <a:latin typeface="ＭＳ ゴシック" pitchFamily="49" charset="-128"/>
              <a:ea typeface="ＭＳ ゴシック" pitchFamily="49" charset="-128"/>
            </a:rPr>
          </a:br>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島根県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一般会計については、「財政健全化基本方針（</a:t>
          </a:r>
          <a:r>
            <a:rPr kumimoji="1" lang="en-US" altLang="ja-JP" sz="1400">
              <a:latin typeface="ＭＳ ゴシック" pitchFamily="49" charset="-128"/>
              <a:ea typeface="ＭＳ ゴシック" pitchFamily="49" charset="-128"/>
            </a:rPr>
            <a:t>H20</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」に基づき、行政の効率化、事務事業の見直し、財源の確保に努めてきた結果、実質収支は安定しています。平成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年度から、執行節減により生じた財源を活用して、例年年度末に実施していた繰上償還を翌年度に実施したことにより、比率は上昇しています。</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公営企業会計（法適用、法非適用）については、収益の確保、経費の縮減の結果、全事業において黒字を確保しています。病院事業会計については、入院患者数の減に伴う収益減により比率が低下傾向となっています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月に策定した「新公立病院改革プラン」に基づき、地域医療の確保と安定的な経営のため、経営改革を推進していきます。</a:t>
          </a:r>
        </a:p>
        <a:p>
          <a:r>
            <a:rPr kumimoji="1" lang="ja-JP" altLang="en-US" sz="1400">
              <a:latin typeface="ＭＳ ゴシック" pitchFamily="49" charset="-128"/>
              <a:ea typeface="ＭＳ ゴシック" pitchFamily="49" charset="-128"/>
            </a:rPr>
            <a:t>　一般会計や公営企業など全ての会計にわたり、引き続き収支改善のための取組を着実に推進し、更なる改善に努めます。</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元利償還金については、県債の新規発行の抑制や繰上償還に努めたことにより減少傾向にありました。平成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年度は、繰上償還額が前年度から</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億円増加したことなどにより、分子全体を引き上げています。</a:t>
          </a:r>
        </a:p>
        <a:p>
          <a:r>
            <a:rPr kumimoji="1" lang="ja-JP" altLang="en-US" sz="1400">
              <a:latin typeface="ＭＳ ゴシック" pitchFamily="49" charset="-128"/>
              <a:ea typeface="ＭＳ ゴシック" pitchFamily="49" charset="-128"/>
            </a:rPr>
            <a:t>　今後も、県債の新規発行の抑制や繰上償還に取り組み、実質公債費比率の改善に努めます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一般会計等に係る地方債の現在高は、県債の新規発行の抑制や繰上償還に努めたことにより減少傾向にあることから、将来負担比率も改善傾向にあります。これらの取組により、地方債の現在高が前年度から</a:t>
          </a:r>
          <a:r>
            <a:rPr kumimoji="1" lang="en-US" altLang="ja-JP" sz="1400">
              <a:latin typeface="ＭＳ ゴシック" pitchFamily="49" charset="-128"/>
              <a:ea typeface="ＭＳ ゴシック" pitchFamily="49" charset="-128"/>
            </a:rPr>
            <a:t>174</a:t>
          </a:r>
          <a:r>
            <a:rPr kumimoji="1" lang="ja-JP" altLang="en-US" sz="1400">
              <a:latin typeface="ＭＳ ゴシック" pitchFamily="49" charset="-128"/>
              <a:ea typeface="ＭＳ ゴシック" pitchFamily="49" charset="-128"/>
            </a:rPr>
            <a:t>億円減少しています。</a:t>
          </a:r>
        </a:p>
        <a:p>
          <a:r>
            <a:rPr kumimoji="1" lang="ja-JP" altLang="en-US" sz="1400">
              <a:latin typeface="ＭＳ ゴシック" pitchFamily="49" charset="-128"/>
              <a:ea typeface="ＭＳ ゴシック" pitchFamily="49" charset="-128"/>
            </a:rPr>
            <a:t>　一方で、充当可能財源となる基準財政需要額算入見込額が</a:t>
          </a:r>
          <a:r>
            <a:rPr kumimoji="1" lang="en-US" altLang="ja-JP" sz="1400">
              <a:latin typeface="ＭＳ ゴシック" pitchFamily="49" charset="-128"/>
              <a:ea typeface="ＭＳ ゴシック" pitchFamily="49" charset="-128"/>
            </a:rPr>
            <a:t>221</a:t>
          </a:r>
          <a:r>
            <a:rPr kumimoji="1" lang="ja-JP" altLang="en-US" sz="1400">
              <a:latin typeface="ＭＳ ゴシック" pitchFamily="49" charset="-128"/>
              <a:ea typeface="ＭＳ ゴシック" pitchFamily="49" charset="-128"/>
            </a:rPr>
            <a:t>億円減少したことにより、分子全体を引き上げています。</a:t>
          </a:r>
        </a:p>
        <a:p>
          <a:r>
            <a:rPr kumimoji="1" lang="ja-JP" altLang="en-US" sz="1400">
              <a:latin typeface="ＭＳ ゴシック" pitchFamily="49" charset="-128"/>
              <a:ea typeface="ＭＳ ゴシック" pitchFamily="49" charset="-128"/>
            </a:rPr>
            <a:t>　今後も、財政規模が類似している他県の状況も踏まえしつつ、県債の新規発行の抑制や繰上償還に取り組み、将来負担比率の改善に努めます。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主な基金では、医療・介護サービスの提供体制改革に資する事業に活用する医療介護総合確保促進基金は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億の増、文化振興ための教育文化振興基金は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億の減であり、基金全体としては、減債基金の取り崩しなどにより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基金の使途に基づき計画的な積立、取り崩しを行うとともに、財政調整基金は、今後の予想し得ない状況変化に備えるため平成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億円程度を確保することとしています。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医療介護総合確保促進基金：医療・介護サービスの提供体制改革に資する事業の推進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教育文化振興基金　　　　：文化の振興に関する事業の推進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後期高齢者医療財政安定化基金：後期高齢者広域連合の財政安定化のための基金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中山間地域等活性化基金　：中山間地域の総合対策の推進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国民健康保険財政安定化基金　：国民健康保険の運営の安定化のための基金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医療介護サービスの提供のための事業を実施するための取崩と、次年度以降実施分として国の補助金と一般財源の積立を行った。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後期高齢者医療財政の安定のための基金として、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公立大学法人島根県立大学の運営費交付金として、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各基金の目的に基づき、計画的に積立や事業実施のための取崩を行う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基金運用利息収入を積み立てたことにより残高は、前年度より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月に策定した財政運営指針に基づき、今後の予想し得ない状況変化に備えるため平成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億円程度を確保することとしています。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計画的に県債の償還に活用するために取り崩しを行っており、前年度より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年間は、計画的に取り崩しを行い、平成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月の財政見通しでは、平成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億円程度になる見込みです。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50006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5018385" y="170180"/>
          <a:ext cx="343662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50285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25266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25520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25774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691,225
683,536
6,708.26
493,233,363
473,608,648
8,485,983
279,069,875
955,380,561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090285" y="1015365"/>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07200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232219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675005" y="2347595"/>
          <a:ext cx="8382000" cy="182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9703105" cy="259045"/>
    <xdr:sp macro="" textlink="">
      <xdr:nvSpPr>
        <xdr:cNvPr id="34" name="テキスト ボックス 33"/>
        <xdr:cNvSpPr txBox="1"/>
      </xdr:nvSpPr>
      <xdr:spPr>
        <a:xfrm>
          <a:off x="419100" y="25685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281876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3549147" y="3752626"/>
          <a:ext cx="41629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1" name="正方形/長方形 40"/>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2" name="正方形/長方形 41"/>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3" name="正方形/長方形 42"/>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4" name="テキスト ボックス 43"/>
        <xdr:cNvSpPr txBox="1"/>
      </xdr:nvSpPr>
      <xdr:spPr>
        <a:xfrm>
          <a:off x="51758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道路の法面や舗装など、道路の工作物の資産額が多いことが本県の特徴です。平野部に比べコストのかかる中山間地域においても道路整備を行い、この減価償却が進んでいることから、有形固定資産減価償却率が高くなってい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本県では、平成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年度に島根県公共施設等総合管理基本方針を策定し、公共施設等の維持管理を適切に実施しつつ長寿命化を図っており、今後もこの方針に基づいて管理を行っていきます。</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5" name="テキスト ボックス 44"/>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6" name="直線コネクタ 45"/>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7" name="テキスト ボックス 46"/>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48" name="直線コネクタ 47"/>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49" name="テキスト ボックス 48"/>
        <xdr:cNvSpPr txBox="1"/>
      </xdr:nvSpPr>
      <xdr:spPr>
        <a:xfrm>
          <a:off x="772811" y="57573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0" name="直線コネクタ 49"/>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1" name="テキスト ボックス 50"/>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2" name="直線コネクタ 51"/>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3" name="テキスト ボックス 52"/>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4" name="直線コネクタ 53"/>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5" name="テキスト ボックス 54"/>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6" name="直線コネクタ 55"/>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57" name="テキスト ボックス 56"/>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34</xdr:row>
      <xdr:rowOff>100542</xdr:rowOff>
    </xdr:from>
    <xdr:to>
      <xdr:col>19</xdr:col>
      <xdr:colOff>187325</xdr:colOff>
      <xdr:row>35</xdr:row>
      <xdr:rowOff>30692</xdr:rowOff>
    </xdr:to>
    <xdr:sp macro="" textlink="">
      <xdr:nvSpPr>
        <xdr:cNvPr id="61" name="フローチャート: 判断 60"/>
        <xdr:cNvSpPr/>
      </xdr:nvSpPr>
      <xdr:spPr>
        <a:xfrm>
          <a:off x="3537585" y="58003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35</xdr:row>
      <xdr:rowOff>21819</xdr:rowOff>
    </xdr:from>
    <xdr:ext cx="405111" cy="259045"/>
    <xdr:sp macro="" textlink="">
      <xdr:nvSpPr>
        <xdr:cNvPr id="62" name="n_1aveValue有形固定資産減価償却率"/>
        <xdr:cNvSpPr txBox="1"/>
      </xdr:nvSpPr>
      <xdr:spPr>
        <a:xfrm>
          <a:off x="3395989" y="588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98425</xdr:colOff>
      <xdr:row>37</xdr:row>
      <xdr:rowOff>42724</xdr:rowOff>
    </xdr:from>
    <xdr:ext cx="762000" cy="225703"/>
    <xdr:sp macro="" textlink="">
      <xdr:nvSpPr>
        <xdr:cNvPr id="63" name="テキスト ボックス 62"/>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64" name="テキスト ボックス 63"/>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65" name="テキスト ボックス 64"/>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66" name="テキスト ボックス 65"/>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67" name="テキスト ボックス 66"/>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41275</xdr:rowOff>
    </xdr:from>
    <xdr:to>
      <xdr:col>19</xdr:col>
      <xdr:colOff>187325</xdr:colOff>
      <xdr:row>27</xdr:row>
      <xdr:rowOff>142875</xdr:rowOff>
    </xdr:to>
    <xdr:sp macro="" textlink="">
      <xdr:nvSpPr>
        <xdr:cNvPr id="68" name="楕円 67"/>
        <xdr:cNvSpPr/>
      </xdr:nvSpPr>
      <xdr:spPr>
        <a:xfrm>
          <a:off x="3537585" y="45675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25</xdr:row>
      <xdr:rowOff>159402</xdr:rowOff>
    </xdr:from>
    <xdr:ext cx="405111" cy="259045"/>
    <xdr:sp macro="" textlink="">
      <xdr:nvSpPr>
        <xdr:cNvPr id="69" name="n_1mainValue有形固定資産減価償却率"/>
        <xdr:cNvSpPr txBox="1"/>
      </xdr:nvSpPr>
      <xdr:spPr>
        <a:xfrm>
          <a:off x="3395989" y="435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70" name="正方形/長方形 69"/>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71" name="正方形/長方形 70"/>
        <xdr:cNvSpPr/>
      </xdr:nvSpPr>
      <xdr:spPr>
        <a:xfrm>
          <a:off x="10785706" y="376929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72" name="正方形/長方形 71"/>
        <xdr:cNvSpPr/>
      </xdr:nvSpPr>
      <xdr:spPr>
        <a:xfrm>
          <a:off x="12208504" y="3752626"/>
          <a:ext cx="76328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73" name="正方形/長方形 72"/>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74" name="正方形/長方形 73"/>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75" name="正方形/長方形 74"/>
        <xdr:cNvSpPr/>
      </xdr:nvSpPr>
      <xdr:spPr>
        <a:xfrm>
          <a:off x="152088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76" name="正方形/長方形 75"/>
        <xdr:cNvSpPr/>
      </xdr:nvSpPr>
      <xdr:spPr>
        <a:xfrm>
          <a:off x="152088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77" name="正方形/長方形 76"/>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78" name="正方形/長方形 77"/>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79" name="正方形/長方形 78"/>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80" name="テキスト ボックス 79"/>
        <xdr:cNvSpPr txBox="1"/>
      </xdr:nvSpPr>
      <xdr:spPr>
        <a:xfrm>
          <a:off x="14012545" y="4374515"/>
          <a:ext cx="401828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道路整備など社会資本の整備等を行ってきた結果、債務償還可能年数の算定の分子に算入される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の現在高が、財政規模が類似している他県と比べて多額となっている一方で、分母（経常一般財源等と経常的経費充当一般財源等の差）も大きいことから、当該数値は都道府県及び類似団体の平均を下回りました。</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81" name="テキスト ボックス 80"/>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82" name="直線コネクタ 81"/>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83" name="テキスト ボックス 82"/>
        <xdr:cNvSpPr txBox="1"/>
      </xdr:nvSpPr>
      <xdr:spPr>
        <a:xfrm>
          <a:off x="9645528" y="610951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84" name="直線コネクタ 83"/>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85" name="テキスト ボックス 84"/>
        <xdr:cNvSpPr txBox="1"/>
      </xdr:nvSpPr>
      <xdr:spPr>
        <a:xfrm>
          <a:off x="9645528" y="575730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86" name="直線コネクタ 85"/>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40607</xdr:rowOff>
    </xdr:from>
    <xdr:ext cx="359394" cy="225703"/>
    <xdr:sp macro="" textlink="">
      <xdr:nvSpPr>
        <xdr:cNvPr id="87" name="テキスト ボックス 86"/>
        <xdr:cNvSpPr txBox="1"/>
      </xdr:nvSpPr>
      <xdr:spPr>
        <a:xfrm>
          <a:off x="959423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88" name="直線コネクタ 87"/>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89" name="テキスト ボックス 88"/>
        <xdr:cNvSpPr txBox="1"/>
      </xdr:nvSpPr>
      <xdr:spPr>
        <a:xfrm>
          <a:off x="959423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90" name="直線コネクタ 89"/>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91" name="テキスト ボックス 90"/>
        <xdr:cNvSpPr txBox="1"/>
      </xdr:nvSpPr>
      <xdr:spPr>
        <a:xfrm>
          <a:off x="959423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92" name="直線コネクタ 91"/>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93" name="テキスト ボックス 92"/>
        <xdr:cNvSpPr txBox="1"/>
      </xdr:nvSpPr>
      <xdr:spPr>
        <a:xfrm>
          <a:off x="959423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94" name="直線コネクタ 93"/>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95" name="テキスト ボックス 94"/>
        <xdr:cNvSpPr txBox="1"/>
      </xdr:nvSpPr>
      <xdr:spPr>
        <a:xfrm>
          <a:off x="959423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96" name="債務償還可能年数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20108</xdr:rowOff>
    </xdr:from>
    <xdr:to>
      <xdr:col>76</xdr:col>
      <xdr:colOff>21589</xdr:colOff>
      <xdr:row>34</xdr:row>
      <xdr:rowOff>115358</xdr:rowOff>
    </xdr:to>
    <xdr:cxnSp macro="">
      <xdr:nvCxnSpPr>
        <xdr:cNvPr id="97" name="直線コネクタ 96"/>
        <xdr:cNvCxnSpPr/>
      </xdr:nvCxnSpPr>
      <xdr:spPr>
        <a:xfrm flipV="1">
          <a:off x="13027660" y="4546388"/>
          <a:ext cx="1269"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119185</xdr:rowOff>
    </xdr:from>
    <xdr:ext cx="340478" cy="259045"/>
    <xdr:sp macro="" textlink="">
      <xdr:nvSpPr>
        <xdr:cNvPr id="98" name="債務償還可能年数最小値テキスト"/>
        <xdr:cNvSpPr txBox="1"/>
      </xdr:nvSpPr>
      <xdr:spPr>
        <a:xfrm>
          <a:off x="13080365" y="58189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115358</xdr:rowOff>
    </xdr:from>
    <xdr:to>
      <xdr:col>76</xdr:col>
      <xdr:colOff>111125</xdr:colOff>
      <xdr:row>34</xdr:row>
      <xdr:rowOff>115358</xdr:rowOff>
    </xdr:to>
    <xdr:cxnSp macro="">
      <xdr:nvCxnSpPr>
        <xdr:cNvPr id="99" name="直線コネクタ 98"/>
        <xdr:cNvCxnSpPr/>
      </xdr:nvCxnSpPr>
      <xdr:spPr>
        <a:xfrm>
          <a:off x="12963525" y="58151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138235</xdr:rowOff>
    </xdr:from>
    <xdr:ext cx="405111" cy="259045"/>
    <xdr:sp macro="" textlink="">
      <xdr:nvSpPr>
        <xdr:cNvPr id="100" name="債務償還可能年数最大値テキスト"/>
        <xdr:cNvSpPr txBox="1"/>
      </xdr:nvSpPr>
      <xdr:spPr>
        <a:xfrm>
          <a:off x="13080365" y="4329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20108</xdr:rowOff>
    </xdr:from>
    <xdr:to>
      <xdr:col>76</xdr:col>
      <xdr:colOff>111125</xdr:colOff>
      <xdr:row>27</xdr:row>
      <xdr:rowOff>20108</xdr:rowOff>
    </xdr:to>
    <xdr:cxnSp macro="">
      <xdr:nvCxnSpPr>
        <xdr:cNvPr id="101" name="直線コネクタ 100"/>
        <xdr:cNvCxnSpPr/>
      </xdr:nvCxnSpPr>
      <xdr:spPr>
        <a:xfrm>
          <a:off x="12963525" y="45463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405111" cy="259045"/>
    <xdr:sp macro="" textlink="">
      <xdr:nvSpPr>
        <xdr:cNvPr id="102" name="債務償還可能年数平均値テキスト"/>
        <xdr:cNvSpPr txBox="1"/>
      </xdr:nvSpPr>
      <xdr:spPr>
        <a:xfrm>
          <a:off x="13080365" y="50230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03" name="フローチャート: 判断 102"/>
        <xdr:cNvSpPr/>
      </xdr:nvSpPr>
      <xdr:spPr>
        <a:xfrm>
          <a:off x="13001625" y="51678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04" name="テキスト ボックス 103"/>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05" name="テキスト ボックス 104"/>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06" name="テキスト ボックス 105"/>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07" name="テキスト ボックス 106"/>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08" name="テキスト ボックス 107"/>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75142</xdr:rowOff>
    </xdr:from>
    <xdr:to>
      <xdr:col>76</xdr:col>
      <xdr:colOff>73025</xdr:colOff>
      <xdr:row>32</xdr:row>
      <xdr:rowOff>5292</xdr:rowOff>
    </xdr:to>
    <xdr:sp macro="" textlink="">
      <xdr:nvSpPr>
        <xdr:cNvPr id="109" name="楕円 108"/>
        <xdr:cNvSpPr/>
      </xdr:nvSpPr>
      <xdr:spPr>
        <a:xfrm>
          <a:off x="13001625" y="52719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53569</xdr:rowOff>
    </xdr:from>
    <xdr:ext cx="405111" cy="259045"/>
    <xdr:sp macro="" textlink="">
      <xdr:nvSpPr>
        <xdr:cNvPr id="110" name="債務償還可能年数該当値テキスト"/>
        <xdr:cNvSpPr txBox="1"/>
      </xdr:nvSpPr>
      <xdr:spPr>
        <a:xfrm>
          <a:off x="13080365" y="5250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11" name="正方形/長方形 110"/>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12" name="正方形/長方形 111"/>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13" name="テキスト ボックス 112"/>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14" name="テキスト ボックス 113"/>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15" name="テキスト ボックス 114"/>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16" name="テキスト ボックス 115"/>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691,225
683,536
6,708.26
493,233,363
473,608,648
8,485,983
279,069,875
955,380,561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58</xdr:col>
      <xdr:colOff>25400</xdr:colOff>
      <xdr:row>5</xdr:row>
      <xdr:rowOff>31750</xdr:rowOff>
    </xdr:from>
    <xdr:to>
      <xdr:col>66</xdr:col>
      <xdr:colOff>25400</xdr:colOff>
      <xdr:row>9</xdr:row>
      <xdr:rowOff>107950</xdr:rowOff>
    </xdr:to>
    <xdr:sp macro="" textlink="">
      <xdr:nvSpPr>
        <xdr:cNvPr id="18" name="角丸四角形 17"/>
        <xdr:cNvSpPr/>
      </xdr:nvSpPr>
      <xdr:spPr>
        <a:xfrm>
          <a:off x="9748520" y="869950"/>
          <a:ext cx="1341120" cy="74676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1" name="直線コネクタ 20"/>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2" name="楕円 21"/>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3" name="フローチャート: 判断 22"/>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127000</xdr:colOff>
      <xdr:row>16</xdr:row>
      <xdr:rowOff>50800</xdr:rowOff>
    </xdr:from>
    <xdr:ext cx="4609532" cy="259045"/>
    <xdr:sp macro="" textlink="">
      <xdr:nvSpPr>
        <xdr:cNvPr id="24" name="テキスト ボックス 23"/>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25" name="大かっこ 24"/>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6" name="テキスト ボックス 25"/>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27" name="テキスト ボックス 26"/>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28" name="テキスト ボックス 27"/>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9" name="正方形/長方形 28"/>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0" name="正方形/長方形 29"/>
        <xdr:cNvSpPr/>
      </xdr:nvSpPr>
      <xdr:spPr>
        <a:xfrm>
          <a:off x="11328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1" name="正方形/長方形 30"/>
        <xdr:cNvSpPr/>
      </xdr:nvSpPr>
      <xdr:spPr>
        <a:xfrm>
          <a:off x="11328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2" name="正方形/長方形 31"/>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33" name="テキスト ボックス 32"/>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34" name="直線コネクタ 33"/>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35" name="テキスト ボックス 34"/>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36" name="直線コネクタ 35"/>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37" name="テキスト ボックス 36"/>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38" name="直線コネクタ 37"/>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39" name="テキスト ボックス 38"/>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0" name="直線コネクタ 39"/>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1" name="テキスト ボックス 40"/>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2" name="直線コネクタ 41"/>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3" name="テキスト ボックス 42"/>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44" name="直線コネクタ 43"/>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45" name="テキスト ボックス 44"/>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46" name="直線コネクタ 4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47" name="テキスト ボックス 46"/>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48"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25400</xdr:rowOff>
    </xdr:from>
    <xdr:to>
      <xdr:col>20</xdr:col>
      <xdr:colOff>38100</xdr:colOff>
      <xdr:row>38</xdr:row>
      <xdr:rowOff>127000</xdr:rowOff>
    </xdr:to>
    <xdr:sp macro="" textlink="">
      <xdr:nvSpPr>
        <xdr:cNvPr id="49" name="フローチャート: 判断 48"/>
        <xdr:cNvSpPr/>
      </xdr:nvSpPr>
      <xdr:spPr>
        <a:xfrm>
          <a:off x="3312160" y="6395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118127</xdr:rowOff>
    </xdr:from>
    <xdr:ext cx="405111" cy="259045"/>
    <xdr:sp macro="" textlink="">
      <xdr:nvSpPr>
        <xdr:cNvPr id="50" name="n_1aveValue【道路】&#10;有形固定資産減価償却率"/>
        <xdr:cNvSpPr txBox="1"/>
      </xdr:nvSpPr>
      <xdr:spPr>
        <a:xfrm>
          <a:off x="317056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51" name="テキスト ボックス 50"/>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52" name="テキスト ボックス 51"/>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53" name="テキスト ボックス 52"/>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54" name="テキスト ボックス 53"/>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55" name="テキスト ボックス 54"/>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101600</xdr:rowOff>
    </xdr:from>
    <xdr:to>
      <xdr:col>20</xdr:col>
      <xdr:colOff>38100</xdr:colOff>
      <xdr:row>33</xdr:row>
      <xdr:rowOff>31750</xdr:rowOff>
    </xdr:to>
    <xdr:sp macro="" textlink="">
      <xdr:nvSpPr>
        <xdr:cNvPr id="56" name="楕円 55"/>
        <xdr:cNvSpPr/>
      </xdr:nvSpPr>
      <xdr:spPr>
        <a:xfrm>
          <a:off x="3312160" y="54660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31</xdr:row>
      <xdr:rowOff>48277</xdr:rowOff>
    </xdr:from>
    <xdr:ext cx="405111" cy="259045"/>
    <xdr:sp macro="" textlink="">
      <xdr:nvSpPr>
        <xdr:cNvPr id="57" name="n_1mainValue【道路】&#10;有形固定資産減価償却率"/>
        <xdr:cNvSpPr txBox="1"/>
      </xdr:nvSpPr>
      <xdr:spPr>
        <a:xfrm>
          <a:off x="3170564" y="524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58" name="正方形/長方形 57"/>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59" name="正方形/長方形 58"/>
        <xdr:cNvSpPr/>
      </xdr:nvSpPr>
      <xdr:spPr>
        <a:xfrm>
          <a:off x="62661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60" name="正方形/長方形 59"/>
        <xdr:cNvSpPr/>
      </xdr:nvSpPr>
      <xdr:spPr>
        <a:xfrm>
          <a:off x="62661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61" name="正方形/長方形 60"/>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62" name="テキスト ボックス 61"/>
        <xdr:cNvSpPr txBox="1"/>
      </xdr:nvSpPr>
      <xdr:spPr>
        <a:xfrm>
          <a:off x="5788660" y="50292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63" name="直線コネクタ 62"/>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64" name="テキスト ボックス 63"/>
        <xdr:cNvSpPr txBox="1"/>
      </xdr:nvSpPr>
      <xdr:spPr>
        <a:xfrm>
          <a:off x="54053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65" name="直線コネクタ 64"/>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66" name="テキスト ボックス 65"/>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67" name="直線コネクタ 66"/>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68" name="テキスト ボックス 67"/>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69" name="直線コネクタ 68"/>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70" name="テキスト ボックス 69"/>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71" name="直線コネクタ 70"/>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72" name="テキスト ボックス 71"/>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73" name="直線コネクタ 72"/>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74" name="テキスト ボックス 73"/>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75" name="直線コネクタ 74"/>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76" name="テキスト ボックス 75"/>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77" name="直線コネクタ 76"/>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78" name="テキスト ボックス 77"/>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79"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140788</xdr:rowOff>
    </xdr:from>
    <xdr:to>
      <xdr:col>50</xdr:col>
      <xdr:colOff>165100</xdr:colOff>
      <xdr:row>41</xdr:row>
      <xdr:rowOff>70938</xdr:rowOff>
    </xdr:to>
    <xdr:sp macro="" textlink="">
      <xdr:nvSpPr>
        <xdr:cNvPr id="80" name="フローチャート: 判断 79"/>
        <xdr:cNvSpPr/>
      </xdr:nvSpPr>
      <xdr:spPr>
        <a:xfrm>
          <a:off x="8445500" y="68463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41</xdr:row>
      <xdr:rowOff>62065</xdr:rowOff>
    </xdr:from>
    <xdr:ext cx="469744" cy="259045"/>
    <xdr:sp macro="" textlink="">
      <xdr:nvSpPr>
        <xdr:cNvPr id="81" name="n_1aveValue【道路】&#10;一人当たり延長"/>
        <xdr:cNvSpPr txBox="1"/>
      </xdr:nvSpPr>
      <xdr:spPr>
        <a:xfrm>
          <a:off x="8271587" y="693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82" name="テキスト ボックス 81"/>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83" name="テキスト ボックス 82"/>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84" name="テキスト ボックス 83"/>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85" name="テキスト ボックス 84"/>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86" name="テキスト ボックス 85"/>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122283</xdr:rowOff>
    </xdr:from>
    <xdr:to>
      <xdr:col>50</xdr:col>
      <xdr:colOff>165100</xdr:colOff>
      <xdr:row>35</xdr:row>
      <xdr:rowOff>52433</xdr:rowOff>
    </xdr:to>
    <xdr:sp macro="" textlink="">
      <xdr:nvSpPr>
        <xdr:cNvPr id="87" name="楕円 86"/>
        <xdr:cNvSpPr/>
      </xdr:nvSpPr>
      <xdr:spPr>
        <a:xfrm>
          <a:off x="8445500" y="58220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33</xdr:row>
      <xdr:rowOff>68960</xdr:rowOff>
    </xdr:from>
    <xdr:ext cx="469744" cy="259045"/>
    <xdr:sp macro="" textlink="">
      <xdr:nvSpPr>
        <xdr:cNvPr id="88" name="n_1mainValue【道路】&#10;一人当たり延長"/>
        <xdr:cNvSpPr txBox="1"/>
      </xdr:nvSpPr>
      <xdr:spPr>
        <a:xfrm>
          <a:off x="8271587" y="560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89" name="正方形/長方形 8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90" name="正方形/長方形 89"/>
        <xdr:cNvSpPr/>
      </xdr:nvSpPr>
      <xdr:spPr>
        <a:xfrm>
          <a:off x="11328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91" name="正方形/長方形 90"/>
        <xdr:cNvSpPr/>
      </xdr:nvSpPr>
      <xdr:spPr>
        <a:xfrm>
          <a:off x="11328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92" name="正方形/長方形 91"/>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93" name="テキスト ボックス 92"/>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94" name="直線コネクタ 93"/>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95" name="テキスト ボックス 94"/>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96" name="直線コネクタ 95"/>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97" name="テキスト ボックス 96"/>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98" name="直線コネクタ 97"/>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99" name="テキスト ボックス 98"/>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00" name="直線コネクタ 99"/>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01" name="テキスト ボックス 100"/>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02" name="直線コネクタ 101"/>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03" name="テキスト ボックス 102"/>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04" name="直線コネクタ 103"/>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05" name="テキスト ボックス 104"/>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06"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102362</xdr:rowOff>
    </xdr:from>
    <xdr:to>
      <xdr:col>20</xdr:col>
      <xdr:colOff>38100</xdr:colOff>
      <xdr:row>58</xdr:row>
      <xdr:rowOff>32512</xdr:rowOff>
    </xdr:to>
    <xdr:sp macro="" textlink="">
      <xdr:nvSpPr>
        <xdr:cNvPr id="107" name="フローチャート: 判断 106"/>
        <xdr:cNvSpPr/>
      </xdr:nvSpPr>
      <xdr:spPr>
        <a:xfrm>
          <a:off x="3312160" y="96578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49039</xdr:rowOff>
    </xdr:from>
    <xdr:ext cx="405111" cy="259045"/>
    <xdr:sp macro="" textlink="">
      <xdr:nvSpPr>
        <xdr:cNvPr id="108" name="n_1aveValue【橋りょう・トンネル】&#10;有形固定資産減価償却率"/>
        <xdr:cNvSpPr txBox="1"/>
      </xdr:nvSpPr>
      <xdr:spPr>
        <a:xfrm>
          <a:off x="3170564" y="9436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09" name="テキスト ボックス 108"/>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10" name="テキスト ボックス 109"/>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11" name="テキスト ボックス 110"/>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12" name="テキスト ボックス 111"/>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13" name="テキスト ボックス 112"/>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141224</xdr:rowOff>
    </xdr:from>
    <xdr:to>
      <xdr:col>20</xdr:col>
      <xdr:colOff>38100</xdr:colOff>
      <xdr:row>63</xdr:row>
      <xdr:rowOff>71374</xdr:rowOff>
    </xdr:to>
    <xdr:sp macro="" textlink="">
      <xdr:nvSpPr>
        <xdr:cNvPr id="114" name="楕円 113"/>
        <xdr:cNvSpPr/>
      </xdr:nvSpPr>
      <xdr:spPr>
        <a:xfrm>
          <a:off x="3312160" y="105349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63</xdr:row>
      <xdr:rowOff>62501</xdr:rowOff>
    </xdr:from>
    <xdr:ext cx="405111" cy="259045"/>
    <xdr:sp macro="" textlink="">
      <xdr:nvSpPr>
        <xdr:cNvPr id="115" name="n_1mainValue【橋りょう・トンネル】&#10;有形固定資産減価償却率"/>
        <xdr:cNvSpPr txBox="1"/>
      </xdr:nvSpPr>
      <xdr:spPr>
        <a:xfrm>
          <a:off x="3170564" y="1062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16" name="正方形/長方形 115"/>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17" name="正方形/長方形 116"/>
        <xdr:cNvSpPr/>
      </xdr:nvSpPr>
      <xdr:spPr>
        <a:xfrm>
          <a:off x="62661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18" name="正方形/長方形 117"/>
        <xdr:cNvSpPr/>
      </xdr:nvSpPr>
      <xdr:spPr>
        <a:xfrm>
          <a:off x="62661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9" name="正方形/長方形 118"/>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20" name="テキスト ボックス 119"/>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21" name="直線コネクタ 120"/>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122" name="テキスト ボックス 121"/>
        <xdr:cNvSpPr txBox="1"/>
      </xdr:nvSpPr>
      <xdr:spPr>
        <a:xfrm>
          <a:off x="5600834" y="11040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123" name="直線コネクタ 122"/>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29227</xdr:rowOff>
    </xdr:from>
    <xdr:ext cx="595419" cy="259045"/>
    <xdr:sp macro="" textlink="">
      <xdr:nvSpPr>
        <xdr:cNvPr id="124" name="テキスト ボックス 123"/>
        <xdr:cNvSpPr txBox="1"/>
      </xdr:nvSpPr>
      <xdr:spPr>
        <a:xfrm>
          <a:off x="5299921" y="105905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5" name="直線コネクタ 124"/>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26" name="テキスト ボックス 125"/>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7" name="直線コネクタ 126"/>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28" name="テキスト ボックス 127"/>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9" name="直線コネクタ 128"/>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30" name="テキスト ボックス 129"/>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1" name="直線コネクタ 130"/>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32" name="テキスト ボックス 131"/>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3"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54</xdr:row>
      <xdr:rowOff>169737</xdr:rowOff>
    </xdr:from>
    <xdr:to>
      <xdr:col>50</xdr:col>
      <xdr:colOff>165100</xdr:colOff>
      <xdr:row>55</xdr:row>
      <xdr:rowOff>99887</xdr:rowOff>
    </xdr:to>
    <xdr:sp macro="" textlink="">
      <xdr:nvSpPr>
        <xdr:cNvPr id="134" name="フローチャート: 判断 133"/>
        <xdr:cNvSpPr/>
      </xdr:nvSpPr>
      <xdr:spPr>
        <a:xfrm>
          <a:off x="8445500" y="92222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53</xdr:row>
      <xdr:rowOff>116414</xdr:rowOff>
    </xdr:from>
    <xdr:ext cx="599010" cy="259045"/>
    <xdr:sp macro="" textlink="">
      <xdr:nvSpPr>
        <xdr:cNvPr id="135" name="n_1aveValue【橋りょう・トンネル】&#10;一人当たり有形固定資産（償却資産）額"/>
        <xdr:cNvSpPr txBox="1"/>
      </xdr:nvSpPr>
      <xdr:spPr>
        <a:xfrm>
          <a:off x="8214575" y="9001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6" name="テキスト ボックス 135"/>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7" name="テキスト ボックス 136"/>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8" name="テキスト ボックス 137"/>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9" name="テキスト ボックス 138"/>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0" name="テキスト ボックス 139"/>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96105</xdr:rowOff>
    </xdr:from>
    <xdr:to>
      <xdr:col>50</xdr:col>
      <xdr:colOff>165100</xdr:colOff>
      <xdr:row>63</xdr:row>
      <xdr:rowOff>26255</xdr:rowOff>
    </xdr:to>
    <xdr:sp macro="" textlink="">
      <xdr:nvSpPr>
        <xdr:cNvPr id="141" name="楕円 140"/>
        <xdr:cNvSpPr/>
      </xdr:nvSpPr>
      <xdr:spPr>
        <a:xfrm>
          <a:off x="8445500" y="10489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63</xdr:row>
      <xdr:rowOff>17382</xdr:rowOff>
    </xdr:from>
    <xdr:ext cx="599010" cy="259045"/>
    <xdr:sp macro="" textlink="">
      <xdr:nvSpPr>
        <xdr:cNvPr id="142" name="n_1mainValue【橋りょう・トンネル】&#10;一人当たり有形固定資産（償却資産）額"/>
        <xdr:cNvSpPr txBox="1"/>
      </xdr:nvSpPr>
      <xdr:spPr>
        <a:xfrm>
          <a:off x="8214575" y="1057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144" name="正方形/長方形 143"/>
        <xdr:cNvSpPr/>
      </xdr:nvSpPr>
      <xdr:spPr>
        <a:xfrm>
          <a:off x="11328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145" name="正方形/長方形 144"/>
        <xdr:cNvSpPr/>
      </xdr:nvSpPr>
      <xdr:spPr>
        <a:xfrm>
          <a:off x="11328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6" name="正方形/長方形 145"/>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7" name="正方形/長方形 146"/>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148" name="正方形/長方形 147"/>
        <xdr:cNvSpPr/>
      </xdr:nvSpPr>
      <xdr:spPr>
        <a:xfrm>
          <a:off x="62661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149" name="正方形/長方形 148"/>
        <xdr:cNvSpPr/>
      </xdr:nvSpPr>
      <xdr:spPr>
        <a:xfrm>
          <a:off x="62661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0" name="正方形/長方形 149"/>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1" name="正方形/長方形 150"/>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152" name="正方形/長方形 151"/>
        <xdr:cNvSpPr/>
      </xdr:nvSpPr>
      <xdr:spPr>
        <a:xfrm>
          <a:off x="11328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153" name="正方形/長方形 152"/>
        <xdr:cNvSpPr/>
      </xdr:nvSpPr>
      <xdr:spPr>
        <a:xfrm>
          <a:off x="11328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54" name="正方形/長方形 153"/>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55" name="テキスト ボックス 154"/>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56" name="直線コネクタ 155"/>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157" name="テキスト ボックス 156"/>
        <xdr:cNvSpPr txBox="1"/>
      </xdr:nvSpPr>
      <xdr:spPr>
        <a:xfrm>
          <a:off x="33608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58" name="直線コネクタ 157"/>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159" name="テキスト ボックス 158"/>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60" name="直線コネクタ 159"/>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61" name="テキスト ボックス 160"/>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62" name="直線コネクタ 161"/>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63" name="テキスト ボックス 162"/>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64" name="直線コネクタ 163"/>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65" name="テキスト ボックス 164"/>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166" name="直線コネクタ 165"/>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167" name="テキスト ボックス 166"/>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68" name="直線コネクタ 167"/>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169" name="テキスト ボックス 168"/>
        <xdr:cNvSpPr txBox="1"/>
      </xdr:nvSpPr>
      <xdr:spPr>
        <a:xfrm>
          <a:off x="33608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70"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25400</xdr:rowOff>
    </xdr:from>
    <xdr:to>
      <xdr:col>20</xdr:col>
      <xdr:colOff>38100</xdr:colOff>
      <xdr:row>103</xdr:row>
      <xdr:rowOff>127000</xdr:rowOff>
    </xdr:to>
    <xdr:sp macro="" textlink="">
      <xdr:nvSpPr>
        <xdr:cNvPr id="171" name="フローチャート: 判断 170"/>
        <xdr:cNvSpPr/>
      </xdr:nvSpPr>
      <xdr:spPr>
        <a:xfrm>
          <a:off x="3312160" y="172923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101</xdr:row>
      <xdr:rowOff>143527</xdr:rowOff>
    </xdr:from>
    <xdr:ext cx="405111" cy="259045"/>
    <xdr:sp macro="" textlink="">
      <xdr:nvSpPr>
        <xdr:cNvPr id="172" name="n_1aveValue【港湾・漁港】&#10;有形固定資産減価償却率"/>
        <xdr:cNvSpPr txBox="1"/>
      </xdr:nvSpPr>
      <xdr:spPr>
        <a:xfrm>
          <a:off x="3170564" y="1707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173" name="テキスト ボックス 172"/>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74" name="テキスト ボックス 173"/>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75" name="テキスト ボックス 174"/>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76" name="テキスト ボックス 175"/>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177" name="テキスト ボックス 176"/>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120650</xdr:rowOff>
    </xdr:from>
    <xdr:to>
      <xdr:col>20</xdr:col>
      <xdr:colOff>38100</xdr:colOff>
      <xdr:row>108</xdr:row>
      <xdr:rowOff>50800</xdr:rowOff>
    </xdr:to>
    <xdr:sp macro="" textlink="">
      <xdr:nvSpPr>
        <xdr:cNvPr id="178" name="楕円 177"/>
        <xdr:cNvSpPr/>
      </xdr:nvSpPr>
      <xdr:spPr>
        <a:xfrm>
          <a:off x="3312160" y="180581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108</xdr:row>
      <xdr:rowOff>41927</xdr:rowOff>
    </xdr:from>
    <xdr:ext cx="405111" cy="259045"/>
    <xdr:sp macro="" textlink="">
      <xdr:nvSpPr>
        <xdr:cNvPr id="179" name="n_1mainValue【港湾・漁港】&#10;有形固定資産減価償却率"/>
        <xdr:cNvSpPr txBox="1"/>
      </xdr:nvSpPr>
      <xdr:spPr>
        <a:xfrm>
          <a:off x="317056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180" name="正方形/長方形 179"/>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181" name="正方形/長方形 180"/>
        <xdr:cNvSpPr/>
      </xdr:nvSpPr>
      <xdr:spPr>
        <a:xfrm>
          <a:off x="62661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182" name="正方形/長方形 181"/>
        <xdr:cNvSpPr/>
      </xdr:nvSpPr>
      <xdr:spPr>
        <a:xfrm>
          <a:off x="62661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83" name="正方形/長方形 182"/>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184" name="テキスト ボックス 183"/>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185" name="直線コネクタ 184"/>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110</xdr:row>
      <xdr:rowOff>48277</xdr:rowOff>
    </xdr:from>
    <xdr:ext cx="595419" cy="259045"/>
    <xdr:sp macro="" textlink="">
      <xdr:nvSpPr>
        <xdr:cNvPr id="186" name="テキスト ボックス 185"/>
        <xdr:cNvSpPr txBox="1"/>
      </xdr:nvSpPr>
      <xdr:spPr>
        <a:xfrm>
          <a:off x="5299921" y="1848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133350</xdr:rowOff>
    </xdr:from>
    <xdr:to>
      <xdr:col>59</xdr:col>
      <xdr:colOff>50800</xdr:colOff>
      <xdr:row>107</xdr:row>
      <xdr:rowOff>133350</xdr:rowOff>
    </xdr:to>
    <xdr:cxnSp macro="">
      <xdr:nvCxnSpPr>
        <xdr:cNvPr id="187" name="直線コネクタ 186"/>
        <xdr:cNvCxnSpPr/>
      </xdr:nvCxnSpPr>
      <xdr:spPr>
        <a:xfrm>
          <a:off x="5826760" y="18070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162577</xdr:rowOff>
    </xdr:from>
    <xdr:ext cx="595419" cy="259045"/>
    <xdr:sp macro="" textlink="">
      <xdr:nvSpPr>
        <xdr:cNvPr id="188" name="テキスト ボックス 187"/>
        <xdr:cNvSpPr txBox="1"/>
      </xdr:nvSpPr>
      <xdr:spPr>
        <a:xfrm>
          <a:off x="5299921" y="17932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189" name="直線コネクタ 188"/>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190" name="テキスト ボックス 189"/>
        <xdr:cNvSpPr txBox="1"/>
      </xdr:nvSpPr>
      <xdr:spPr>
        <a:xfrm>
          <a:off x="5299921" y="173723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191" name="直線コネクタ 190"/>
        <xdr:cNvCxnSpPr/>
      </xdr:nvCxnSpPr>
      <xdr:spPr>
        <a:xfrm>
          <a:off x="5826760" y="169506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48277</xdr:rowOff>
    </xdr:from>
    <xdr:ext cx="595419" cy="259045"/>
    <xdr:sp macro="" textlink="">
      <xdr:nvSpPr>
        <xdr:cNvPr id="192" name="テキスト ボックス 191"/>
        <xdr:cNvSpPr txBox="1"/>
      </xdr:nvSpPr>
      <xdr:spPr>
        <a:xfrm>
          <a:off x="5299921" y="1681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193" name="直線コネクタ 192"/>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194" name="テキスト ボックス 193"/>
        <xdr:cNvSpPr txBox="1"/>
      </xdr:nvSpPr>
      <xdr:spPr>
        <a:xfrm>
          <a:off x="529992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195"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102</xdr:row>
      <xdr:rowOff>92419</xdr:rowOff>
    </xdr:from>
    <xdr:to>
      <xdr:col>50</xdr:col>
      <xdr:colOff>165100</xdr:colOff>
      <xdr:row>103</xdr:row>
      <xdr:rowOff>22569</xdr:rowOff>
    </xdr:to>
    <xdr:sp macro="" textlink="">
      <xdr:nvSpPr>
        <xdr:cNvPr id="196" name="フローチャート: 判断 195"/>
        <xdr:cNvSpPr/>
      </xdr:nvSpPr>
      <xdr:spPr>
        <a:xfrm>
          <a:off x="8445500" y="171916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103</xdr:row>
      <xdr:rowOff>13696</xdr:rowOff>
    </xdr:from>
    <xdr:ext cx="599010" cy="259045"/>
    <xdr:sp macro="" textlink="">
      <xdr:nvSpPr>
        <xdr:cNvPr id="197" name="n_1aveValue【港湾・漁港】&#10;一人当たり有形固定資産（償却資産）額"/>
        <xdr:cNvSpPr txBox="1"/>
      </xdr:nvSpPr>
      <xdr:spPr>
        <a:xfrm>
          <a:off x="8214575" y="1728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198" name="テキスト ボックス 197"/>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199" name="テキスト ボックス 198"/>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00" name="テキスト ボックス 199"/>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01" name="テキスト ボックス 200"/>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02" name="テキスト ボックス 201"/>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6037</xdr:rowOff>
    </xdr:from>
    <xdr:to>
      <xdr:col>50</xdr:col>
      <xdr:colOff>165100</xdr:colOff>
      <xdr:row>101</xdr:row>
      <xdr:rowOff>107637</xdr:rowOff>
    </xdr:to>
    <xdr:sp macro="" textlink="">
      <xdr:nvSpPr>
        <xdr:cNvPr id="203" name="楕円 202"/>
        <xdr:cNvSpPr/>
      </xdr:nvSpPr>
      <xdr:spPr>
        <a:xfrm>
          <a:off x="8445500" y="1693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99</xdr:row>
      <xdr:rowOff>124164</xdr:rowOff>
    </xdr:from>
    <xdr:ext cx="599010" cy="259045"/>
    <xdr:sp macro="" textlink="">
      <xdr:nvSpPr>
        <xdr:cNvPr id="204" name="n_1mainValue【港湾・漁港】&#10;一人当たり有形固定資産（償却資産）額"/>
        <xdr:cNvSpPr txBox="1"/>
      </xdr:nvSpPr>
      <xdr:spPr>
        <a:xfrm>
          <a:off x="8214575" y="16720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05" name="正方形/長方形 204"/>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206" name="正方形/長方形 205"/>
        <xdr:cNvSpPr/>
      </xdr:nvSpPr>
      <xdr:spPr>
        <a:xfrm>
          <a:off x="113995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207" name="正方形/長方形 206"/>
        <xdr:cNvSpPr/>
      </xdr:nvSpPr>
      <xdr:spPr>
        <a:xfrm>
          <a:off x="113995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8" name="正方形/長方形 207"/>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09" name="正方形/長方形 208"/>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210" name="正方形/長方形 209"/>
        <xdr:cNvSpPr/>
      </xdr:nvSpPr>
      <xdr:spPr>
        <a:xfrm>
          <a:off x="165557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211" name="正方形/長方形 210"/>
        <xdr:cNvSpPr/>
      </xdr:nvSpPr>
      <xdr:spPr>
        <a:xfrm>
          <a:off x="165557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12" name="正方形/長方形 211"/>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13" name="正方形/長方形 212"/>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214" name="正方形/長方形 213"/>
        <xdr:cNvSpPr/>
      </xdr:nvSpPr>
      <xdr:spPr>
        <a:xfrm>
          <a:off x="113995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215" name="正方形/長方形 214"/>
        <xdr:cNvSpPr/>
      </xdr:nvSpPr>
      <xdr:spPr>
        <a:xfrm>
          <a:off x="113995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16" name="正方形/長方形 215"/>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17" name="正方形/長方形 216"/>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218" name="正方形/長方形 217"/>
        <xdr:cNvSpPr/>
      </xdr:nvSpPr>
      <xdr:spPr>
        <a:xfrm>
          <a:off x="165557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219" name="正方形/長方形 218"/>
        <xdr:cNvSpPr/>
      </xdr:nvSpPr>
      <xdr:spPr>
        <a:xfrm>
          <a:off x="165557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20" name="正方形/長方形 219"/>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21" name="正方形/長方形 220"/>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222" name="正方形/長方形 221"/>
        <xdr:cNvSpPr/>
      </xdr:nvSpPr>
      <xdr:spPr>
        <a:xfrm>
          <a:off x="113995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223" name="正方形/長方形 222"/>
        <xdr:cNvSpPr/>
      </xdr:nvSpPr>
      <xdr:spPr>
        <a:xfrm>
          <a:off x="113995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24" name="正方形/長方形 223"/>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225" name="正方形/長方形 224"/>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226" name="正方形/長方形 225"/>
        <xdr:cNvSpPr/>
      </xdr:nvSpPr>
      <xdr:spPr>
        <a:xfrm>
          <a:off x="165557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227" name="正方形/長方形 226"/>
        <xdr:cNvSpPr/>
      </xdr:nvSpPr>
      <xdr:spPr>
        <a:xfrm>
          <a:off x="165557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28" name="正方形/長方形 227"/>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229" name="正方形/長方形 228"/>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230" name="正方形/長方形 229"/>
        <xdr:cNvSpPr/>
      </xdr:nvSpPr>
      <xdr:spPr>
        <a:xfrm>
          <a:off x="113995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231" name="正方形/長方形 230"/>
        <xdr:cNvSpPr/>
      </xdr:nvSpPr>
      <xdr:spPr>
        <a:xfrm>
          <a:off x="113995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232" name="正方形/長方形 231"/>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233" name="正方形/長方形 232"/>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234" name="正方形/長方形 233"/>
        <xdr:cNvSpPr/>
      </xdr:nvSpPr>
      <xdr:spPr>
        <a:xfrm>
          <a:off x="165557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235" name="正方形/長方形 234"/>
        <xdr:cNvSpPr/>
      </xdr:nvSpPr>
      <xdr:spPr>
        <a:xfrm>
          <a:off x="165557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236" name="正方形/長方形 235"/>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7" name="正方形/長方形 236"/>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8" name="正方形/長方形 237"/>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39" name="テキスト ボックス 238"/>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道路の有形固定資産比率は、都道府県平均と比較し高い水準となっています。本県は東西に</a:t>
          </a:r>
          <a:r>
            <a:rPr kumimoji="1" lang="en-US" altLang="ja-JP" sz="1400">
              <a:latin typeface="ＭＳ Ｐゴシック" panose="020B0600070205080204" pitchFamily="50" charset="-128"/>
              <a:ea typeface="ＭＳ Ｐゴシック" panose="020B0600070205080204" pitchFamily="50" charset="-128"/>
            </a:rPr>
            <a:t>230</a:t>
          </a:r>
          <a:r>
            <a:rPr kumimoji="1" lang="ja-JP" altLang="en-US" sz="1400">
              <a:latin typeface="ＭＳ Ｐゴシック" panose="020B0600070205080204" pitchFamily="50" charset="-128"/>
              <a:ea typeface="ＭＳ Ｐゴシック" panose="020B0600070205080204" pitchFamily="50" charset="-128"/>
            </a:rPr>
            <a:t>㎞と細長く、離島を有し、効率の悪い県土構造の中、遅れていた道路整備を進めてきました。そのため有形固定資産の中でも道路の法面や舗装など道路の工作物の資産割合が高くなっており、また、中山間地域の道路整備は平野部よりもコストがかかるため、この減価償却が進んできた結果、有形固定資産比率が高い水準となっています。また、道路の一人当たり延長も同様に、中山間地域の道路整備を進めてきた結果、都道府県平均を大きく上回っています。</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橋りょう・トンネルについては、橋りょうは都道府県平均並みでですが、トンネルは近年のバイパス整備等により比較的資産が新しいため、比率を下げる要因となっています。</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さらに、港湾・漁港については、両施設ともに都道府県平均を下回っています。</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いずれにしても、本県では、平成</a:t>
          </a:r>
          <a:r>
            <a:rPr kumimoji="1" lang="en-US" altLang="ja-JP" sz="1400">
              <a:latin typeface="ＭＳ Ｐゴシック" panose="020B0600070205080204" pitchFamily="50" charset="-128"/>
              <a:ea typeface="ＭＳ Ｐゴシック" panose="020B0600070205080204" pitchFamily="50" charset="-128"/>
            </a:rPr>
            <a:t>27</a:t>
          </a:r>
          <a:r>
            <a:rPr kumimoji="1" lang="ja-JP" altLang="en-US" sz="1400">
              <a:latin typeface="ＭＳ Ｐゴシック" panose="020B0600070205080204" pitchFamily="50" charset="-128"/>
              <a:ea typeface="ＭＳ Ｐゴシック" panose="020B0600070205080204" pitchFamily="50" charset="-128"/>
            </a:rPr>
            <a:t>年度に策定した島根県公共施設等総合管理基本方針に基づき、公共施設等の維持管理や長寿命化を適切に進めており、今後もこの方針に基づいて、県民に必要なサービスを将来にわたって適切かつ効果的に提供していき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691,225
683,536
6,708.26
493,233,363
473,608,648
8,485,983
279,069,875
955,380,561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oneCellAnchor>
    <xdr:from>
      <xdr:col>3</xdr:col>
      <xdr:colOff>127000</xdr:colOff>
      <xdr:row>16</xdr:row>
      <xdr:rowOff>50800</xdr:rowOff>
    </xdr:from>
    <xdr:ext cx="4609532" cy="259045"/>
    <xdr:sp macro="" textlink="">
      <xdr:nvSpPr>
        <xdr:cNvPr id="18" name="テキスト ボックス 17"/>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19" name="大かっこ 18"/>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0" name="テキスト ボックス 19"/>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21" name="テキスト ボックス 20"/>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22" name="テキスト ボックス 21"/>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3" name="正方形/長方形 2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24" name="正方形/長方形 23"/>
        <xdr:cNvSpPr/>
      </xdr:nvSpPr>
      <xdr:spPr>
        <a:xfrm>
          <a:off x="11328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25" name="正方形/長方形 24"/>
        <xdr:cNvSpPr/>
      </xdr:nvSpPr>
      <xdr:spPr>
        <a:xfrm>
          <a:off x="11328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26" name="正方形/長方形 25"/>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27" name="正方形/長方形 26"/>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28" name="正方形/長方形 27"/>
        <xdr:cNvSpPr/>
      </xdr:nvSpPr>
      <xdr:spPr>
        <a:xfrm>
          <a:off x="62661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29" name="正方形/長方形 28"/>
        <xdr:cNvSpPr/>
      </xdr:nvSpPr>
      <xdr:spPr>
        <a:xfrm>
          <a:off x="62661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30" name="正方形/長方形 29"/>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31" name="正方形/長方形 30"/>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32" name="正方形/長方形 31"/>
        <xdr:cNvSpPr/>
      </xdr:nvSpPr>
      <xdr:spPr>
        <a:xfrm>
          <a:off x="11328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33" name="正方形/長方形 32"/>
        <xdr:cNvSpPr/>
      </xdr:nvSpPr>
      <xdr:spPr>
        <a:xfrm>
          <a:off x="11328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34" name="正方形/長方形 33"/>
        <xdr:cNvSpPr/>
      </xdr:nvSpPr>
      <xdr:spPr>
        <a:xfrm>
          <a:off x="67056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35" name="正方形/長方形 3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36" name="正方形/長方形 35"/>
        <xdr:cNvSpPr/>
      </xdr:nvSpPr>
      <xdr:spPr>
        <a:xfrm>
          <a:off x="62661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37" name="正方形/長方形 36"/>
        <xdr:cNvSpPr/>
      </xdr:nvSpPr>
      <xdr:spPr>
        <a:xfrm>
          <a:off x="62661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38" name="正方形/長方形 37"/>
        <xdr:cNvSpPr/>
      </xdr:nvSpPr>
      <xdr:spPr>
        <a:xfrm>
          <a:off x="582676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39" name="正方形/長方形 38"/>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40" name="正方形/長方形 39"/>
        <xdr:cNvSpPr/>
      </xdr:nvSpPr>
      <xdr:spPr>
        <a:xfrm>
          <a:off x="11328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41" name="正方形/長方形 40"/>
        <xdr:cNvSpPr/>
      </xdr:nvSpPr>
      <xdr:spPr>
        <a:xfrm>
          <a:off x="11328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42" name="正方形/長方形 41"/>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43" name="正方形/長方形 4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44" name="正方形/長方形 43"/>
        <xdr:cNvSpPr/>
      </xdr:nvSpPr>
      <xdr:spPr>
        <a:xfrm>
          <a:off x="62661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45" name="正方形/長方形 44"/>
        <xdr:cNvSpPr/>
      </xdr:nvSpPr>
      <xdr:spPr>
        <a:xfrm>
          <a:off x="62661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46" name="正方形/長方形 45"/>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47" name="正方形/長方形 46"/>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48" name="正方形/長方形 47"/>
        <xdr:cNvSpPr/>
      </xdr:nvSpPr>
      <xdr:spPr>
        <a:xfrm>
          <a:off x="11328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49" name="正方形/長方形 48"/>
        <xdr:cNvSpPr/>
      </xdr:nvSpPr>
      <xdr:spPr>
        <a:xfrm>
          <a:off x="11328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50" name="正方形/長方形 49"/>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51" name="正方形/長方形 50"/>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52" name="正方形/長方形 51"/>
        <xdr:cNvSpPr/>
      </xdr:nvSpPr>
      <xdr:spPr>
        <a:xfrm>
          <a:off x="62661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53" name="正方形/長方形 52"/>
        <xdr:cNvSpPr/>
      </xdr:nvSpPr>
      <xdr:spPr>
        <a:xfrm>
          <a:off x="62661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54" name="正方形/長方形 53"/>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55" name="正方形/長方形 54"/>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56" name="正方形/長方形 55"/>
        <xdr:cNvSpPr/>
      </xdr:nvSpPr>
      <xdr:spPr>
        <a:xfrm>
          <a:off x="113995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57" name="正方形/長方形 56"/>
        <xdr:cNvSpPr/>
      </xdr:nvSpPr>
      <xdr:spPr>
        <a:xfrm>
          <a:off x="113995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8" name="正方形/長方形 57"/>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9" name="正方形/長方形 58"/>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60" name="正方形/長方形 59"/>
        <xdr:cNvSpPr/>
      </xdr:nvSpPr>
      <xdr:spPr>
        <a:xfrm>
          <a:off x="165557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61" name="正方形/長方形 60"/>
        <xdr:cNvSpPr/>
      </xdr:nvSpPr>
      <xdr:spPr>
        <a:xfrm>
          <a:off x="165557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62" name="正方形/長方形 61"/>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63" name="正方形/長方形 62"/>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64" name="正方形/長方形 63"/>
        <xdr:cNvSpPr/>
      </xdr:nvSpPr>
      <xdr:spPr>
        <a:xfrm>
          <a:off x="113995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65" name="正方形/長方形 64"/>
        <xdr:cNvSpPr/>
      </xdr:nvSpPr>
      <xdr:spPr>
        <a:xfrm>
          <a:off x="113995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6" name="正方形/長方形 65"/>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7" name="正方形/長方形 66"/>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8" name="正方形/長方形 67"/>
        <xdr:cNvSpPr/>
      </xdr:nvSpPr>
      <xdr:spPr>
        <a:xfrm>
          <a:off x="165557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9" name="正方形/長方形 68"/>
        <xdr:cNvSpPr/>
      </xdr:nvSpPr>
      <xdr:spPr>
        <a:xfrm>
          <a:off x="165557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70" name="正方形/長方形 69"/>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71" name="正方形/長方形 70"/>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2" name="正方形/長方形 71"/>
        <xdr:cNvSpPr/>
      </xdr:nvSpPr>
      <xdr:spPr>
        <a:xfrm>
          <a:off x="113995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3" name="正方形/長方形 72"/>
        <xdr:cNvSpPr/>
      </xdr:nvSpPr>
      <xdr:spPr>
        <a:xfrm>
          <a:off x="113995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 name="正方形/長方形 73"/>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5" name="正方形/長方形 74"/>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6" name="正方形/長方形 75"/>
        <xdr:cNvSpPr/>
      </xdr:nvSpPr>
      <xdr:spPr>
        <a:xfrm>
          <a:off x="165557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7" name="正方形/長方形 76"/>
        <xdr:cNvSpPr/>
      </xdr:nvSpPr>
      <xdr:spPr>
        <a:xfrm>
          <a:off x="165557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 name="正方形/長方形 77"/>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9" name="正方形/長方形 78"/>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 name="正方形/長方形 79"/>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 name="テキスト ボックス 80"/>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2" customWidth="1"/>
    <col min="12" max="12" width="2.25" style="142" customWidth="1"/>
    <col min="13" max="17" width="2.375" style="142" customWidth="1"/>
    <col min="18" max="119" width="2.125" style="142" customWidth="1"/>
    <col min="120" max="16384" width="0" style="142" hidden="1"/>
  </cols>
  <sheetData>
    <row r="1" spans="1:119" ht="33" customHeight="1" x14ac:dyDescent="0.15">
      <c r="A1" s="140"/>
      <c r="B1" s="599" t="s">
        <v>71</v>
      </c>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c r="AW1" s="599"/>
      <c r="AX1" s="599"/>
      <c r="AY1" s="599"/>
      <c r="AZ1" s="599"/>
      <c r="BA1" s="599"/>
      <c r="BB1" s="599"/>
      <c r="BC1" s="599"/>
      <c r="BD1" s="599"/>
      <c r="BE1" s="599"/>
      <c r="BF1" s="599"/>
      <c r="BG1" s="599"/>
      <c r="BH1" s="599"/>
      <c r="BI1" s="599"/>
      <c r="BJ1" s="599"/>
      <c r="BK1" s="599"/>
      <c r="BL1" s="599"/>
      <c r="BM1" s="599"/>
      <c r="BN1" s="599"/>
      <c r="BO1" s="599"/>
      <c r="BP1" s="599"/>
      <c r="BQ1" s="599"/>
      <c r="BR1" s="599"/>
      <c r="BS1" s="599"/>
      <c r="BT1" s="599"/>
      <c r="BU1" s="599"/>
      <c r="BV1" s="599"/>
      <c r="BW1" s="599"/>
      <c r="BX1" s="599"/>
      <c r="BY1" s="599"/>
      <c r="BZ1" s="599"/>
      <c r="CA1" s="599"/>
      <c r="CB1" s="599"/>
      <c r="CC1" s="599"/>
      <c r="CD1" s="599"/>
      <c r="CE1" s="599"/>
      <c r="CF1" s="599"/>
      <c r="CG1" s="599"/>
      <c r="CH1" s="599"/>
      <c r="CI1" s="599"/>
      <c r="CJ1" s="599"/>
      <c r="CK1" s="599"/>
      <c r="CL1" s="599"/>
      <c r="CM1" s="599"/>
      <c r="CN1" s="599"/>
      <c r="CO1" s="599"/>
      <c r="CP1" s="599"/>
      <c r="CQ1" s="599"/>
      <c r="CR1" s="599"/>
      <c r="CS1" s="599"/>
      <c r="CT1" s="599"/>
      <c r="CU1" s="599"/>
      <c r="CV1" s="599"/>
      <c r="CW1" s="599"/>
      <c r="CX1" s="599"/>
      <c r="CY1" s="599"/>
      <c r="CZ1" s="599"/>
      <c r="DA1" s="599"/>
      <c r="DB1" s="599"/>
      <c r="DC1" s="599"/>
      <c r="DD1" s="599"/>
      <c r="DE1" s="599"/>
      <c r="DF1" s="599"/>
      <c r="DG1" s="599"/>
      <c r="DH1" s="599"/>
      <c r="DI1" s="599"/>
      <c r="DJ1" s="141"/>
      <c r="DK1" s="141"/>
      <c r="DL1" s="141"/>
      <c r="DM1" s="141"/>
      <c r="DN1" s="141"/>
      <c r="DO1" s="141"/>
    </row>
    <row r="2" spans="1:119" ht="24.75" thickBot="1" x14ac:dyDescent="0.2">
      <c r="A2" s="140"/>
      <c r="B2" s="143" t="s">
        <v>72</v>
      </c>
      <c r="C2" s="144"/>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row>
    <row r="3" spans="1:119" ht="18.75" customHeight="1" thickBot="1" x14ac:dyDescent="0.2">
      <c r="A3" s="141"/>
      <c r="B3" s="600" t="s">
        <v>73</v>
      </c>
      <c r="C3" s="571"/>
      <c r="D3" s="572"/>
      <c r="E3" s="572"/>
      <c r="F3" s="572"/>
      <c r="G3" s="572"/>
      <c r="H3" s="572"/>
      <c r="I3" s="572"/>
      <c r="J3" s="572"/>
      <c r="K3" s="572"/>
      <c r="L3" s="572" t="s">
        <v>74</v>
      </c>
      <c r="M3" s="572"/>
      <c r="N3" s="572"/>
      <c r="O3" s="572"/>
      <c r="P3" s="572"/>
      <c r="Q3" s="572"/>
      <c r="R3" s="573"/>
      <c r="S3" s="573"/>
      <c r="T3" s="573"/>
      <c r="U3" s="573"/>
      <c r="V3" s="574"/>
      <c r="W3" s="602" t="s">
        <v>75</v>
      </c>
      <c r="X3" s="603"/>
      <c r="Y3" s="603"/>
      <c r="Z3" s="603"/>
      <c r="AA3" s="603"/>
      <c r="AB3" s="603"/>
      <c r="AC3" s="603"/>
      <c r="AD3" s="603"/>
      <c r="AE3" s="603"/>
      <c r="AF3" s="603"/>
      <c r="AG3" s="603"/>
      <c r="AH3" s="603"/>
      <c r="AI3" s="603"/>
      <c r="AJ3" s="603"/>
      <c r="AK3" s="603"/>
      <c r="AL3" s="603"/>
      <c r="AM3" s="603"/>
      <c r="AN3" s="603"/>
      <c r="AO3" s="603"/>
      <c r="AP3" s="603"/>
      <c r="AQ3" s="603"/>
      <c r="AR3" s="603"/>
      <c r="AS3" s="603"/>
      <c r="AT3" s="603"/>
      <c r="AU3" s="603"/>
      <c r="AV3" s="603"/>
      <c r="AW3" s="603"/>
      <c r="AX3" s="603"/>
      <c r="AY3" s="604"/>
      <c r="AZ3" s="468" t="s">
        <v>1</v>
      </c>
      <c r="BA3" s="469"/>
      <c r="BB3" s="469"/>
      <c r="BC3" s="469"/>
      <c r="BD3" s="469"/>
      <c r="BE3" s="469"/>
      <c r="BF3" s="469"/>
      <c r="BG3" s="469"/>
      <c r="BH3" s="469"/>
      <c r="BI3" s="469"/>
      <c r="BJ3" s="469"/>
      <c r="BK3" s="469"/>
      <c r="BL3" s="469"/>
      <c r="BM3" s="605"/>
      <c r="BN3" s="569" t="s">
        <v>76</v>
      </c>
      <c r="BO3" s="570"/>
      <c r="BP3" s="570"/>
      <c r="BQ3" s="570"/>
      <c r="BR3" s="570"/>
      <c r="BS3" s="570"/>
      <c r="BT3" s="570"/>
      <c r="BU3" s="606"/>
      <c r="BV3" s="569" t="s">
        <v>77</v>
      </c>
      <c r="BW3" s="570"/>
      <c r="BX3" s="570"/>
      <c r="BY3" s="570"/>
      <c r="BZ3" s="570"/>
      <c r="CA3" s="570"/>
      <c r="CB3" s="570"/>
      <c r="CC3" s="606"/>
      <c r="CD3" s="468" t="s">
        <v>1</v>
      </c>
      <c r="CE3" s="469"/>
      <c r="CF3" s="469"/>
      <c r="CG3" s="469"/>
      <c r="CH3" s="469"/>
      <c r="CI3" s="469"/>
      <c r="CJ3" s="469"/>
      <c r="CK3" s="469"/>
      <c r="CL3" s="469"/>
      <c r="CM3" s="469"/>
      <c r="CN3" s="469"/>
      <c r="CO3" s="469"/>
      <c r="CP3" s="469"/>
      <c r="CQ3" s="469"/>
      <c r="CR3" s="469"/>
      <c r="CS3" s="605"/>
      <c r="CT3" s="569" t="s">
        <v>78</v>
      </c>
      <c r="CU3" s="570"/>
      <c r="CV3" s="570"/>
      <c r="CW3" s="570"/>
      <c r="CX3" s="570"/>
      <c r="CY3" s="570"/>
      <c r="CZ3" s="570"/>
      <c r="DA3" s="606"/>
      <c r="DB3" s="569" t="s">
        <v>79</v>
      </c>
      <c r="DC3" s="570"/>
      <c r="DD3" s="570"/>
      <c r="DE3" s="570"/>
      <c r="DF3" s="570"/>
      <c r="DG3" s="570"/>
      <c r="DH3" s="570"/>
      <c r="DI3" s="606"/>
      <c r="DJ3" s="140"/>
      <c r="DK3" s="140"/>
      <c r="DL3" s="140"/>
      <c r="DM3" s="140"/>
      <c r="DN3" s="140"/>
      <c r="DO3" s="140"/>
    </row>
    <row r="4" spans="1:119" ht="18.75" customHeight="1" x14ac:dyDescent="0.15">
      <c r="A4" s="141"/>
      <c r="B4" s="601"/>
      <c r="C4" s="559"/>
      <c r="D4" s="575"/>
      <c r="E4" s="575"/>
      <c r="F4" s="575"/>
      <c r="G4" s="575"/>
      <c r="H4" s="575"/>
      <c r="I4" s="575"/>
      <c r="J4" s="575"/>
      <c r="K4" s="575"/>
      <c r="L4" s="575"/>
      <c r="M4" s="575"/>
      <c r="N4" s="575"/>
      <c r="O4" s="575"/>
      <c r="P4" s="575"/>
      <c r="Q4" s="575"/>
      <c r="R4" s="576"/>
      <c r="S4" s="576"/>
      <c r="T4" s="576"/>
      <c r="U4" s="576"/>
      <c r="V4" s="577"/>
      <c r="W4" s="521" t="s">
        <v>80</v>
      </c>
      <c r="X4" s="522"/>
      <c r="Y4" s="523"/>
      <c r="Z4" s="530" t="s">
        <v>1</v>
      </c>
      <c r="AA4" s="531"/>
      <c r="AB4" s="531"/>
      <c r="AC4" s="531"/>
      <c r="AD4" s="531"/>
      <c r="AE4" s="531"/>
      <c r="AF4" s="531"/>
      <c r="AG4" s="531"/>
      <c r="AH4" s="532"/>
      <c r="AI4" s="530" t="s">
        <v>81</v>
      </c>
      <c r="AJ4" s="580"/>
      <c r="AK4" s="580"/>
      <c r="AL4" s="580"/>
      <c r="AM4" s="580"/>
      <c r="AN4" s="580"/>
      <c r="AO4" s="580"/>
      <c r="AP4" s="581"/>
      <c r="AQ4" s="536" t="s">
        <v>82</v>
      </c>
      <c r="AR4" s="537"/>
      <c r="AS4" s="580"/>
      <c r="AT4" s="580"/>
      <c r="AU4" s="580"/>
      <c r="AV4" s="580"/>
      <c r="AW4" s="580"/>
      <c r="AX4" s="580"/>
      <c r="AY4" s="585"/>
      <c r="AZ4" s="442" t="s">
        <v>83</v>
      </c>
      <c r="BA4" s="443"/>
      <c r="BB4" s="443"/>
      <c r="BC4" s="443"/>
      <c r="BD4" s="443"/>
      <c r="BE4" s="443"/>
      <c r="BF4" s="443"/>
      <c r="BG4" s="443"/>
      <c r="BH4" s="443"/>
      <c r="BI4" s="443"/>
      <c r="BJ4" s="443"/>
      <c r="BK4" s="443"/>
      <c r="BL4" s="443"/>
      <c r="BM4" s="444"/>
      <c r="BN4" s="445">
        <v>493233363</v>
      </c>
      <c r="BO4" s="446"/>
      <c r="BP4" s="446"/>
      <c r="BQ4" s="446"/>
      <c r="BR4" s="446"/>
      <c r="BS4" s="446"/>
      <c r="BT4" s="446"/>
      <c r="BU4" s="447"/>
      <c r="BV4" s="445">
        <v>505631628</v>
      </c>
      <c r="BW4" s="446"/>
      <c r="BX4" s="446"/>
      <c r="BY4" s="446"/>
      <c r="BZ4" s="446"/>
      <c r="CA4" s="446"/>
      <c r="CB4" s="446"/>
      <c r="CC4" s="447"/>
      <c r="CD4" s="554" t="s">
        <v>84</v>
      </c>
      <c r="CE4" s="555"/>
      <c r="CF4" s="555"/>
      <c r="CG4" s="555"/>
      <c r="CH4" s="555"/>
      <c r="CI4" s="555"/>
      <c r="CJ4" s="555"/>
      <c r="CK4" s="555"/>
      <c r="CL4" s="555"/>
      <c r="CM4" s="555"/>
      <c r="CN4" s="555"/>
      <c r="CO4" s="555"/>
      <c r="CP4" s="555"/>
      <c r="CQ4" s="555"/>
      <c r="CR4" s="555"/>
      <c r="CS4" s="556"/>
      <c r="CT4" s="607">
        <v>3</v>
      </c>
      <c r="CU4" s="608"/>
      <c r="CV4" s="608"/>
      <c r="CW4" s="608"/>
      <c r="CX4" s="608"/>
      <c r="CY4" s="608"/>
      <c r="CZ4" s="608"/>
      <c r="DA4" s="609"/>
      <c r="DB4" s="607">
        <v>2.8</v>
      </c>
      <c r="DC4" s="608"/>
      <c r="DD4" s="608"/>
      <c r="DE4" s="608"/>
      <c r="DF4" s="608"/>
      <c r="DG4" s="608"/>
      <c r="DH4" s="608"/>
      <c r="DI4" s="609"/>
      <c r="DJ4" s="140"/>
      <c r="DK4" s="140"/>
      <c r="DL4" s="140"/>
      <c r="DM4" s="140"/>
      <c r="DN4" s="140"/>
      <c r="DO4" s="140"/>
    </row>
    <row r="5" spans="1:119" ht="18.75" customHeight="1" thickBot="1" x14ac:dyDescent="0.2">
      <c r="A5" s="141"/>
      <c r="B5" s="601"/>
      <c r="C5" s="559"/>
      <c r="D5" s="575"/>
      <c r="E5" s="575"/>
      <c r="F5" s="575"/>
      <c r="G5" s="575"/>
      <c r="H5" s="575"/>
      <c r="I5" s="575"/>
      <c r="J5" s="575"/>
      <c r="K5" s="575"/>
      <c r="L5" s="578"/>
      <c r="M5" s="578"/>
      <c r="N5" s="578"/>
      <c r="O5" s="578"/>
      <c r="P5" s="578"/>
      <c r="Q5" s="578"/>
      <c r="R5" s="533"/>
      <c r="S5" s="533"/>
      <c r="T5" s="533"/>
      <c r="U5" s="533"/>
      <c r="V5" s="579"/>
      <c r="W5" s="524"/>
      <c r="X5" s="525"/>
      <c r="Y5" s="526"/>
      <c r="Z5" s="533"/>
      <c r="AA5" s="534"/>
      <c r="AB5" s="534"/>
      <c r="AC5" s="534"/>
      <c r="AD5" s="534"/>
      <c r="AE5" s="534"/>
      <c r="AF5" s="534"/>
      <c r="AG5" s="534"/>
      <c r="AH5" s="535"/>
      <c r="AI5" s="582"/>
      <c r="AJ5" s="583"/>
      <c r="AK5" s="583"/>
      <c r="AL5" s="583"/>
      <c r="AM5" s="583"/>
      <c r="AN5" s="583"/>
      <c r="AO5" s="583"/>
      <c r="AP5" s="584"/>
      <c r="AQ5" s="582"/>
      <c r="AR5" s="583"/>
      <c r="AS5" s="583"/>
      <c r="AT5" s="583"/>
      <c r="AU5" s="583"/>
      <c r="AV5" s="583"/>
      <c r="AW5" s="583"/>
      <c r="AX5" s="583"/>
      <c r="AY5" s="586"/>
      <c r="AZ5" s="448" t="s">
        <v>85</v>
      </c>
      <c r="BA5" s="449"/>
      <c r="BB5" s="449"/>
      <c r="BC5" s="449"/>
      <c r="BD5" s="449"/>
      <c r="BE5" s="449"/>
      <c r="BF5" s="449"/>
      <c r="BG5" s="449"/>
      <c r="BH5" s="449"/>
      <c r="BI5" s="449"/>
      <c r="BJ5" s="449"/>
      <c r="BK5" s="449"/>
      <c r="BL5" s="449"/>
      <c r="BM5" s="450"/>
      <c r="BN5" s="451">
        <v>473608648</v>
      </c>
      <c r="BO5" s="452"/>
      <c r="BP5" s="452"/>
      <c r="BQ5" s="452"/>
      <c r="BR5" s="452"/>
      <c r="BS5" s="452"/>
      <c r="BT5" s="452"/>
      <c r="BU5" s="453"/>
      <c r="BV5" s="451">
        <v>485721474</v>
      </c>
      <c r="BW5" s="452"/>
      <c r="BX5" s="452"/>
      <c r="BY5" s="452"/>
      <c r="BZ5" s="452"/>
      <c r="CA5" s="452"/>
      <c r="CB5" s="452"/>
      <c r="CC5" s="453"/>
      <c r="CD5" s="498" t="s">
        <v>86</v>
      </c>
      <c r="CE5" s="499"/>
      <c r="CF5" s="499"/>
      <c r="CG5" s="499"/>
      <c r="CH5" s="499"/>
      <c r="CI5" s="499"/>
      <c r="CJ5" s="499"/>
      <c r="CK5" s="499"/>
      <c r="CL5" s="499"/>
      <c r="CM5" s="499"/>
      <c r="CN5" s="499"/>
      <c r="CO5" s="499"/>
      <c r="CP5" s="499"/>
      <c r="CQ5" s="499"/>
      <c r="CR5" s="499"/>
      <c r="CS5" s="500"/>
      <c r="CT5" s="430">
        <v>91</v>
      </c>
      <c r="CU5" s="431"/>
      <c r="CV5" s="431"/>
      <c r="CW5" s="431"/>
      <c r="CX5" s="431"/>
      <c r="CY5" s="431"/>
      <c r="CZ5" s="431"/>
      <c r="DA5" s="432"/>
      <c r="DB5" s="430">
        <v>87.3</v>
      </c>
      <c r="DC5" s="431"/>
      <c r="DD5" s="431"/>
      <c r="DE5" s="431"/>
      <c r="DF5" s="431"/>
      <c r="DG5" s="431"/>
      <c r="DH5" s="431"/>
      <c r="DI5" s="432"/>
      <c r="DJ5" s="140"/>
      <c r="DK5" s="140"/>
      <c r="DL5" s="140"/>
      <c r="DM5" s="140"/>
      <c r="DN5" s="140"/>
      <c r="DO5" s="140"/>
    </row>
    <row r="6" spans="1:119" ht="18.75" customHeight="1" x14ac:dyDescent="0.15">
      <c r="A6" s="141"/>
      <c r="B6" s="569" t="s">
        <v>87</v>
      </c>
      <c r="C6" s="570"/>
      <c r="D6" s="570"/>
      <c r="E6" s="570"/>
      <c r="F6" s="570"/>
      <c r="G6" s="570"/>
      <c r="H6" s="570"/>
      <c r="I6" s="570"/>
      <c r="J6" s="570"/>
      <c r="K6" s="571"/>
      <c r="L6" s="572" t="s">
        <v>88</v>
      </c>
      <c r="M6" s="572"/>
      <c r="N6" s="572"/>
      <c r="O6" s="572"/>
      <c r="P6" s="572"/>
      <c r="Q6" s="572"/>
      <c r="R6" s="573"/>
      <c r="S6" s="573"/>
      <c r="T6" s="573"/>
      <c r="U6" s="573"/>
      <c r="V6" s="574"/>
      <c r="W6" s="524"/>
      <c r="X6" s="525"/>
      <c r="Y6" s="526"/>
      <c r="Z6" s="551" t="s">
        <v>89</v>
      </c>
      <c r="AA6" s="552"/>
      <c r="AB6" s="552"/>
      <c r="AC6" s="552"/>
      <c r="AD6" s="552"/>
      <c r="AE6" s="552"/>
      <c r="AF6" s="552"/>
      <c r="AG6" s="552"/>
      <c r="AH6" s="553"/>
      <c r="AI6" s="476">
        <v>1</v>
      </c>
      <c r="AJ6" s="477"/>
      <c r="AK6" s="477"/>
      <c r="AL6" s="477"/>
      <c r="AM6" s="477"/>
      <c r="AN6" s="477"/>
      <c r="AO6" s="477"/>
      <c r="AP6" s="478"/>
      <c r="AQ6" s="476">
        <v>11160</v>
      </c>
      <c r="AR6" s="477"/>
      <c r="AS6" s="477"/>
      <c r="AT6" s="477"/>
      <c r="AU6" s="477"/>
      <c r="AV6" s="477"/>
      <c r="AW6" s="477"/>
      <c r="AX6" s="477"/>
      <c r="AY6" s="479"/>
      <c r="AZ6" s="448" t="s">
        <v>90</v>
      </c>
      <c r="BA6" s="449"/>
      <c r="BB6" s="449"/>
      <c r="BC6" s="449"/>
      <c r="BD6" s="449"/>
      <c r="BE6" s="449"/>
      <c r="BF6" s="449"/>
      <c r="BG6" s="449"/>
      <c r="BH6" s="449"/>
      <c r="BI6" s="449"/>
      <c r="BJ6" s="449"/>
      <c r="BK6" s="449"/>
      <c r="BL6" s="449"/>
      <c r="BM6" s="450"/>
      <c r="BN6" s="451">
        <v>19624715</v>
      </c>
      <c r="BO6" s="452"/>
      <c r="BP6" s="452"/>
      <c r="BQ6" s="452"/>
      <c r="BR6" s="452"/>
      <c r="BS6" s="452"/>
      <c r="BT6" s="452"/>
      <c r="BU6" s="453"/>
      <c r="BV6" s="451">
        <v>19910154</v>
      </c>
      <c r="BW6" s="452"/>
      <c r="BX6" s="452"/>
      <c r="BY6" s="452"/>
      <c r="BZ6" s="452"/>
      <c r="CA6" s="452"/>
      <c r="CB6" s="452"/>
      <c r="CC6" s="453"/>
      <c r="CD6" s="498" t="s">
        <v>91</v>
      </c>
      <c r="CE6" s="499"/>
      <c r="CF6" s="499"/>
      <c r="CG6" s="499"/>
      <c r="CH6" s="499"/>
      <c r="CI6" s="499"/>
      <c r="CJ6" s="499"/>
      <c r="CK6" s="499"/>
      <c r="CL6" s="499"/>
      <c r="CM6" s="499"/>
      <c r="CN6" s="499"/>
      <c r="CO6" s="499"/>
      <c r="CP6" s="499"/>
      <c r="CQ6" s="499"/>
      <c r="CR6" s="499"/>
      <c r="CS6" s="500"/>
      <c r="CT6" s="596">
        <v>98.6</v>
      </c>
      <c r="CU6" s="597"/>
      <c r="CV6" s="597"/>
      <c r="CW6" s="597"/>
      <c r="CX6" s="597"/>
      <c r="CY6" s="597"/>
      <c r="CZ6" s="597"/>
      <c r="DA6" s="598"/>
      <c r="DB6" s="596">
        <v>94.6</v>
      </c>
      <c r="DC6" s="597"/>
      <c r="DD6" s="597"/>
      <c r="DE6" s="597"/>
      <c r="DF6" s="597"/>
      <c r="DG6" s="597"/>
      <c r="DH6" s="597"/>
      <c r="DI6" s="598"/>
      <c r="DJ6" s="140"/>
      <c r="DK6" s="140"/>
      <c r="DL6" s="140"/>
      <c r="DM6" s="140"/>
      <c r="DN6" s="140"/>
      <c r="DO6" s="140"/>
    </row>
    <row r="7" spans="1:119" ht="18.75" customHeight="1" x14ac:dyDescent="0.15">
      <c r="A7" s="141"/>
      <c r="B7" s="558"/>
      <c r="C7" s="421"/>
      <c r="D7" s="421"/>
      <c r="E7" s="421"/>
      <c r="F7" s="421"/>
      <c r="G7" s="421"/>
      <c r="H7" s="421"/>
      <c r="I7" s="421"/>
      <c r="J7" s="421"/>
      <c r="K7" s="559"/>
      <c r="L7" s="575"/>
      <c r="M7" s="575"/>
      <c r="N7" s="575"/>
      <c r="O7" s="575"/>
      <c r="P7" s="575"/>
      <c r="Q7" s="575"/>
      <c r="R7" s="576"/>
      <c r="S7" s="576"/>
      <c r="T7" s="576"/>
      <c r="U7" s="576"/>
      <c r="V7" s="577"/>
      <c r="W7" s="524"/>
      <c r="X7" s="525"/>
      <c r="Y7" s="526"/>
      <c r="Z7" s="551" t="s">
        <v>92</v>
      </c>
      <c r="AA7" s="552"/>
      <c r="AB7" s="552"/>
      <c r="AC7" s="552"/>
      <c r="AD7" s="552"/>
      <c r="AE7" s="552"/>
      <c r="AF7" s="552"/>
      <c r="AG7" s="552"/>
      <c r="AH7" s="553"/>
      <c r="AI7" s="476">
        <v>1</v>
      </c>
      <c r="AJ7" s="477"/>
      <c r="AK7" s="477"/>
      <c r="AL7" s="477"/>
      <c r="AM7" s="477"/>
      <c r="AN7" s="477"/>
      <c r="AO7" s="477"/>
      <c r="AP7" s="478"/>
      <c r="AQ7" s="476">
        <v>8924</v>
      </c>
      <c r="AR7" s="477"/>
      <c r="AS7" s="477"/>
      <c r="AT7" s="477"/>
      <c r="AU7" s="477"/>
      <c r="AV7" s="477"/>
      <c r="AW7" s="477"/>
      <c r="AX7" s="477"/>
      <c r="AY7" s="479"/>
      <c r="AZ7" s="448" t="s">
        <v>93</v>
      </c>
      <c r="BA7" s="449"/>
      <c r="BB7" s="449"/>
      <c r="BC7" s="449"/>
      <c r="BD7" s="449"/>
      <c r="BE7" s="449"/>
      <c r="BF7" s="449"/>
      <c r="BG7" s="449"/>
      <c r="BH7" s="449"/>
      <c r="BI7" s="449"/>
      <c r="BJ7" s="449"/>
      <c r="BK7" s="449"/>
      <c r="BL7" s="449"/>
      <c r="BM7" s="450"/>
      <c r="BN7" s="451">
        <v>11138732</v>
      </c>
      <c r="BO7" s="452"/>
      <c r="BP7" s="452"/>
      <c r="BQ7" s="452"/>
      <c r="BR7" s="452"/>
      <c r="BS7" s="452"/>
      <c r="BT7" s="452"/>
      <c r="BU7" s="453"/>
      <c r="BV7" s="451">
        <v>11963489</v>
      </c>
      <c r="BW7" s="452"/>
      <c r="BX7" s="452"/>
      <c r="BY7" s="452"/>
      <c r="BZ7" s="452"/>
      <c r="CA7" s="452"/>
      <c r="CB7" s="452"/>
      <c r="CC7" s="453"/>
      <c r="CD7" s="498" t="s">
        <v>94</v>
      </c>
      <c r="CE7" s="499"/>
      <c r="CF7" s="499"/>
      <c r="CG7" s="499"/>
      <c r="CH7" s="499"/>
      <c r="CI7" s="499"/>
      <c r="CJ7" s="499"/>
      <c r="CK7" s="499"/>
      <c r="CL7" s="499"/>
      <c r="CM7" s="499"/>
      <c r="CN7" s="499"/>
      <c r="CO7" s="499"/>
      <c r="CP7" s="499"/>
      <c r="CQ7" s="499"/>
      <c r="CR7" s="499"/>
      <c r="CS7" s="500"/>
      <c r="CT7" s="451">
        <v>279069875</v>
      </c>
      <c r="CU7" s="452"/>
      <c r="CV7" s="452"/>
      <c r="CW7" s="452"/>
      <c r="CX7" s="452"/>
      <c r="CY7" s="452"/>
      <c r="CZ7" s="452"/>
      <c r="DA7" s="453"/>
      <c r="DB7" s="451">
        <v>283770859</v>
      </c>
      <c r="DC7" s="452"/>
      <c r="DD7" s="452"/>
      <c r="DE7" s="452"/>
      <c r="DF7" s="452"/>
      <c r="DG7" s="452"/>
      <c r="DH7" s="452"/>
      <c r="DI7" s="453"/>
      <c r="DJ7" s="140"/>
      <c r="DK7" s="140"/>
      <c r="DL7" s="140"/>
      <c r="DM7" s="140"/>
      <c r="DN7" s="140"/>
      <c r="DO7" s="140"/>
    </row>
    <row r="8" spans="1:119" ht="18.75" customHeight="1" thickBot="1" x14ac:dyDescent="0.2">
      <c r="A8" s="141"/>
      <c r="B8" s="560"/>
      <c r="C8" s="561"/>
      <c r="D8" s="561"/>
      <c r="E8" s="561"/>
      <c r="F8" s="561"/>
      <c r="G8" s="561"/>
      <c r="H8" s="561"/>
      <c r="I8" s="561"/>
      <c r="J8" s="561"/>
      <c r="K8" s="562"/>
      <c r="L8" s="578"/>
      <c r="M8" s="578"/>
      <c r="N8" s="578"/>
      <c r="O8" s="578"/>
      <c r="P8" s="578"/>
      <c r="Q8" s="578"/>
      <c r="R8" s="533"/>
      <c r="S8" s="533"/>
      <c r="T8" s="533"/>
      <c r="U8" s="533"/>
      <c r="V8" s="579"/>
      <c r="W8" s="524"/>
      <c r="X8" s="525"/>
      <c r="Y8" s="526"/>
      <c r="Z8" s="551" t="s">
        <v>95</v>
      </c>
      <c r="AA8" s="552"/>
      <c r="AB8" s="552"/>
      <c r="AC8" s="552"/>
      <c r="AD8" s="552"/>
      <c r="AE8" s="552"/>
      <c r="AF8" s="552"/>
      <c r="AG8" s="552"/>
      <c r="AH8" s="553"/>
      <c r="AI8" s="476">
        <v>1</v>
      </c>
      <c r="AJ8" s="477"/>
      <c r="AK8" s="477"/>
      <c r="AL8" s="477"/>
      <c r="AM8" s="477"/>
      <c r="AN8" s="477"/>
      <c r="AO8" s="477"/>
      <c r="AP8" s="478"/>
      <c r="AQ8" s="476">
        <v>7285</v>
      </c>
      <c r="AR8" s="477"/>
      <c r="AS8" s="477"/>
      <c r="AT8" s="477"/>
      <c r="AU8" s="477"/>
      <c r="AV8" s="477"/>
      <c r="AW8" s="477"/>
      <c r="AX8" s="477"/>
      <c r="AY8" s="479"/>
      <c r="AZ8" s="448" t="s">
        <v>96</v>
      </c>
      <c r="BA8" s="449"/>
      <c r="BB8" s="449"/>
      <c r="BC8" s="449"/>
      <c r="BD8" s="449"/>
      <c r="BE8" s="449"/>
      <c r="BF8" s="449"/>
      <c r="BG8" s="449"/>
      <c r="BH8" s="449"/>
      <c r="BI8" s="449"/>
      <c r="BJ8" s="449"/>
      <c r="BK8" s="449"/>
      <c r="BL8" s="449"/>
      <c r="BM8" s="450"/>
      <c r="BN8" s="451">
        <v>8485983</v>
      </c>
      <c r="BO8" s="452"/>
      <c r="BP8" s="452"/>
      <c r="BQ8" s="452"/>
      <c r="BR8" s="452"/>
      <c r="BS8" s="452"/>
      <c r="BT8" s="452"/>
      <c r="BU8" s="453"/>
      <c r="BV8" s="451">
        <v>7946665</v>
      </c>
      <c r="BW8" s="452"/>
      <c r="BX8" s="452"/>
      <c r="BY8" s="452"/>
      <c r="BZ8" s="452"/>
      <c r="CA8" s="452"/>
      <c r="CB8" s="452"/>
      <c r="CC8" s="453"/>
      <c r="CD8" s="498" t="s">
        <v>97</v>
      </c>
      <c r="CE8" s="499"/>
      <c r="CF8" s="499"/>
      <c r="CG8" s="499"/>
      <c r="CH8" s="499"/>
      <c r="CI8" s="499"/>
      <c r="CJ8" s="499"/>
      <c r="CK8" s="499"/>
      <c r="CL8" s="499"/>
      <c r="CM8" s="499"/>
      <c r="CN8" s="499"/>
      <c r="CO8" s="499"/>
      <c r="CP8" s="499"/>
      <c r="CQ8" s="499"/>
      <c r="CR8" s="499"/>
      <c r="CS8" s="500"/>
      <c r="CT8" s="593">
        <v>0.25957000000000002</v>
      </c>
      <c r="CU8" s="594"/>
      <c r="CV8" s="594"/>
      <c r="CW8" s="594"/>
      <c r="CX8" s="594"/>
      <c r="CY8" s="594"/>
      <c r="CZ8" s="594"/>
      <c r="DA8" s="595"/>
      <c r="DB8" s="593">
        <v>0.25198999999999999</v>
      </c>
      <c r="DC8" s="594"/>
      <c r="DD8" s="594"/>
      <c r="DE8" s="594"/>
      <c r="DF8" s="594"/>
      <c r="DG8" s="594"/>
      <c r="DH8" s="594"/>
      <c r="DI8" s="595"/>
      <c r="DJ8" s="140"/>
      <c r="DK8" s="140"/>
      <c r="DL8" s="140"/>
      <c r="DM8" s="140"/>
      <c r="DN8" s="140"/>
      <c r="DO8" s="140"/>
    </row>
    <row r="9" spans="1:119" ht="18.75" customHeight="1" thickBot="1" x14ac:dyDescent="0.2">
      <c r="A9" s="141"/>
      <c r="B9" s="557" t="s">
        <v>98</v>
      </c>
      <c r="C9" s="531"/>
      <c r="D9" s="531"/>
      <c r="E9" s="531"/>
      <c r="F9" s="531"/>
      <c r="G9" s="531"/>
      <c r="H9" s="531"/>
      <c r="I9" s="531"/>
      <c r="J9" s="531"/>
      <c r="K9" s="532"/>
      <c r="L9" s="563" t="s">
        <v>99</v>
      </c>
      <c r="M9" s="564"/>
      <c r="N9" s="564"/>
      <c r="O9" s="564"/>
      <c r="P9" s="564"/>
      <c r="Q9" s="565"/>
      <c r="R9" s="566">
        <v>694352</v>
      </c>
      <c r="S9" s="567"/>
      <c r="T9" s="567"/>
      <c r="U9" s="567"/>
      <c r="V9" s="568"/>
      <c r="W9" s="524"/>
      <c r="X9" s="525"/>
      <c r="Y9" s="526"/>
      <c r="Z9" s="551" t="s">
        <v>100</v>
      </c>
      <c r="AA9" s="552"/>
      <c r="AB9" s="552"/>
      <c r="AC9" s="552"/>
      <c r="AD9" s="552"/>
      <c r="AE9" s="552"/>
      <c r="AF9" s="552"/>
      <c r="AG9" s="552"/>
      <c r="AH9" s="553"/>
      <c r="AI9" s="476">
        <v>1</v>
      </c>
      <c r="AJ9" s="477"/>
      <c r="AK9" s="477"/>
      <c r="AL9" s="477"/>
      <c r="AM9" s="477"/>
      <c r="AN9" s="477"/>
      <c r="AO9" s="477"/>
      <c r="AP9" s="478"/>
      <c r="AQ9" s="476">
        <v>9400</v>
      </c>
      <c r="AR9" s="477"/>
      <c r="AS9" s="477"/>
      <c r="AT9" s="477"/>
      <c r="AU9" s="477"/>
      <c r="AV9" s="477"/>
      <c r="AW9" s="477"/>
      <c r="AX9" s="477"/>
      <c r="AY9" s="479"/>
      <c r="AZ9" s="448" t="s">
        <v>101</v>
      </c>
      <c r="BA9" s="449"/>
      <c r="BB9" s="449"/>
      <c r="BC9" s="449"/>
      <c r="BD9" s="449"/>
      <c r="BE9" s="449"/>
      <c r="BF9" s="449"/>
      <c r="BG9" s="449"/>
      <c r="BH9" s="449"/>
      <c r="BI9" s="449"/>
      <c r="BJ9" s="449"/>
      <c r="BK9" s="449"/>
      <c r="BL9" s="449"/>
      <c r="BM9" s="450"/>
      <c r="BN9" s="451">
        <v>539318</v>
      </c>
      <c r="BO9" s="452"/>
      <c r="BP9" s="452"/>
      <c r="BQ9" s="452"/>
      <c r="BR9" s="452"/>
      <c r="BS9" s="452"/>
      <c r="BT9" s="452"/>
      <c r="BU9" s="453"/>
      <c r="BV9" s="451">
        <v>-439503</v>
      </c>
      <c r="BW9" s="452"/>
      <c r="BX9" s="452"/>
      <c r="BY9" s="452"/>
      <c r="BZ9" s="452"/>
      <c r="CA9" s="452"/>
      <c r="CB9" s="452"/>
      <c r="CC9" s="453"/>
      <c r="CD9" s="422" t="s">
        <v>102</v>
      </c>
      <c r="CE9" s="423"/>
      <c r="CF9" s="423"/>
      <c r="CG9" s="423"/>
      <c r="CH9" s="423"/>
      <c r="CI9" s="423"/>
      <c r="CJ9" s="423"/>
      <c r="CK9" s="423"/>
      <c r="CL9" s="423"/>
      <c r="CM9" s="423"/>
      <c r="CN9" s="423"/>
      <c r="CO9" s="423"/>
      <c r="CP9" s="423"/>
      <c r="CQ9" s="423"/>
      <c r="CR9" s="423"/>
      <c r="CS9" s="424"/>
      <c r="CT9" s="430">
        <v>26.3</v>
      </c>
      <c r="CU9" s="431"/>
      <c r="CV9" s="431"/>
      <c r="CW9" s="431"/>
      <c r="CX9" s="431"/>
      <c r="CY9" s="431"/>
      <c r="CZ9" s="431"/>
      <c r="DA9" s="432"/>
      <c r="DB9" s="430">
        <v>23.1</v>
      </c>
      <c r="DC9" s="431"/>
      <c r="DD9" s="431"/>
      <c r="DE9" s="431"/>
      <c r="DF9" s="431"/>
      <c r="DG9" s="431"/>
      <c r="DH9" s="431"/>
      <c r="DI9" s="432"/>
      <c r="DJ9" s="140"/>
      <c r="DK9" s="140"/>
      <c r="DL9" s="140"/>
      <c r="DM9" s="140"/>
      <c r="DN9" s="140"/>
      <c r="DO9" s="140"/>
    </row>
    <row r="10" spans="1:119" ht="18.75" customHeight="1" x14ac:dyDescent="0.15">
      <c r="A10" s="141"/>
      <c r="B10" s="558"/>
      <c r="C10" s="421"/>
      <c r="D10" s="421"/>
      <c r="E10" s="421"/>
      <c r="F10" s="421"/>
      <c r="G10" s="421"/>
      <c r="H10" s="421"/>
      <c r="I10" s="421"/>
      <c r="J10" s="421"/>
      <c r="K10" s="559"/>
      <c r="L10" s="473" t="s">
        <v>103</v>
      </c>
      <c r="M10" s="474"/>
      <c r="N10" s="474"/>
      <c r="O10" s="474"/>
      <c r="P10" s="474"/>
      <c r="Q10" s="475"/>
      <c r="R10" s="476">
        <v>717397</v>
      </c>
      <c r="S10" s="477"/>
      <c r="T10" s="477"/>
      <c r="U10" s="477"/>
      <c r="V10" s="479"/>
      <c r="W10" s="524"/>
      <c r="X10" s="525"/>
      <c r="Y10" s="526"/>
      <c r="Z10" s="551" t="s">
        <v>104</v>
      </c>
      <c r="AA10" s="552"/>
      <c r="AB10" s="552"/>
      <c r="AC10" s="552"/>
      <c r="AD10" s="552"/>
      <c r="AE10" s="552"/>
      <c r="AF10" s="552"/>
      <c r="AG10" s="552"/>
      <c r="AH10" s="553"/>
      <c r="AI10" s="476">
        <v>1</v>
      </c>
      <c r="AJ10" s="477"/>
      <c r="AK10" s="477"/>
      <c r="AL10" s="477"/>
      <c r="AM10" s="477"/>
      <c r="AN10" s="477"/>
      <c r="AO10" s="477"/>
      <c r="AP10" s="478"/>
      <c r="AQ10" s="476">
        <v>8200</v>
      </c>
      <c r="AR10" s="477"/>
      <c r="AS10" s="477"/>
      <c r="AT10" s="477"/>
      <c r="AU10" s="477"/>
      <c r="AV10" s="477"/>
      <c r="AW10" s="477"/>
      <c r="AX10" s="477"/>
      <c r="AY10" s="479"/>
      <c r="AZ10" s="448" t="s">
        <v>105</v>
      </c>
      <c r="BA10" s="449"/>
      <c r="BB10" s="449"/>
      <c r="BC10" s="449"/>
      <c r="BD10" s="449"/>
      <c r="BE10" s="449"/>
      <c r="BF10" s="449"/>
      <c r="BG10" s="449"/>
      <c r="BH10" s="449"/>
      <c r="BI10" s="449"/>
      <c r="BJ10" s="449"/>
      <c r="BK10" s="449"/>
      <c r="BL10" s="449"/>
      <c r="BM10" s="450"/>
      <c r="BN10" s="451">
        <v>79224</v>
      </c>
      <c r="BO10" s="452"/>
      <c r="BP10" s="452"/>
      <c r="BQ10" s="452"/>
      <c r="BR10" s="452"/>
      <c r="BS10" s="452"/>
      <c r="BT10" s="452"/>
      <c r="BU10" s="453"/>
      <c r="BV10" s="451">
        <v>5058122</v>
      </c>
      <c r="BW10" s="452"/>
      <c r="BX10" s="452"/>
      <c r="BY10" s="452"/>
      <c r="BZ10" s="452"/>
      <c r="CA10" s="452"/>
      <c r="CB10" s="452"/>
      <c r="CC10" s="453"/>
      <c r="CD10" s="554" t="s">
        <v>106</v>
      </c>
      <c r="CE10" s="555"/>
      <c r="CF10" s="555"/>
      <c r="CG10" s="555"/>
      <c r="CH10" s="555"/>
      <c r="CI10" s="555"/>
      <c r="CJ10" s="555"/>
      <c r="CK10" s="555"/>
      <c r="CL10" s="555"/>
      <c r="CM10" s="555"/>
      <c r="CN10" s="555"/>
      <c r="CO10" s="555"/>
      <c r="CP10" s="555"/>
      <c r="CQ10" s="555"/>
      <c r="CR10" s="555"/>
      <c r="CS10" s="556"/>
      <c r="CT10" s="145"/>
      <c r="CU10" s="146"/>
      <c r="CV10" s="146"/>
      <c r="CW10" s="146"/>
      <c r="CX10" s="146"/>
      <c r="CY10" s="146"/>
      <c r="CZ10" s="146"/>
      <c r="DA10" s="147"/>
      <c r="DB10" s="145"/>
      <c r="DC10" s="146"/>
      <c r="DD10" s="146"/>
      <c r="DE10" s="146"/>
      <c r="DF10" s="146"/>
      <c r="DG10" s="146"/>
      <c r="DH10" s="146"/>
      <c r="DI10" s="147"/>
      <c r="DJ10" s="140"/>
      <c r="DK10" s="140"/>
      <c r="DL10" s="140"/>
      <c r="DM10" s="140"/>
      <c r="DN10" s="140"/>
      <c r="DO10" s="140"/>
    </row>
    <row r="11" spans="1:119" ht="18.75" customHeight="1" thickBot="1" x14ac:dyDescent="0.2">
      <c r="A11" s="141"/>
      <c r="B11" s="560"/>
      <c r="C11" s="561"/>
      <c r="D11" s="561"/>
      <c r="E11" s="561"/>
      <c r="F11" s="561"/>
      <c r="G11" s="561"/>
      <c r="H11" s="561"/>
      <c r="I11" s="561"/>
      <c r="J11" s="561"/>
      <c r="K11" s="562"/>
      <c r="L11" s="587" t="s">
        <v>107</v>
      </c>
      <c r="M11" s="588"/>
      <c r="N11" s="588"/>
      <c r="O11" s="588"/>
      <c r="P11" s="588"/>
      <c r="Q11" s="589"/>
      <c r="R11" s="590" t="s">
        <v>108</v>
      </c>
      <c r="S11" s="591"/>
      <c r="T11" s="591"/>
      <c r="U11" s="591"/>
      <c r="V11" s="592"/>
      <c r="W11" s="527"/>
      <c r="X11" s="528"/>
      <c r="Y11" s="529"/>
      <c r="Z11" s="551" t="s">
        <v>109</v>
      </c>
      <c r="AA11" s="552"/>
      <c r="AB11" s="552"/>
      <c r="AC11" s="552"/>
      <c r="AD11" s="552"/>
      <c r="AE11" s="552"/>
      <c r="AF11" s="552"/>
      <c r="AG11" s="552"/>
      <c r="AH11" s="553"/>
      <c r="AI11" s="476">
        <v>35</v>
      </c>
      <c r="AJ11" s="477"/>
      <c r="AK11" s="477"/>
      <c r="AL11" s="477"/>
      <c r="AM11" s="477"/>
      <c r="AN11" s="477"/>
      <c r="AO11" s="477"/>
      <c r="AP11" s="478"/>
      <c r="AQ11" s="476">
        <v>7600</v>
      </c>
      <c r="AR11" s="477"/>
      <c r="AS11" s="477"/>
      <c r="AT11" s="477"/>
      <c r="AU11" s="477"/>
      <c r="AV11" s="477"/>
      <c r="AW11" s="477"/>
      <c r="AX11" s="477"/>
      <c r="AY11" s="479"/>
      <c r="AZ11" s="448" t="s">
        <v>110</v>
      </c>
      <c r="BA11" s="449"/>
      <c r="BB11" s="449"/>
      <c r="BC11" s="449"/>
      <c r="BD11" s="449"/>
      <c r="BE11" s="449"/>
      <c r="BF11" s="449"/>
      <c r="BG11" s="449"/>
      <c r="BH11" s="449"/>
      <c r="BI11" s="449"/>
      <c r="BJ11" s="449"/>
      <c r="BK11" s="449"/>
      <c r="BL11" s="449"/>
      <c r="BM11" s="450"/>
      <c r="BN11" s="451">
        <v>5872205</v>
      </c>
      <c r="BO11" s="452"/>
      <c r="BP11" s="452"/>
      <c r="BQ11" s="452"/>
      <c r="BR11" s="452"/>
      <c r="BS11" s="452"/>
      <c r="BT11" s="452"/>
      <c r="BU11" s="453"/>
      <c r="BV11" s="451">
        <v>2140606</v>
      </c>
      <c r="BW11" s="452"/>
      <c r="BX11" s="452"/>
      <c r="BY11" s="452"/>
      <c r="BZ11" s="452"/>
      <c r="CA11" s="452"/>
      <c r="CB11" s="452"/>
      <c r="CC11" s="453"/>
      <c r="CD11" s="498" t="s">
        <v>111</v>
      </c>
      <c r="CE11" s="499"/>
      <c r="CF11" s="499"/>
      <c r="CG11" s="499"/>
      <c r="CH11" s="499"/>
      <c r="CI11" s="499"/>
      <c r="CJ11" s="499"/>
      <c r="CK11" s="499"/>
      <c r="CL11" s="499"/>
      <c r="CM11" s="499"/>
      <c r="CN11" s="499"/>
      <c r="CO11" s="499"/>
      <c r="CP11" s="499"/>
      <c r="CQ11" s="499"/>
      <c r="CR11" s="499"/>
      <c r="CS11" s="500"/>
      <c r="CT11" s="501" t="s">
        <v>112</v>
      </c>
      <c r="CU11" s="502"/>
      <c r="CV11" s="502"/>
      <c r="CW11" s="502"/>
      <c r="CX11" s="502"/>
      <c r="CY11" s="502"/>
      <c r="CZ11" s="502"/>
      <c r="DA11" s="503"/>
      <c r="DB11" s="501" t="s">
        <v>112</v>
      </c>
      <c r="DC11" s="502"/>
      <c r="DD11" s="502"/>
      <c r="DE11" s="502"/>
      <c r="DF11" s="502"/>
      <c r="DG11" s="502"/>
      <c r="DH11" s="502"/>
      <c r="DI11" s="503"/>
      <c r="DJ11" s="140"/>
      <c r="DK11" s="140"/>
      <c r="DL11" s="140"/>
      <c r="DM11" s="140"/>
      <c r="DN11" s="140"/>
      <c r="DO11" s="140"/>
    </row>
    <row r="12" spans="1:119" ht="18.75" customHeight="1" x14ac:dyDescent="0.15">
      <c r="A12" s="141"/>
      <c r="B12" s="506" t="s">
        <v>113</v>
      </c>
      <c r="C12" s="507"/>
      <c r="D12" s="507"/>
      <c r="E12" s="507"/>
      <c r="F12" s="507"/>
      <c r="G12" s="507"/>
      <c r="H12" s="507"/>
      <c r="I12" s="507"/>
      <c r="J12" s="507"/>
      <c r="K12" s="508"/>
      <c r="L12" s="515" t="s">
        <v>114</v>
      </c>
      <c r="M12" s="516"/>
      <c r="N12" s="516"/>
      <c r="O12" s="516"/>
      <c r="P12" s="516"/>
      <c r="Q12" s="517"/>
      <c r="R12" s="518">
        <v>691225</v>
      </c>
      <c r="S12" s="519"/>
      <c r="T12" s="519"/>
      <c r="U12" s="519"/>
      <c r="V12" s="520"/>
      <c r="W12" s="521" t="s">
        <v>115</v>
      </c>
      <c r="X12" s="522"/>
      <c r="Y12" s="523"/>
      <c r="Z12" s="530" t="s">
        <v>1</v>
      </c>
      <c r="AA12" s="531"/>
      <c r="AB12" s="531"/>
      <c r="AC12" s="531"/>
      <c r="AD12" s="531"/>
      <c r="AE12" s="531"/>
      <c r="AF12" s="531"/>
      <c r="AG12" s="531"/>
      <c r="AH12" s="532"/>
      <c r="AI12" s="536" t="s">
        <v>116</v>
      </c>
      <c r="AJ12" s="531"/>
      <c r="AK12" s="531"/>
      <c r="AL12" s="531"/>
      <c r="AM12" s="532"/>
      <c r="AN12" s="536" t="s">
        <v>117</v>
      </c>
      <c r="AO12" s="537"/>
      <c r="AP12" s="537"/>
      <c r="AQ12" s="537"/>
      <c r="AR12" s="537"/>
      <c r="AS12" s="538"/>
      <c r="AT12" s="545" t="s">
        <v>118</v>
      </c>
      <c r="AU12" s="546"/>
      <c r="AV12" s="546"/>
      <c r="AW12" s="546"/>
      <c r="AX12" s="546"/>
      <c r="AY12" s="547"/>
      <c r="AZ12" s="448" t="s">
        <v>119</v>
      </c>
      <c r="BA12" s="449"/>
      <c r="BB12" s="449"/>
      <c r="BC12" s="449"/>
      <c r="BD12" s="449"/>
      <c r="BE12" s="449"/>
      <c r="BF12" s="449"/>
      <c r="BG12" s="449"/>
      <c r="BH12" s="449"/>
      <c r="BI12" s="449"/>
      <c r="BJ12" s="449"/>
      <c r="BK12" s="449"/>
      <c r="BL12" s="449"/>
      <c r="BM12" s="450"/>
      <c r="BN12" s="451">
        <v>0</v>
      </c>
      <c r="BO12" s="452"/>
      <c r="BP12" s="452"/>
      <c r="BQ12" s="452"/>
      <c r="BR12" s="452"/>
      <c r="BS12" s="452"/>
      <c r="BT12" s="452"/>
      <c r="BU12" s="453"/>
      <c r="BV12" s="451">
        <v>0</v>
      </c>
      <c r="BW12" s="452"/>
      <c r="BX12" s="452"/>
      <c r="BY12" s="452"/>
      <c r="BZ12" s="452"/>
      <c r="CA12" s="452"/>
      <c r="CB12" s="452"/>
      <c r="CC12" s="453"/>
      <c r="CD12" s="498" t="s">
        <v>120</v>
      </c>
      <c r="CE12" s="499"/>
      <c r="CF12" s="499"/>
      <c r="CG12" s="499"/>
      <c r="CH12" s="499"/>
      <c r="CI12" s="499"/>
      <c r="CJ12" s="499"/>
      <c r="CK12" s="499"/>
      <c r="CL12" s="499"/>
      <c r="CM12" s="499"/>
      <c r="CN12" s="499"/>
      <c r="CO12" s="499"/>
      <c r="CP12" s="499"/>
      <c r="CQ12" s="499"/>
      <c r="CR12" s="499"/>
      <c r="CS12" s="500"/>
      <c r="CT12" s="501" t="s">
        <v>121</v>
      </c>
      <c r="CU12" s="502"/>
      <c r="CV12" s="502"/>
      <c r="CW12" s="502"/>
      <c r="CX12" s="502"/>
      <c r="CY12" s="502"/>
      <c r="CZ12" s="502"/>
      <c r="DA12" s="503"/>
      <c r="DB12" s="501" t="s">
        <v>122</v>
      </c>
      <c r="DC12" s="502"/>
      <c r="DD12" s="502"/>
      <c r="DE12" s="502"/>
      <c r="DF12" s="502"/>
      <c r="DG12" s="502"/>
      <c r="DH12" s="502"/>
      <c r="DI12" s="503"/>
      <c r="DJ12" s="140"/>
      <c r="DK12" s="140"/>
      <c r="DL12" s="140"/>
      <c r="DM12" s="140"/>
      <c r="DN12" s="140"/>
      <c r="DO12" s="140"/>
    </row>
    <row r="13" spans="1:119" ht="18.75" customHeight="1" thickBot="1" x14ac:dyDescent="0.2">
      <c r="A13" s="141"/>
      <c r="B13" s="509"/>
      <c r="C13" s="510"/>
      <c r="D13" s="510"/>
      <c r="E13" s="510"/>
      <c r="F13" s="510"/>
      <c r="G13" s="510"/>
      <c r="H13" s="510"/>
      <c r="I13" s="510"/>
      <c r="J13" s="510"/>
      <c r="K13" s="511"/>
      <c r="L13" s="148"/>
      <c r="M13" s="492" t="s">
        <v>123</v>
      </c>
      <c r="N13" s="493"/>
      <c r="O13" s="493"/>
      <c r="P13" s="493"/>
      <c r="Q13" s="494"/>
      <c r="R13" s="542">
        <v>683536</v>
      </c>
      <c r="S13" s="543"/>
      <c r="T13" s="543"/>
      <c r="U13" s="543"/>
      <c r="V13" s="544"/>
      <c r="W13" s="524"/>
      <c r="X13" s="525"/>
      <c r="Y13" s="526"/>
      <c r="Z13" s="533"/>
      <c r="AA13" s="534"/>
      <c r="AB13" s="534"/>
      <c r="AC13" s="534"/>
      <c r="AD13" s="534"/>
      <c r="AE13" s="534"/>
      <c r="AF13" s="534"/>
      <c r="AG13" s="534"/>
      <c r="AH13" s="535"/>
      <c r="AI13" s="533"/>
      <c r="AJ13" s="534"/>
      <c r="AK13" s="534"/>
      <c r="AL13" s="534"/>
      <c r="AM13" s="535"/>
      <c r="AN13" s="539"/>
      <c r="AO13" s="540"/>
      <c r="AP13" s="540"/>
      <c r="AQ13" s="540"/>
      <c r="AR13" s="540"/>
      <c r="AS13" s="541"/>
      <c r="AT13" s="548"/>
      <c r="AU13" s="549"/>
      <c r="AV13" s="549"/>
      <c r="AW13" s="549"/>
      <c r="AX13" s="549"/>
      <c r="AY13" s="550"/>
      <c r="AZ13" s="459" t="s">
        <v>124</v>
      </c>
      <c r="BA13" s="460"/>
      <c r="BB13" s="460"/>
      <c r="BC13" s="460"/>
      <c r="BD13" s="460"/>
      <c r="BE13" s="460"/>
      <c r="BF13" s="460"/>
      <c r="BG13" s="460"/>
      <c r="BH13" s="460"/>
      <c r="BI13" s="460"/>
      <c r="BJ13" s="460"/>
      <c r="BK13" s="460"/>
      <c r="BL13" s="460"/>
      <c r="BM13" s="461"/>
      <c r="BN13" s="451">
        <v>6490747</v>
      </c>
      <c r="BO13" s="452"/>
      <c r="BP13" s="452"/>
      <c r="BQ13" s="452"/>
      <c r="BR13" s="452"/>
      <c r="BS13" s="452"/>
      <c r="BT13" s="452"/>
      <c r="BU13" s="453"/>
      <c r="BV13" s="451">
        <v>6759225</v>
      </c>
      <c r="BW13" s="452"/>
      <c r="BX13" s="452"/>
      <c r="BY13" s="452"/>
      <c r="BZ13" s="452"/>
      <c r="CA13" s="452"/>
      <c r="CB13" s="452"/>
      <c r="CC13" s="453"/>
      <c r="CD13" s="498" t="s">
        <v>125</v>
      </c>
      <c r="CE13" s="499"/>
      <c r="CF13" s="499"/>
      <c r="CG13" s="499"/>
      <c r="CH13" s="499"/>
      <c r="CI13" s="499"/>
      <c r="CJ13" s="499"/>
      <c r="CK13" s="499"/>
      <c r="CL13" s="499"/>
      <c r="CM13" s="499"/>
      <c r="CN13" s="499"/>
      <c r="CO13" s="499"/>
      <c r="CP13" s="499"/>
      <c r="CQ13" s="499"/>
      <c r="CR13" s="499"/>
      <c r="CS13" s="500"/>
      <c r="CT13" s="430">
        <v>6.2</v>
      </c>
      <c r="CU13" s="431"/>
      <c r="CV13" s="431"/>
      <c r="CW13" s="431"/>
      <c r="CX13" s="431"/>
      <c r="CY13" s="431"/>
      <c r="CZ13" s="431"/>
      <c r="DA13" s="432"/>
      <c r="DB13" s="430">
        <v>7.6</v>
      </c>
      <c r="DC13" s="431"/>
      <c r="DD13" s="431"/>
      <c r="DE13" s="431"/>
      <c r="DF13" s="431"/>
      <c r="DG13" s="431"/>
      <c r="DH13" s="431"/>
      <c r="DI13" s="432"/>
      <c r="DJ13" s="140"/>
      <c r="DK13" s="140"/>
      <c r="DL13" s="140"/>
      <c r="DM13" s="140"/>
      <c r="DN13" s="140"/>
      <c r="DO13" s="140"/>
    </row>
    <row r="14" spans="1:119" ht="18.75" customHeight="1" thickBot="1" x14ac:dyDescent="0.2">
      <c r="A14" s="141"/>
      <c r="B14" s="509"/>
      <c r="C14" s="510"/>
      <c r="D14" s="510"/>
      <c r="E14" s="510"/>
      <c r="F14" s="510"/>
      <c r="G14" s="510"/>
      <c r="H14" s="510"/>
      <c r="I14" s="510"/>
      <c r="J14" s="510"/>
      <c r="K14" s="511"/>
      <c r="L14" s="486" t="s">
        <v>126</v>
      </c>
      <c r="M14" s="504"/>
      <c r="N14" s="504"/>
      <c r="O14" s="504"/>
      <c r="P14" s="504"/>
      <c r="Q14" s="505"/>
      <c r="R14" s="495">
        <v>696382</v>
      </c>
      <c r="S14" s="496"/>
      <c r="T14" s="496"/>
      <c r="U14" s="496"/>
      <c r="V14" s="497"/>
      <c r="W14" s="524"/>
      <c r="X14" s="525"/>
      <c r="Y14" s="526"/>
      <c r="Z14" s="473" t="s">
        <v>127</v>
      </c>
      <c r="AA14" s="474"/>
      <c r="AB14" s="474"/>
      <c r="AC14" s="474"/>
      <c r="AD14" s="474"/>
      <c r="AE14" s="474"/>
      <c r="AF14" s="474"/>
      <c r="AG14" s="474"/>
      <c r="AH14" s="475"/>
      <c r="AI14" s="476">
        <v>4312</v>
      </c>
      <c r="AJ14" s="477"/>
      <c r="AK14" s="477"/>
      <c r="AL14" s="477"/>
      <c r="AM14" s="478"/>
      <c r="AN14" s="476">
        <v>14220976</v>
      </c>
      <c r="AO14" s="477"/>
      <c r="AP14" s="477"/>
      <c r="AQ14" s="477"/>
      <c r="AR14" s="477"/>
      <c r="AS14" s="478"/>
      <c r="AT14" s="476">
        <v>3298</v>
      </c>
      <c r="AU14" s="477"/>
      <c r="AV14" s="477"/>
      <c r="AW14" s="477"/>
      <c r="AX14" s="477"/>
      <c r="AY14" s="479"/>
      <c r="AZ14" s="442" t="s">
        <v>128</v>
      </c>
      <c r="BA14" s="443"/>
      <c r="BB14" s="443"/>
      <c r="BC14" s="443"/>
      <c r="BD14" s="443"/>
      <c r="BE14" s="443"/>
      <c r="BF14" s="443"/>
      <c r="BG14" s="443"/>
      <c r="BH14" s="443"/>
      <c r="BI14" s="443"/>
      <c r="BJ14" s="443"/>
      <c r="BK14" s="443"/>
      <c r="BL14" s="443"/>
      <c r="BM14" s="444"/>
      <c r="BN14" s="445">
        <v>62338473</v>
      </c>
      <c r="BO14" s="446"/>
      <c r="BP14" s="446"/>
      <c r="BQ14" s="446"/>
      <c r="BR14" s="446"/>
      <c r="BS14" s="446"/>
      <c r="BT14" s="446"/>
      <c r="BU14" s="447"/>
      <c r="BV14" s="445">
        <v>63952878</v>
      </c>
      <c r="BW14" s="446"/>
      <c r="BX14" s="446"/>
      <c r="BY14" s="446"/>
      <c r="BZ14" s="446"/>
      <c r="CA14" s="446"/>
      <c r="CB14" s="446"/>
      <c r="CC14" s="447"/>
      <c r="CD14" s="422" t="s">
        <v>129</v>
      </c>
      <c r="CE14" s="423"/>
      <c r="CF14" s="423"/>
      <c r="CG14" s="423"/>
      <c r="CH14" s="423"/>
      <c r="CI14" s="423"/>
      <c r="CJ14" s="423"/>
      <c r="CK14" s="423"/>
      <c r="CL14" s="423"/>
      <c r="CM14" s="423"/>
      <c r="CN14" s="423"/>
      <c r="CO14" s="423"/>
      <c r="CP14" s="423"/>
      <c r="CQ14" s="423"/>
      <c r="CR14" s="423"/>
      <c r="CS14" s="424"/>
      <c r="CT14" s="456">
        <v>178.8</v>
      </c>
      <c r="CU14" s="457"/>
      <c r="CV14" s="457"/>
      <c r="CW14" s="457"/>
      <c r="CX14" s="457"/>
      <c r="CY14" s="457"/>
      <c r="CZ14" s="457"/>
      <c r="DA14" s="458"/>
      <c r="DB14" s="456">
        <v>174.4</v>
      </c>
      <c r="DC14" s="457"/>
      <c r="DD14" s="457"/>
      <c r="DE14" s="457"/>
      <c r="DF14" s="457"/>
      <c r="DG14" s="457"/>
      <c r="DH14" s="457"/>
      <c r="DI14" s="458"/>
      <c r="DJ14" s="140"/>
      <c r="DK14" s="140"/>
      <c r="DL14" s="140"/>
      <c r="DM14" s="140"/>
      <c r="DN14" s="140"/>
      <c r="DO14" s="140"/>
    </row>
    <row r="15" spans="1:119" ht="18.75" customHeight="1" x14ac:dyDescent="0.15">
      <c r="A15" s="141"/>
      <c r="B15" s="509"/>
      <c r="C15" s="510"/>
      <c r="D15" s="510"/>
      <c r="E15" s="510"/>
      <c r="F15" s="510"/>
      <c r="G15" s="510"/>
      <c r="H15" s="510"/>
      <c r="I15" s="510"/>
      <c r="J15" s="510"/>
      <c r="K15" s="511"/>
      <c r="L15" s="148"/>
      <c r="M15" s="492" t="s">
        <v>123</v>
      </c>
      <c r="N15" s="493"/>
      <c r="O15" s="493"/>
      <c r="P15" s="493"/>
      <c r="Q15" s="494"/>
      <c r="R15" s="495">
        <v>689603</v>
      </c>
      <c r="S15" s="496"/>
      <c r="T15" s="496"/>
      <c r="U15" s="496"/>
      <c r="V15" s="497"/>
      <c r="W15" s="524"/>
      <c r="X15" s="525"/>
      <c r="Y15" s="526"/>
      <c r="Z15" s="473" t="s">
        <v>130</v>
      </c>
      <c r="AA15" s="474"/>
      <c r="AB15" s="474"/>
      <c r="AC15" s="474"/>
      <c r="AD15" s="474"/>
      <c r="AE15" s="474"/>
      <c r="AF15" s="474"/>
      <c r="AG15" s="474"/>
      <c r="AH15" s="475"/>
      <c r="AI15" s="476" t="s">
        <v>121</v>
      </c>
      <c r="AJ15" s="477"/>
      <c r="AK15" s="477"/>
      <c r="AL15" s="477"/>
      <c r="AM15" s="478"/>
      <c r="AN15" s="476" t="s">
        <v>121</v>
      </c>
      <c r="AO15" s="477"/>
      <c r="AP15" s="477"/>
      <c r="AQ15" s="477"/>
      <c r="AR15" s="477"/>
      <c r="AS15" s="478"/>
      <c r="AT15" s="476" t="s">
        <v>112</v>
      </c>
      <c r="AU15" s="477"/>
      <c r="AV15" s="477"/>
      <c r="AW15" s="477"/>
      <c r="AX15" s="477"/>
      <c r="AY15" s="479"/>
      <c r="AZ15" s="448" t="s">
        <v>131</v>
      </c>
      <c r="BA15" s="449"/>
      <c r="BB15" s="449"/>
      <c r="BC15" s="449"/>
      <c r="BD15" s="449"/>
      <c r="BE15" s="449"/>
      <c r="BF15" s="449"/>
      <c r="BG15" s="449"/>
      <c r="BH15" s="449"/>
      <c r="BI15" s="449"/>
      <c r="BJ15" s="449"/>
      <c r="BK15" s="449"/>
      <c r="BL15" s="449"/>
      <c r="BM15" s="450"/>
      <c r="BN15" s="451">
        <v>242562408</v>
      </c>
      <c r="BO15" s="452"/>
      <c r="BP15" s="452"/>
      <c r="BQ15" s="452"/>
      <c r="BR15" s="452"/>
      <c r="BS15" s="452"/>
      <c r="BT15" s="452"/>
      <c r="BU15" s="453"/>
      <c r="BV15" s="451">
        <v>246661085</v>
      </c>
      <c r="BW15" s="452"/>
      <c r="BX15" s="452"/>
      <c r="BY15" s="452"/>
      <c r="BZ15" s="452"/>
      <c r="CA15" s="452"/>
      <c r="CB15" s="452"/>
      <c r="CC15" s="453"/>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40"/>
      <c r="DK15" s="140"/>
      <c r="DL15" s="140"/>
      <c r="DM15" s="140"/>
      <c r="DN15" s="140"/>
      <c r="DO15" s="140"/>
    </row>
    <row r="16" spans="1:119" ht="18.75" customHeight="1" x14ac:dyDescent="0.15">
      <c r="A16" s="141"/>
      <c r="B16" s="509"/>
      <c r="C16" s="510"/>
      <c r="D16" s="510"/>
      <c r="E16" s="510"/>
      <c r="F16" s="510"/>
      <c r="G16" s="510"/>
      <c r="H16" s="510"/>
      <c r="I16" s="510"/>
      <c r="J16" s="510"/>
      <c r="K16" s="511"/>
      <c r="L16" s="486" t="s">
        <v>133</v>
      </c>
      <c r="M16" s="487"/>
      <c r="N16" s="487"/>
      <c r="O16" s="487"/>
      <c r="P16" s="487"/>
      <c r="Q16" s="488"/>
      <c r="R16" s="483" t="s">
        <v>134</v>
      </c>
      <c r="S16" s="484"/>
      <c r="T16" s="484"/>
      <c r="U16" s="484"/>
      <c r="V16" s="485"/>
      <c r="W16" s="524"/>
      <c r="X16" s="525"/>
      <c r="Y16" s="526"/>
      <c r="Z16" s="473" t="s">
        <v>135</v>
      </c>
      <c r="AA16" s="474"/>
      <c r="AB16" s="474"/>
      <c r="AC16" s="474"/>
      <c r="AD16" s="474"/>
      <c r="AE16" s="474"/>
      <c r="AF16" s="474"/>
      <c r="AG16" s="474"/>
      <c r="AH16" s="475"/>
      <c r="AI16" s="476" t="s">
        <v>121</v>
      </c>
      <c r="AJ16" s="477"/>
      <c r="AK16" s="477"/>
      <c r="AL16" s="477"/>
      <c r="AM16" s="478"/>
      <c r="AN16" s="476" t="s">
        <v>136</v>
      </c>
      <c r="AO16" s="477"/>
      <c r="AP16" s="477"/>
      <c r="AQ16" s="477"/>
      <c r="AR16" s="477"/>
      <c r="AS16" s="478"/>
      <c r="AT16" s="476" t="s">
        <v>121</v>
      </c>
      <c r="AU16" s="477"/>
      <c r="AV16" s="477"/>
      <c r="AW16" s="477"/>
      <c r="AX16" s="477"/>
      <c r="AY16" s="479"/>
      <c r="AZ16" s="448" t="s">
        <v>137</v>
      </c>
      <c r="BA16" s="449"/>
      <c r="BB16" s="449"/>
      <c r="BC16" s="449"/>
      <c r="BD16" s="449"/>
      <c r="BE16" s="449"/>
      <c r="BF16" s="449"/>
      <c r="BG16" s="449"/>
      <c r="BH16" s="449"/>
      <c r="BI16" s="449"/>
      <c r="BJ16" s="449"/>
      <c r="BK16" s="449"/>
      <c r="BL16" s="449"/>
      <c r="BM16" s="450"/>
      <c r="BN16" s="451">
        <v>77541069</v>
      </c>
      <c r="BO16" s="452"/>
      <c r="BP16" s="452"/>
      <c r="BQ16" s="452"/>
      <c r="BR16" s="452"/>
      <c r="BS16" s="452"/>
      <c r="BT16" s="452"/>
      <c r="BU16" s="453"/>
      <c r="BV16" s="451">
        <v>79665756</v>
      </c>
      <c r="BW16" s="452"/>
      <c r="BX16" s="452"/>
      <c r="BY16" s="452"/>
      <c r="BZ16" s="452"/>
      <c r="CA16" s="452"/>
      <c r="CB16" s="452"/>
      <c r="CC16" s="453"/>
      <c r="CD16" s="152"/>
      <c r="CE16" s="428"/>
      <c r="CF16" s="428"/>
      <c r="CG16" s="428"/>
      <c r="CH16" s="428"/>
      <c r="CI16" s="428"/>
      <c r="CJ16" s="428"/>
      <c r="CK16" s="428"/>
      <c r="CL16" s="428"/>
      <c r="CM16" s="428"/>
      <c r="CN16" s="428"/>
      <c r="CO16" s="428"/>
      <c r="CP16" s="428"/>
      <c r="CQ16" s="428"/>
      <c r="CR16" s="428"/>
      <c r="CS16" s="429"/>
      <c r="CT16" s="430"/>
      <c r="CU16" s="431"/>
      <c r="CV16" s="431"/>
      <c r="CW16" s="431"/>
      <c r="CX16" s="431"/>
      <c r="CY16" s="431"/>
      <c r="CZ16" s="431"/>
      <c r="DA16" s="432"/>
      <c r="DB16" s="430"/>
      <c r="DC16" s="431"/>
      <c r="DD16" s="431"/>
      <c r="DE16" s="431"/>
      <c r="DF16" s="431"/>
      <c r="DG16" s="431"/>
      <c r="DH16" s="431"/>
      <c r="DI16" s="432"/>
      <c r="DJ16" s="140"/>
      <c r="DK16" s="140"/>
      <c r="DL16" s="140"/>
      <c r="DM16" s="140"/>
      <c r="DN16" s="140"/>
      <c r="DO16" s="140"/>
    </row>
    <row r="17" spans="1:119" ht="18.75" customHeight="1" thickBot="1" x14ac:dyDescent="0.2">
      <c r="A17" s="141"/>
      <c r="B17" s="512"/>
      <c r="C17" s="513"/>
      <c r="D17" s="513"/>
      <c r="E17" s="513"/>
      <c r="F17" s="513"/>
      <c r="G17" s="513"/>
      <c r="H17" s="513"/>
      <c r="I17" s="513"/>
      <c r="J17" s="513"/>
      <c r="K17" s="514"/>
      <c r="L17" s="153"/>
      <c r="M17" s="480" t="s">
        <v>138</v>
      </c>
      <c r="N17" s="481"/>
      <c r="O17" s="481"/>
      <c r="P17" s="481"/>
      <c r="Q17" s="482"/>
      <c r="R17" s="483" t="s">
        <v>139</v>
      </c>
      <c r="S17" s="484"/>
      <c r="T17" s="484"/>
      <c r="U17" s="484"/>
      <c r="V17" s="485"/>
      <c r="W17" s="524"/>
      <c r="X17" s="525"/>
      <c r="Y17" s="526"/>
      <c r="Z17" s="473" t="s">
        <v>140</v>
      </c>
      <c r="AA17" s="474"/>
      <c r="AB17" s="474"/>
      <c r="AC17" s="474"/>
      <c r="AD17" s="474"/>
      <c r="AE17" s="474"/>
      <c r="AF17" s="474"/>
      <c r="AG17" s="474"/>
      <c r="AH17" s="475"/>
      <c r="AI17" s="476">
        <v>1518</v>
      </c>
      <c r="AJ17" s="477"/>
      <c r="AK17" s="477"/>
      <c r="AL17" s="477"/>
      <c r="AM17" s="478"/>
      <c r="AN17" s="476">
        <v>4859118</v>
      </c>
      <c r="AO17" s="477"/>
      <c r="AP17" s="477"/>
      <c r="AQ17" s="477"/>
      <c r="AR17" s="477"/>
      <c r="AS17" s="478"/>
      <c r="AT17" s="476">
        <v>3201</v>
      </c>
      <c r="AU17" s="477"/>
      <c r="AV17" s="477"/>
      <c r="AW17" s="477"/>
      <c r="AX17" s="477"/>
      <c r="AY17" s="479"/>
      <c r="AZ17" s="448" t="s">
        <v>141</v>
      </c>
      <c r="BA17" s="449"/>
      <c r="BB17" s="449"/>
      <c r="BC17" s="449"/>
      <c r="BD17" s="449"/>
      <c r="BE17" s="449"/>
      <c r="BF17" s="449"/>
      <c r="BG17" s="449"/>
      <c r="BH17" s="449"/>
      <c r="BI17" s="449"/>
      <c r="BJ17" s="449"/>
      <c r="BK17" s="449"/>
      <c r="BL17" s="449"/>
      <c r="BM17" s="450"/>
      <c r="BN17" s="451">
        <v>255626734</v>
      </c>
      <c r="BO17" s="452"/>
      <c r="BP17" s="452"/>
      <c r="BQ17" s="452"/>
      <c r="BR17" s="452"/>
      <c r="BS17" s="452"/>
      <c r="BT17" s="452"/>
      <c r="BU17" s="453"/>
      <c r="BV17" s="451">
        <v>246999925</v>
      </c>
      <c r="BW17" s="452"/>
      <c r="BX17" s="452"/>
      <c r="BY17" s="452"/>
      <c r="BZ17" s="452"/>
      <c r="CA17" s="452"/>
      <c r="CB17" s="452"/>
      <c r="CC17" s="453"/>
      <c r="CD17" s="152"/>
      <c r="CE17" s="428"/>
      <c r="CF17" s="428"/>
      <c r="CG17" s="428"/>
      <c r="CH17" s="428"/>
      <c r="CI17" s="428"/>
      <c r="CJ17" s="428"/>
      <c r="CK17" s="428"/>
      <c r="CL17" s="428"/>
      <c r="CM17" s="428"/>
      <c r="CN17" s="428"/>
      <c r="CO17" s="428"/>
      <c r="CP17" s="428"/>
      <c r="CQ17" s="428"/>
      <c r="CR17" s="428"/>
      <c r="CS17" s="429"/>
      <c r="CT17" s="430"/>
      <c r="CU17" s="431"/>
      <c r="CV17" s="431"/>
      <c r="CW17" s="431"/>
      <c r="CX17" s="431"/>
      <c r="CY17" s="431"/>
      <c r="CZ17" s="431"/>
      <c r="DA17" s="432"/>
      <c r="DB17" s="430"/>
      <c r="DC17" s="431"/>
      <c r="DD17" s="431"/>
      <c r="DE17" s="431"/>
      <c r="DF17" s="431"/>
      <c r="DG17" s="431"/>
      <c r="DH17" s="431"/>
      <c r="DI17" s="432"/>
      <c r="DJ17" s="140"/>
      <c r="DK17" s="140"/>
      <c r="DL17" s="140"/>
      <c r="DM17" s="140"/>
      <c r="DN17" s="140"/>
      <c r="DO17" s="140"/>
    </row>
    <row r="18" spans="1:119" ht="18.75" customHeight="1" thickBot="1" x14ac:dyDescent="0.2">
      <c r="A18" s="141"/>
      <c r="B18" s="468" t="s">
        <v>142</v>
      </c>
      <c r="C18" s="469"/>
      <c r="D18" s="469"/>
      <c r="E18" s="469"/>
      <c r="F18" s="469"/>
      <c r="G18" s="469"/>
      <c r="H18" s="469"/>
      <c r="I18" s="469"/>
      <c r="J18" s="469"/>
      <c r="K18" s="470"/>
      <c r="L18" s="471">
        <v>6708</v>
      </c>
      <c r="M18" s="472"/>
      <c r="N18" s="472"/>
      <c r="O18" s="472"/>
      <c r="P18" s="472"/>
      <c r="Q18" s="472"/>
      <c r="R18" s="472"/>
      <c r="S18" s="472"/>
      <c r="T18" s="472"/>
      <c r="U18" s="472"/>
      <c r="V18" s="472"/>
      <c r="W18" s="524"/>
      <c r="X18" s="525"/>
      <c r="Y18" s="526"/>
      <c r="Z18" s="473" t="s">
        <v>143</v>
      </c>
      <c r="AA18" s="474"/>
      <c r="AB18" s="474"/>
      <c r="AC18" s="474"/>
      <c r="AD18" s="474"/>
      <c r="AE18" s="474"/>
      <c r="AF18" s="474"/>
      <c r="AG18" s="474"/>
      <c r="AH18" s="475"/>
      <c r="AI18" s="476">
        <v>6809</v>
      </c>
      <c r="AJ18" s="477"/>
      <c r="AK18" s="477"/>
      <c r="AL18" s="477"/>
      <c r="AM18" s="478"/>
      <c r="AN18" s="476">
        <v>25998434</v>
      </c>
      <c r="AO18" s="477"/>
      <c r="AP18" s="477"/>
      <c r="AQ18" s="477"/>
      <c r="AR18" s="477"/>
      <c r="AS18" s="478"/>
      <c r="AT18" s="476">
        <v>3818</v>
      </c>
      <c r="AU18" s="477"/>
      <c r="AV18" s="477"/>
      <c r="AW18" s="477"/>
      <c r="AX18" s="477"/>
      <c r="AY18" s="479"/>
      <c r="AZ18" s="459" t="s">
        <v>144</v>
      </c>
      <c r="BA18" s="460"/>
      <c r="BB18" s="460"/>
      <c r="BC18" s="460"/>
      <c r="BD18" s="460"/>
      <c r="BE18" s="460"/>
      <c r="BF18" s="460"/>
      <c r="BG18" s="460"/>
      <c r="BH18" s="460"/>
      <c r="BI18" s="460"/>
      <c r="BJ18" s="460"/>
      <c r="BK18" s="460"/>
      <c r="BL18" s="460"/>
      <c r="BM18" s="461"/>
      <c r="BN18" s="425">
        <v>324538009</v>
      </c>
      <c r="BO18" s="426"/>
      <c r="BP18" s="426"/>
      <c r="BQ18" s="426"/>
      <c r="BR18" s="426"/>
      <c r="BS18" s="426"/>
      <c r="BT18" s="426"/>
      <c r="BU18" s="427"/>
      <c r="BV18" s="425">
        <v>323385290</v>
      </c>
      <c r="BW18" s="426"/>
      <c r="BX18" s="426"/>
      <c r="BY18" s="426"/>
      <c r="BZ18" s="426"/>
      <c r="CA18" s="426"/>
      <c r="CB18" s="426"/>
      <c r="CC18" s="427"/>
      <c r="CD18" s="152"/>
      <c r="CE18" s="428"/>
      <c r="CF18" s="428"/>
      <c r="CG18" s="428"/>
      <c r="CH18" s="428"/>
      <c r="CI18" s="428"/>
      <c r="CJ18" s="428"/>
      <c r="CK18" s="428"/>
      <c r="CL18" s="428"/>
      <c r="CM18" s="428"/>
      <c r="CN18" s="428"/>
      <c r="CO18" s="428"/>
      <c r="CP18" s="428"/>
      <c r="CQ18" s="428"/>
      <c r="CR18" s="428"/>
      <c r="CS18" s="429"/>
      <c r="CT18" s="430"/>
      <c r="CU18" s="431"/>
      <c r="CV18" s="431"/>
      <c r="CW18" s="431"/>
      <c r="CX18" s="431"/>
      <c r="CY18" s="431"/>
      <c r="CZ18" s="431"/>
      <c r="DA18" s="432"/>
      <c r="DB18" s="430"/>
      <c r="DC18" s="431"/>
      <c r="DD18" s="431"/>
      <c r="DE18" s="431"/>
      <c r="DF18" s="431"/>
      <c r="DG18" s="431"/>
      <c r="DH18" s="431"/>
      <c r="DI18" s="432"/>
      <c r="DJ18" s="140"/>
      <c r="DK18" s="140"/>
      <c r="DL18" s="140"/>
      <c r="DM18" s="140"/>
      <c r="DN18" s="140"/>
      <c r="DO18" s="140"/>
    </row>
    <row r="19" spans="1:119" ht="18.75" customHeight="1" thickBot="1" x14ac:dyDescent="0.2">
      <c r="A19" s="141"/>
      <c r="B19" s="468" t="s">
        <v>145</v>
      </c>
      <c r="C19" s="469"/>
      <c r="D19" s="469"/>
      <c r="E19" s="469"/>
      <c r="F19" s="469"/>
      <c r="G19" s="469"/>
      <c r="H19" s="469"/>
      <c r="I19" s="469"/>
      <c r="J19" s="469"/>
      <c r="K19" s="470"/>
      <c r="L19" s="471">
        <v>103</v>
      </c>
      <c r="M19" s="472"/>
      <c r="N19" s="472"/>
      <c r="O19" s="472"/>
      <c r="P19" s="472"/>
      <c r="Q19" s="472"/>
      <c r="R19" s="472"/>
      <c r="S19" s="472"/>
      <c r="T19" s="472"/>
      <c r="U19" s="472"/>
      <c r="V19" s="472"/>
      <c r="W19" s="524"/>
      <c r="X19" s="525"/>
      <c r="Y19" s="526"/>
      <c r="Z19" s="473" t="s">
        <v>146</v>
      </c>
      <c r="AA19" s="474"/>
      <c r="AB19" s="474"/>
      <c r="AC19" s="474"/>
      <c r="AD19" s="474"/>
      <c r="AE19" s="474"/>
      <c r="AF19" s="474"/>
      <c r="AG19" s="474"/>
      <c r="AH19" s="475"/>
      <c r="AI19" s="476" t="s">
        <v>147</v>
      </c>
      <c r="AJ19" s="477"/>
      <c r="AK19" s="477"/>
      <c r="AL19" s="477"/>
      <c r="AM19" s="478"/>
      <c r="AN19" s="476" t="s">
        <v>147</v>
      </c>
      <c r="AO19" s="477"/>
      <c r="AP19" s="477"/>
      <c r="AQ19" s="477"/>
      <c r="AR19" s="477"/>
      <c r="AS19" s="478"/>
      <c r="AT19" s="476" t="s">
        <v>121</v>
      </c>
      <c r="AU19" s="477"/>
      <c r="AV19" s="477"/>
      <c r="AW19" s="477"/>
      <c r="AX19" s="477"/>
      <c r="AY19" s="479"/>
      <c r="AZ19" s="442" t="s">
        <v>148</v>
      </c>
      <c r="BA19" s="443"/>
      <c r="BB19" s="443"/>
      <c r="BC19" s="443"/>
      <c r="BD19" s="443"/>
      <c r="BE19" s="443"/>
      <c r="BF19" s="443"/>
      <c r="BG19" s="443"/>
      <c r="BH19" s="443"/>
      <c r="BI19" s="443"/>
      <c r="BJ19" s="443"/>
      <c r="BK19" s="443"/>
      <c r="BL19" s="443"/>
      <c r="BM19" s="444"/>
      <c r="BN19" s="445">
        <v>955380561</v>
      </c>
      <c r="BO19" s="446"/>
      <c r="BP19" s="446"/>
      <c r="BQ19" s="446"/>
      <c r="BR19" s="446"/>
      <c r="BS19" s="446"/>
      <c r="BT19" s="446"/>
      <c r="BU19" s="447"/>
      <c r="BV19" s="445">
        <v>977400589</v>
      </c>
      <c r="BW19" s="446"/>
      <c r="BX19" s="446"/>
      <c r="BY19" s="446"/>
      <c r="BZ19" s="446"/>
      <c r="CA19" s="446"/>
      <c r="CB19" s="446"/>
      <c r="CC19" s="447"/>
      <c r="CD19" s="152"/>
      <c r="CE19" s="428"/>
      <c r="CF19" s="428"/>
      <c r="CG19" s="428"/>
      <c r="CH19" s="428"/>
      <c r="CI19" s="428"/>
      <c r="CJ19" s="428"/>
      <c r="CK19" s="428"/>
      <c r="CL19" s="428"/>
      <c r="CM19" s="428"/>
      <c r="CN19" s="428"/>
      <c r="CO19" s="428"/>
      <c r="CP19" s="428"/>
      <c r="CQ19" s="428"/>
      <c r="CR19" s="428"/>
      <c r="CS19" s="429"/>
      <c r="CT19" s="430"/>
      <c r="CU19" s="431"/>
      <c r="CV19" s="431"/>
      <c r="CW19" s="431"/>
      <c r="CX19" s="431"/>
      <c r="CY19" s="431"/>
      <c r="CZ19" s="431"/>
      <c r="DA19" s="432"/>
      <c r="DB19" s="430"/>
      <c r="DC19" s="431"/>
      <c r="DD19" s="431"/>
      <c r="DE19" s="431"/>
      <c r="DF19" s="431"/>
      <c r="DG19" s="431"/>
      <c r="DH19" s="431"/>
      <c r="DI19" s="432"/>
      <c r="DJ19" s="140"/>
      <c r="DK19" s="140"/>
      <c r="DL19" s="140"/>
      <c r="DM19" s="140"/>
      <c r="DN19" s="140"/>
      <c r="DO19" s="140"/>
    </row>
    <row r="20" spans="1:119" ht="18.75" customHeight="1" thickBot="1" x14ac:dyDescent="0.2">
      <c r="A20" s="141"/>
      <c r="B20" s="468" t="s">
        <v>149</v>
      </c>
      <c r="C20" s="469"/>
      <c r="D20" s="469"/>
      <c r="E20" s="469"/>
      <c r="F20" s="469"/>
      <c r="G20" s="469"/>
      <c r="H20" s="469"/>
      <c r="I20" s="469"/>
      <c r="J20" s="469"/>
      <c r="K20" s="470"/>
      <c r="L20" s="471">
        <v>265008</v>
      </c>
      <c r="M20" s="472"/>
      <c r="N20" s="472"/>
      <c r="O20" s="472"/>
      <c r="P20" s="472"/>
      <c r="Q20" s="472"/>
      <c r="R20" s="472"/>
      <c r="S20" s="472"/>
      <c r="T20" s="472"/>
      <c r="U20" s="472"/>
      <c r="V20" s="472"/>
      <c r="W20" s="527"/>
      <c r="X20" s="528"/>
      <c r="Y20" s="529"/>
      <c r="Z20" s="473" t="s">
        <v>150</v>
      </c>
      <c r="AA20" s="474"/>
      <c r="AB20" s="474"/>
      <c r="AC20" s="474"/>
      <c r="AD20" s="474"/>
      <c r="AE20" s="474"/>
      <c r="AF20" s="474"/>
      <c r="AG20" s="474"/>
      <c r="AH20" s="475"/>
      <c r="AI20" s="476">
        <v>12639</v>
      </c>
      <c r="AJ20" s="477"/>
      <c r="AK20" s="477"/>
      <c r="AL20" s="477"/>
      <c r="AM20" s="478"/>
      <c r="AN20" s="476">
        <v>45078528</v>
      </c>
      <c r="AO20" s="477"/>
      <c r="AP20" s="477"/>
      <c r="AQ20" s="477"/>
      <c r="AR20" s="477"/>
      <c r="AS20" s="478"/>
      <c r="AT20" s="476">
        <v>3567</v>
      </c>
      <c r="AU20" s="477"/>
      <c r="AV20" s="477"/>
      <c r="AW20" s="477"/>
      <c r="AX20" s="477"/>
      <c r="AY20" s="479"/>
      <c r="AZ20" s="459" t="s">
        <v>151</v>
      </c>
      <c r="BA20" s="460"/>
      <c r="BB20" s="460"/>
      <c r="BC20" s="460"/>
      <c r="BD20" s="460"/>
      <c r="BE20" s="460"/>
      <c r="BF20" s="460"/>
      <c r="BG20" s="460"/>
      <c r="BH20" s="460"/>
      <c r="BI20" s="460"/>
      <c r="BJ20" s="460"/>
      <c r="BK20" s="460"/>
      <c r="BL20" s="460"/>
      <c r="BM20" s="461"/>
      <c r="BN20" s="425">
        <v>371624980</v>
      </c>
      <c r="BO20" s="426"/>
      <c r="BP20" s="426"/>
      <c r="BQ20" s="426"/>
      <c r="BR20" s="426"/>
      <c r="BS20" s="426"/>
      <c r="BT20" s="426"/>
      <c r="BU20" s="427"/>
      <c r="BV20" s="425">
        <v>408049252</v>
      </c>
      <c r="BW20" s="426"/>
      <c r="BX20" s="426"/>
      <c r="BY20" s="426"/>
      <c r="BZ20" s="426"/>
      <c r="CA20" s="426"/>
      <c r="CB20" s="426"/>
      <c r="CC20" s="427"/>
      <c r="CD20" s="152"/>
      <c r="CE20" s="428"/>
      <c r="CF20" s="428"/>
      <c r="CG20" s="428"/>
      <c r="CH20" s="428"/>
      <c r="CI20" s="428"/>
      <c r="CJ20" s="428"/>
      <c r="CK20" s="428"/>
      <c r="CL20" s="428"/>
      <c r="CM20" s="428"/>
      <c r="CN20" s="428"/>
      <c r="CO20" s="428"/>
      <c r="CP20" s="428"/>
      <c r="CQ20" s="428"/>
      <c r="CR20" s="428"/>
      <c r="CS20" s="429"/>
      <c r="CT20" s="430"/>
      <c r="CU20" s="431"/>
      <c r="CV20" s="431"/>
      <c r="CW20" s="431"/>
      <c r="CX20" s="431"/>
      <c r="CY20" s="431"/>
      <c r="CZ20" s="431"/>
      <c r="DA20" s="432"/>
      <c r="DB20" s="430"/>
      <c r="DC20" s="431"/>
      <c r="DD20" s="431"/>
      <c r="DE20" s="431"/>
      <c r="DF20" s="431"/>
      <c r="DG20" s="431"/>
      <c r="DH20" s="431"/>
      <c r="DI20" s="432"/>
      <c r="DJ20" s="140"/>
      <c r="DK20" s="140"/>
      <c r="DL20" s="140"/>
      <c r="DM20" s="140"/>
      <c r="DN20" s="140"/>
      <c r="DO20" s="140"/>
    </row>
    <row r="21" spans="1:119" ht="18.75" customHeight="1" thickBot="1" x14ac:dyDescent="0.2">
      <c r="A21" s="141"/>
      <c r="B21" s="154"/>
      <c r="C21" s="155"/>
      <c r="D21" s="155"/>
      <c r="E21" s="155"/>
      <c r="F21" s="155"/>
      <c r="G21" s="155"/>
      <c r="H21" s="155"/>
      <c r="I21" s="155"/>
      <c r="J21" s="155"/>
      <c r="K21" s="155"/>
      <c r="L21" s="155"/>
      <c r="M21" s="155"/>
      <c r="N21" s="155"/>
      <c r="O21" s="155"/>
      <c r="P21" s="155"/>
      <c r="Q21" s="155"/>
      <c r="R21" s="155"/>
      <c r="S21" s="155"/>
      <c r="T21" s="155"/>
      <c r="U21" s="155"/>
      <c r="V21" s="155"/>
      <c r="W21" s="462" t="s">
        <v>152</v>
      </c>
      <c r="X21" s="463"/>
      <c r="Y21" s="463"/>
      <c r="Z21" s="463"/>
      <c r="AA21" s="463"/>
      <c r="AB21" s="463"/>
      <c r="AC21" s="463"/>
      <c r="AD21" s="463"/>
      <c r="AE21" s="463"/>
      <c r="AF21" s="463"/>
      <c r="AG21" s="463"/>
      <c r="AH21" s="464"/>
      <c r="AI21" s="465">
        <v>97.8</v>
      </c>
      <c r="AJ21" s="466"/>
      <c r="AK21" s="466"/>
      <c r="AL21" s="466"/>
      <c r="AM21" s="466"/>
      <c r="AN21" s="466"/>
      <c r="AO21" s="466"/>
      <c r="AP21" s="466"/>
      <c r="AQ21" s="466"/>
      <c r="AR21" s="466"/>
      <c r="AS21" s="466"/>
      <c r="AT21" s="466"/>
      <c r="AU21" s="466"/>
      <c r="AV21" s="466"/>
      <c r="AW21" s="466"/>
      <c r="AX21" s="466"/>
      <c r="AY21" s="467"/>
      <c r="AZ21" s="442" t="s">
        <v>153</v>
      </c>
      <c r="BA21" s="443"/>
      <c r="BB21" s="443"/>
      <c r="BC21" s="443"/>
      <c r="BD21" s="443"/>
      <c r="BE21" s="443"/>
      <c r="BF21" s="443"/>
      <c r="BG21" s="443"/>
      <c r="BH21" s="443"/>
      <c r="BI21" s="443"/>
      <c r="BJ21" s="443"/>
      <c r="BK21" s="443"/>
      <c r="BL21" s="443"/>
      <c r="BM21" s="444"/>
      <c r="BN21" s="445">
        <v>69538938</v>
      </c>
      <c r="BO21" s="446"/>
      <c r="BP21" s="446"/>
      <c r="BQ21" s="446"/>
      <c r="BR21" s="446"/>
      <c r="BS21" s="446"/>
      <c r="BT21" s="446"/>
      <c r="BU21" s="447"/>
      <c r="BV21" s="445">
        <v>73271438</v>
      </c>
      <c r="BW21" s="446"/>
      <c r="BX21" s="446"/>
      <c r="BY21" s="446"/>
      <c r="BZ21" s="446"/>
      <c r="CA21" s="446"/>
      <c r="CB21" s="446"/>
      <c r="CC21" s="447"/>
      <c r="CD21" s="152"/>
      <c r="CE21" s="428"/>
      <c r="CF21" s="428"/>
      <c r="CG21" s="428"/>
      <c r="CH21" s="428"/>
      <c r="CI21" s="428"/>
      <c r="CJ21" s="428"/>
      <c r="CK21" s="428"/>
      <c r="CL21" s="428"/>
      <c r="CM21" s="428"/>
      <c r="CN21" s="428"/>
      <c r="CO21" s="428"/>
      <c r="CP21" s="428"/>
      <c r="CQ21" s="428"/>
      <c r="CR21" s="428"/>
      <c r="CS21" s="429"/>
      <c r="CT21" s="430"/>
      <c r="CU21" s="431"/>
      <c r="CV21" s="431"/>
      <c r="CW21" s="431"/>
      <c r="CX21" s="431"/>
      <c r="CY21" s="431"/>
      <c r="CZ21" s="431"/>
      <c r="DA21" s="432"/>
      <c r="DB21" s="430"/>
      <c r="DC21" s="431"/>
      <c r="DD21" s="431"/>
      <c r="DE21" s="431"/>
      <c r="DF21" s="431"/>
      <c r="DG21" s="431"/>
      <c r="DH21" s="431"/>
      <c r="DI21" s="432"/>
      <c r="DJ21" s="140"/>
      <c r="DK21" s="140"/>
      <c r="DL21" s="140"/>
      <c r="DM21" s="140"/>
      <c r="DN21" s="140"/>
      <c r="DO21" s="140"/>
    </row>
    <row r="22" spans="1:119" ht="18.75" customHeight="1" x14ac:dyDescent="0.15">
      <c r="A22" s="141"/>
      <c r="B22" s="156"/>
      <c r="C22" s="157"/>
      <c r="D22" s="158"/>
      <c r="E22" s="158"/>
      <c r="F22" s="158"/>
      <c r="G22" s="158"/>
      <c r="H22" s="158"/>
      <c r="I22" s="158"/>
      <c r="J22" s="158"/>
      <c r="K22" s="158"/>
      <c r="L22" s="158"/>
      <c r="M22" s="158"/>
      <c r="N22" s="158"/>
      <c r="O22" s="158"/>
      <c r="P22" s="158"/>
      <c r="Q22" s="159"/>
      <c r="R22" s="159"/>
      <c r="S22" s="159"/>
      <c r="T22" s="159"/>
      <c r="U22" s="159"/>
      <c r="V22" s="159"/>
      <c r="W22" s="160"/>
      <c r="X22" s="160"/>
      <c r="Y22" s="160"/>
      <c r="Z22" s="161"/>
      <c r="AA22" s="161"/>
      <c r="AB22" s="161"/>
      <c r="AC22" s="161"/>
      <c r="AD22" s="161"/>
      <c r="AE22" s="161"/>
      <c r="AF22" s="161"/>
      <c r="AG22" s="161"/>
      <c r="AH22" s="161"/>
      <c r="AI22" s="161"/>
      <c r="AJ22" s="162"/>
      <c r="AK22" s="162"/>
      <c r="AL22" s="162"/>
      <c r="AM22" s="162"/>
      <c r="AN22" s="162"/>
      <c r="AO22" s="162"/>
      <c r="AP22" s="162"/>
      <c r="AQ22" s="162"/>
      <c r="AR22" s="162"/>
      <c r="AS22" s="162"/>
      <c r="AT22" s="162"/>
      <c r="AU22" s="162"/>
      <c r="AV22" s="162"/>
      <c r="AW22" s="162"/>
      <c r="AX22" s="162"/>
      <c r="AY22" s="163"/>
      <c r="AZ22" s="448" t="s">
        <v>154</v>
      </c>
      <c r="BA22" s="449"/>
      <c r="BB22" s="449"/>
      <c r="BC22" s="449"/>
      <c r="BD22" s="449"/>
      <c r="BE22" s="449"/>
      <c r="BF22" s="449"/>
      <c r="BG22" s="449"/>
      <c r="BH22" s="449"/>
      <c r="BI22" s="449"/>
      <c r="BJ22" s="449"/>
      <c r="BK22" s="449"/>
      <c r="BL22" s="449"/>
      <c r="BM22" s="450"/>
      <c r="BN22" s="451">
        <v>1430339</v>
      </c>
      <c r="BO22" s="452"/>
      <c r="BP22" s="452"/>
      <c r="BQ22" s="452"/>
      <c r="BR22" s="452"/>
      <c r="BS22" s="452"/>
      <c r="BT22" s="452"/>
      <c r="BU22" s="453"/>
      <c r="BV22" s="451">
        <v>1634064</v>
      </c>
      <c r="BW22" s="452"/>
      <c r="BX22" s="452"/>
      <c r="BY22" s="452"/>
      <c r="BZ22" s="452"/>
      <c r="CA22" s="452"/>
      <c r="CB22" s="452"/>
      <c r="CC22" s="453"/>
      <c r="CD22" s="152"/>
      <c r="CE22" s="428"/>
      <c r="CF22" s="428"/>
      <c r="CG22" s="428"/>
      <c r="CH22" s="428"/>
      <c r="CI22" s="428"/>
      <c r="CJ22" s="428"/>
      <c r="CK22" s="428"/>
      <c r="CL22" s="428"/>
      <c r="CM22" s="428"/>
      <c r="CN22" s="428"/>
      <c r="CO22" s="428"/>
      <c r="CP22" s="428"/>
      <c r="CQ22" s="428"/>
      <c r="CR22" s="428"/>
      <c r="CS22" s="429"/>
      <c r="CT22" s="430"/>
      <c r="CU22" s="431"/>
      <c r="CV22" s="431"/>
      <c r="CW22" s="431"/>
      <c r="CX22" s="431"/>
      <c r="CY22" s="431"/>
      <c r="CZ22" s="431"/>
      <c r="DA22" s="432"/>
      <c r="DB22" s="430"/>
      <c r="DC22" s="431"/>
      <c r="DD22" s="431"/>
      <c r="DE22" s="431"/>
      <c r="DF22" s="431"/>
      <c r="DG22" s="431"/>
      <c r="DH22" s="431"/>
      <c r="DI22" s="432"/>
      <c r="DJ22" s="140"/>
      <c r="DK22" s="140"/>
      <c r="DL22" s="140"/>
      <c r="DM22" s="140"/>
      <c r="DN22" s="140"/>
      <c r="DO22" s="140"/>
    </row>
    <row r="23" spans="1:119" ht="18.75" customHeight="1" x14ac:dyDescent="0.15">
      <c r="A23" s="141"/>
      <c r="B23" s="156"/>
      <c r="C23" s="157"/>
      <c r="D23" s="158"/>
      <c r="E23" s="158"/>
      <c r="F23" s="158"/>
      <c r="G23" s="158"/>
      <c r="H23" s="158"/>
      <c r="I23" s="158"/>
      <c r="J23" s="158"/>
      <c r="K23" s="158"/>
      <c r="L23" s="158"/>
      <c r="M23" s="158"/>
      <c r="N23" s="158"/>
      <c r="O23" s="158"/>
      <c r="P23" s="158"/>
      <c r="Q23" s="159"/>
      <c r="R23" s="159"/>
      <c r="S23" s="159"/>
      <c r="T23" s="159"/>
      <c r="U23" s="159"/>
      <c r="V23" s="159"/>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448" t="s">
        <v>155</v>
      </c>
      <c r="BA23" s="449"/>
      <c r="BB23" s="449"/>
      <c r="BC23" s="449"/>
      <c r="BD23" s="449"/>
      <c r="BE23" s="449"/>
      <c r="BF23" s="449"/>
      <c r="BG23" s="449"/>
      <c r="BH23" s="449"/>
      <c r="BI23" s="449"/>
      <c r="BJ23" s="449"/>
      <c r="BK23" s="449"/>
      <c r="BL23" s="449"/>
      <c r="BM23" s="450"/>
      <c r="BN23" s="451">
        <v>9082848</v>
      </c>
      <c r="BO23" s="452"/>
      <c r="BP23" s="452"/>
      <c r="BQ23" s="452"/>
      <c r="BR23" s="452"/>
      <c r="BS23" s="452"/>
      <c r="BT23" s="452"/>
      <c r="BU23" s="453"/>
      <c r="BV23" s="451">
        <v>9068013</v>
      </c>
      <c r="BW23" s="452"/>
      <c r="BX23" s="452"/>
      <c r="BY23" s="452"/>
      <c r="BZ23" s="452"/>
      <c r="CA23" s="452"/>
      <c r="CB23" s="452"/>
      <c r="CC23" s="453"/>
      <c r="CD23" s="152"/>
      <c r="CE23" s="428"/>
      <c r="CF23" s="428"/>
      <c r="CG23" s="428"/>
      <c r="CH23" s="428"/>
      <c r="CI23" s="428"/>
      <c r="CJ23" s="428"/>
      <c r="CK23" s="428"/>
      <c r="CL23" s="428"/>
      <c r="CM23" s="428"/>
      <c r="CN23" s="428"/>
      <c r="CO23" s="428"/>
      <c r="CP23" s="428"/>
      <c r="CQ23" s="428"/>
      <c r="CR23" s="428"/>
      <c r="CS23" s="429"/>
      <c r="CT23" s="430"/>
      <c r="CU23" s="431"/>
      <c r="CV23" s="431"/>
      <c r="CW23" s="431"/>
      <c r="CX23" s="431"/>
      <c r="CY23" s="431"/>
      <c r="CZ23" s="431"/>
      <c r="DA23" s="432"/>
      <c r="DB23" s="430"/>
      <c r="DC23" s="431"/>
      <c r="DD23" s="431"/>
      <c r="DE23" s="431"/>
      <c r="DF23" s="431"/>
      <c r="DG23" s="431"/>
      <c r="DH23" s="431"/>
      <c r="DI23" s="432"/>
      <c r="DJ23" s="140"/>
      <c r="DK23" s="140"/>
      <c r="DL23" s="140"/>
      <c r="DM23" s="140"/>
      <c r="DN23" s="140"/>
      <c r="DO23" s="140"/>
    </row>
    <row r="24" spans="1:119" ht="18.75" customHeight="1" thickBot="1" x14ac:dyDescent="0.2">
      <c r="A24" s="141"/>
      <c r="B24" s="156"/>
      <c r="C24" s="157"/>
      <c r="D24" s="164"/>
      <c r="E24" s="164"/>
      <c r="F24" s="164"/>
      <c r="G24" s="164"/>
      <c r="H24" s="164"/>
      <c r="I24" s="164"/>
      <c r="J24" s="164"/>
      <c r="K24" s="164"/>
      <c r="L24" s="165"/>
      <c r="M24" s="165"/>
      <c r="N24" s="165"/>
      <c r="O24" s="165"/>
      <c r="P24" s="165"/>
      <c r="Q24" s="165"/>
      <c r="R24" s="165"/>
      <c r="S24" s="165"/>
      <c r="T24" s="165"/>
      <c r="U24" s="165"/>
      <c r="V24" s="165"/>
      <c r="W24" s="157"/>
      <c r="X24" s="157"/>
      <c r="Y24" s="157"/>
      <c r="Z24" s="164"/>
      <c r="AA24" s="164"/>
      <c r="AB24" s="164"/>
      <c r="AC24" s="164"/>
      <c r="AD24" s="164"/>
      <c r="AE24" s="164"/>
      <c r="AF24" s="164"/>
      <c r="AG24" s="164"/>
      <c r="AH24" s="164"/>
      <c r="AI24" s="164"/>
      <c r="AJ24" s="165"/>
      <c r="AK24" s="165"/>
      <c r="AL24" s="165"/>
      <c r="AM24" s="165"/>
      <c r="AN24" s="165"/>
      <c r="AO24" s="165"/>
      <c r="AP24" s="165"/>
      <c r="AQ24" s="165"/>
      <c r="AR24" s="165"/>
      <c r="AS24" s="165"/>
      <c r="AT24" s="165"/>
      <c r="AU24" s="165"/>
      <c r="AV24" s="165"/>
      <c r="AW24" s="165"/>
      <c r="AX24" s="165"/>
      <c r="AY24" s="166"/>
      <c r="AZ24" s="422" t="s">
        <v>156</v>
      </c>
      <c r="BA24" s="423"/>
      <c r="BB24" s="423"/>
      <c r="BC24" s="423"/>
      <c r="BD24" s="423"/>
      <c r="BE24" s="423"/>
      <c r="BF24" s="423"/>
      <c r="BG24" s="423"/>
      <c r="BH24" s="423"/>
      <c r="BI24" s="423"/>
      <c r="BJ24" s="423"/>
      <c r="BK24" s="423"/>
      <c r="BL24" s="423"/>
      <c r="BM24" s="424"/>
      <c r="BN24" s="425">
        <v>7082848</v>
      </c>
      <c r="BO24" s="426"/>
      <c r="BP24" s="426"/>
      <c r="BQ24" s="426"/>
      <c r="BR24" s="426"/>
      <c r="BS24" s="426"/>
      <c r="BT24" s="426"/>
      <c r="BU24" s="427"/>
      <c r="BV24" s="425">
        <v>7068013</v>
      </c>
      <c r="BW24" s="426"/>
      <c r="BX24" s="426"/>
      <c r="BY24" s="426"/>
      <c r="BZ24" s="426"/>
      <c r="CA24" s="426"/>
      <c r="CB24" s="426"/>
      <c r="CC24" s="427"/>
      <c r="CD24" s="152"/>
      <c r="CE24" s="428"/>
      <c r="CF24" s="428"/>
      <c r="CG24" s="428"/>
      <c r="CH24" s="428"/>
      <c r="CI24" s="428"/>
      <c r="CJ24" s="428"/>
      <c r="CK24" s="428"/>
      <c r="CL24" s="428"/>
      <c r="CM24" s="428"/>
      <c r="CN24" s="428"/>
      <c r="CO24" s="428"/>
      <c r="CP24" s="428"/>
      <c r="CQ24" s="428"/>
      <c r="CR24" s="428"/>
      <c r="CS24" s="429"/>
      <c r="CT24" s="430"/>
      <c r="CU24" s="431"/>
      <c r="CV24" s="431"/>
      <c r="CW24" s="431"/>
      <c r="CX24" s="431"/>
      <c r="CY24" s="431"/>
      <c r="CZ24" s="431"/>
      <c r="DA24" s="432"/>
      <c r="DB24" s="430"/>
      <c r="DC24" s="431"/>
      <c r="DD24" s="431"/>
      <c r="DE24" s="431"/>
      <c r="DF24" s="431"/>
      <c r="DG24" s="431"/>
      <c r="DH24" s="431"/>
      <c r="DI24" s="432"/>
      <c r="DJ24" s="140"/>
      <c r="DK24" s="140"/>
      <c r="DL24" s="140"/>
      <c r="DM24" s="140"/>
      <c r="DN24" s="140"/>
      <c r="DO24" s="140"/>
    </row>
    <row r="25" spans="1:119" s="140" customFormat="1" ht="18.75" customHeight="1" x14ac:dyDescent="0.15">
      <c r="A25" s="141"/>
      <c r="B25" s="156"/>
      <c r="C25" s="157"/>
      <c r="D25" s="164"/>
      <c r="E25" s="164"/>
      <c r="F25" s="164"/>
      <c r="G25" s="164"/>
      <c r="H25" s="164"/>
      <c r="I25" s="164"/>
      <c r="J25" s="164"/>
      <c r="K25" s="164"/>
      <c r="L25" s="165"/>
      <c r="M25" s="165"/>
      <c r="N25" s="165"/>
      <c r="O25" s="165"/>
      <c r="P25" s="165"/>
      <c r="Q25" s="165"/>
      <c r="R25" s="165"/>
      <c r="S25" s="165"/>
      <c r="T25" s="165"/>
      <c r="U25" s="165"/>
      <c r="V25" s="165"/>
      <c r="W25" s="157"/>
      <c r="X25" s="157"/>
      <c r="Y25" s="157"/>
      <c r="Z25" s="164"/>
      <c r="AA25" s="164"/>
      <c r="AB25" s="164"/>
      <c r="AC25" s="164"/>
      <c r="AD25" s="164"/>
      <c r="AE25" s="164"/>
      <c r="AF25" s="164"/>
      <c r="AG25" s="164"/>
      <c r="AH25" s="164"/>
      <c r="AI25" s="164"/>
      <c r="AJ25" s="165"/>
      <c r="AK25" s="165"/>
      <c r="AL25" s="165"/>
      <c r="AM25" s="165"/>
      <c r="AN25" s="165"/>
      <c r="AO25" s="165"/>
      <c r="AP25" s="165"/>
      <c r="AQ25" s="165"/>
      <c r="AR25" s="165"/>
      <c r="AS25" s="165"/>
      <c r="AT25" s="165"/>
      <c r="AU25" s="165"/>
      <c r="AV25" s="165"/>
      <c r="AW25" s="165"/>
      <c r="AX25" s="165"/>
      <c r="AY25" s="166"/>
      <c r="AZ25" s="433" t="s">
        <v>157</v>
      </c>
      <c r="BA25" s="434"/>
      <c r="BB25" s="434"/>
      <c r="BC25" s="435"/>
      <c r="BD25" s="442" t="s">
        <v>38</v>
      </c>
      <c r="BE25" s="443"/>
      <c r="BF25" s="443"/>
      <c r="BG25" s="443"/>
      <c r="BH25" s="443"/>
      <c r="BI25" s="443"/>
      <c r="BJ25" s="443"/>
      <c r="BK25" s="443"/>
      <c r="BL25" s="443"/>
      <c r="BM25" s="444"/>
      <c r="BN25" s="445">
        <v>15967459</v>
      </c>
      <c r="BO25" s="446"/>
      <c r="BP25" s="446"/>
      <c r="BQ25" s="446"/>
      <c r="BR25" s="446"/>
      <c r="BS25" s="446"/>
      <c r="BT25" s="446"/>
      <c r="BU25" s="447"/>
      <c r="BV25" s="445">
        <v>15888235</v>
      </c>
      <c r="BW25" s="446"/>
      <c r="BX25" s="446"/>
      <c r="BY25" s="446"/>
      <c r="BZ25" s="446"/>
      <c r="CA25" s="446"/>
      <c r="CB25" s="446"/>
      <c r="CC25" s="447"/>
      <c r="CD25" s="152"/>
      <c r="CE25" s="428"/>
      <c r="CF25" s="428"/>
      <c r="CG25" s="428"/>
      <c r="CH25" s="428"/>
      <c r="CI25" s="428"/>
      <c r="CJ25" s="428"/>
      <c r="CK25" s="428"/>
      <c r="CL25" s="428"/>
      <c r="CM25" s="428"/>
      <c r="CN25" s="428"/>
      <c r="CO25" s="428"/>
      <c r="CP25" s="428"/>
      <c r="CQ25" s="428"/>
      <c r="CR25" s="428"/>
      <c r="CS25" s="429"/>
      <c r="CT25" s="430"/>
      <c r="CU25" s="431"/>
      <c r="CV25" s="431"/>
      <c r="CW25" s="431"/>
      <c r="CX25" s="431"/>
      <c r="CY25" s="431"/>
      <c r="CZ25" s="431"/>
      <c r="DA25" s="432"/>
      <c r="DB25" s="430"/>
      <c r="DC25" s="431"/>
      <c r="DD25" s="431"/>
      <c r="DE25" s="431"/>
      <c r="DF25" s="431"/>
      <c r="DG25" s="431"/>
      <c r="DH25" s="431"/>
      <c r="DI25" s="432"/>
    </row>
    <row r="26" spans="1:119" s="140" customFormat="1" ht="18.75" customHeight="1" x14ac:dyDescent="0.15">
      <c r="A26" s="141"/>
      <c r="B26" s="156"/>
      <c r="C26" s="157"/>
      <c r="D26" s="164"/>
      <c r="E26" s="164"/>
      <c r="F26" s="164"/>
      <c r="G26" s="164"/>
      <c r="H26" s="164"/>
      <c r="I26" s="164"/>
      <c r="J26" s="164"/>
      <c r="K26" s="164"/>
      <c r="L26" s="165"/>
      <c r="M26" s="165"/>
      <c r="N26" s="165"/>
      <c r="O26" s="165"/>
      <c r="P26" s="165"/>
      <c r="Q26" s="165"/>
      <c r="R26" s="165"/>
      <c r="S26" s="165"/>
      <c r="T26" s="165"/>
      <c r="U26" s="165"/>
      <c r="V26" s="165"/>
      <c r="W26" s="157"/>
      <c r="X26" s="157"/>
      <c r="Y26" s="157"/>
      <c r="Z26" s="164"/>
      <c r="AA26" s="164"/>
      <c r="AB26" s="164"/>
      <c r="AC26" s="164"/>
      <c r="AD26" s="164"/>
      <c r="AE26" s="164"/>
      <c r="AF26" s="164"/>
      <c r="AG26" s="164"/>
      <c r="AH26" s="164"/>
      <c r="AI26" s="164"/>
      <c r="AJ26" s="165"/>
      <c r="AK26" s="165"/>
      <c r="AL26" s="165"/>
      <c r="AM26" s="165"/>
      <c r="AN26" s="165"/>
      <c r="AO26" s="165"/>
      <c r="AP26" s="165"/>
      <c r="AQ26" s="165"/>
      <c r="AR26" s="165"/>
      <c r="AS26" s="165"/>
      <c r="AT26" s="165"/>
      <c r="AU26" s="165"/>
      <c r="AV26" s="165"/>
      <c r="AW26" s="165"/>
      <c r="AX26" s="165"/>
      <c r="AY26" s="166"/>
      <c r="AZ26" s="436"/>
      <c r="BA26" s="437"/>
      <c r="BB26" s="437"/>
      <c r="BC26" s="438"/>
      <c r="BD26" s="448" t="s">
        <v>158</v>
      </c>
      <c r="BE26" s="449"/>
      <c r="BF26" s="449"/>
      <c r="BG26" s="449"/>
      <c r="BH26" s="449"/>
      <c r="BI26" s="449"/>
      <c r="BJ26" s="449"/>
      <c r="BK26" s="449"/>
      <c r="BL26" s="449"/>
      <c r="BM26" s="450"/>
      <c r="BN26" s="451">
        <v>19493175</v>
      </c>
      <c r="BO26" s="452"/>
      <c r="BP26" s="452"/>
      <c r="BQ26" s="452"/>
      <c r="BR26" s="452"/>
      <c r="BS26" s="452"/>
      <c r="BT26" s="452"/>
      <c r="BU26" s="453"/>
      <c r="BV26" s="451">
        <v>24677608</v>
      </c>
      <c r="BW26" s="452"/>
      <c r="BX26" s="452"/>
      <c r="BY26" s="452"/>
      <c r="BZ26" s="452"/>
      <c r="CA26" s="452"/>
      <c r="CB26" s="452"/>
      <c r="CC26" s="453"/>
      <c r="CD26" s="152"/>
      <c r="CE26" s="428"/>
      <c r="CF26" s="428"/>
      <c r="CG26" s="428"/>
      <c r="CH26" s="428"/>
      <c r="CI26" s="428"/>
      <c r="CJ26" s="428"/>
      <c r="CK26" s="428"/>
      <c r="CL26" s="428"/>
      <c r="CM26" s="428"/>
      <c r="CN26" s="428"/>
      <c r="CO26" s="428"/>
      <c r="CP26" s="428"/>
      <c r="CQ26" s="428"/>
      <c r="CR26" s="428"/>
      <c r="CS26" s="429"/>
      <c r="CT26" s="430"/>
      <c r="CU26" s="431"/>
      <c r="CV26" s="431"/>
      <c r="CW26" s="431"/>
      <c r="CX26" s="431"/>
      <c r="CY26" s="431"/>
      <c r="CZ26" s="431"/>
      <c r="DA26" s="432"/>
      <c r="DB26" s="430"/>
      <c r="DC26" s="431"/>
      <c r="DD26" s="431"/>
      <c r="DE26" s="431"/>
      <c r="DF26" s="431"/>
      <c r="DG26" s="431"/>
      <c r="DH26" s="431"/>
      <c r="DI26" s="432"/>
    </row>
    <row r="27" spans="1:119" ht="18.75" customHeight="1" thickBot="1" x14ac:dyDescent="0.2">
      <c r="A27" s="141"/>
      <c r="B27" s="167"/>
      <c r="C27" s="168"/>
      <c r="D27" s="169"/>
      <c r="E27" s="169"/>
      <c r="F27" s="169"/>
      <c r="G27" s="169"/>
      <c r="H27" s="169"/>
      <c r="I27" s="169"/>
      <c r="J27" s="169"/>
      <c r="K27" s="169"/>
      <c r="L27" s="170"/>
      <c r="M27" s="170"/>
      <c r="N27" s="170"/>
      <c r="O27" s="170"/>
      <c r="P27" s="170"/>
      <c r="Q27" s="170"/>
      <c r="R27" s="170"/>
      <c r="S27" s="170"/>
      <c r="T27" s="170"/>
      <c r="U27" s="170"/>
      <c r="V27" s="170"/>
      <c r="W27" s="168"/>
      <c r="X27" s="168"/>
      <c r="Y27" s="168"/>
      <c r="Z27" s="169"/>
      <c r="AA27" s="169"/>
      <c r="AB27" s="169"/>
      <c r="AC27" s="169"/>
      <c r="AD27" s="169"/>
      <c r="AE27" s="169"/>
      <c r="AF27" s="169"/>
      <c r="AG27" s="169"/>
      <c r="AH27" s="169"/>
      <c r="AI27" s="169"/>
      <c r="AJ27" s="170"/>
      <c r="AK27" s="170"/>
      <c r="AL27" s="170"/>
      <c r="AM27" s="170"/>
      <c r="AN27" s="170"/>
      <c r="AO27" s="170"/>
      <c r="AP27" s="170"/>
      <c r="AQ27" s="170"/>
      <c r="AR27" s="170"/>
      <c r="AS27" s="170"/>
      <c r="AT27" s="170"/>
      <c r="AU27" s="170"/>
      <c r="AV27" s="170"/>
      <c r="AW27" s="170"/>
      <c r="AX27" s="170"/>
      <c r="AY27" s="171"/>
      <c r="AZ27" s="439"/>
      <c r="BA27" s="440"/>
      <c r="BB27" s="440"/>
      <c r="BC27" s="441"/>
      <c r="BD27" s="459" t="s">
        <v>40</v>
      </c>
      <c r="BE27" s="460"/>
      <c r="BF27" s="460"/>
      <c r="BG27" s="460"/>
      <c r="BH27" s="460"/>
      <c r="BI27" s="460"/>
      <c r="BJ27" s="460"/>
      <c r="BK27" s="460"/>
      <c r="BL27" s="460"/>
      <c r="BM27" s="461"/>
      <c r="BN27" s="425">
        <v>17637003</v>
      </c>
      <c r="BO27" s="426"/>
      <c r="BP27" s="426"/>
      <c r="BQ27" s="426"/>
      <c r="BR27" s="426"/>
      <c r="BS27" s="426"/>
      <c r="BT27" s="426"/>
      <c r="BU27" s="427"/>
      <c r="BV27" s="425">
        <v>17046476</v>
      </c>
      <c r="BW27" s="426"/>
      <c r="BX27" s="426"/>
      <c r="BY27" s="426"/>
      <c r="BZ27" s="426"/>
      <c r="CA27" s="426"/>
      <c r="CB27" s="426"/>
      <c r="CC27" s="427"/>
      <c r="CD27" s="172"/>
      <c r="CE27" s="454"/>
      <c r="CF27" s="454"/>
      <c r="CG27" s="454"/>
      <c r="CH27" s="454"/>
      <c r="CI27" s="454"/>
      <c r="CJ27" s="454"/>
      <c r="CK27" s="454"/>
      <c r="CL27" s="454"/>
      <c r="CM27" s="454"/>
      <c r="CN27" s="454"/>
      <c r="CO27" s="454"/>
      <c r="CP27" s="454"/>
      <c r="CQ27" s="454"/>
      <c r="CR27" s="454"/>
      <c r="CS27" s="455"/>
      <c r="CT27" s="456"/>
      <c r="CU27" s="457"/>
      <c r="CV27" s="457"/>
      <c r="CW27" s="457"/>
      <c r="CX27" s="457"/>
      <c r="CY27" s="457"/>
      <c r="CZ27" s="457"/>
      <c r="DA27" s="458"/>
      <c r="DB27" s="456"/>
      <c r="DC27" s="457"/>
      <c r="DD27" s="457"/>
      <c r="DE27" s="457"/>
      <c r="DF27" s="457"/>
      <c r="DG27" s="457"/>
      <c r="DH27" s="457"/>
      <c r="DI27" s="458"/>
      <c r="DJ27" s="140"/>
      <c r="DK27" s="140"/>
      <c r="DL27" s="140"/>
      <c r="DM27" s="140"/>
      <c r="DN27" s="140"/>
      <c r="DO27" s="140"/>
    </row>
    <row r="28" spans="1:119" ht="13.5" customHeight="1" x14ac:dyDescent="0.15">
      <c r="A28" s="141"/>
      <c r="B28" s="173"/>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5"/>
      <c r="AY28" s="175"/>
      <c r="AZ28" s="175"/>
      <c r="BA28" s="175"/>
      <c r="BB28" s="176"/>
      <c r="BC28" s="177"/>
      <c r="BD28" s="177"/>
      <c r="BE28" s="177"/>
      <c r="BF28" s="177"/>
      <c r="BG28" s="177"/>
      <c r="BH28" s="177"/>
      <c r="BI28" s="177"/>
      <c r="BJ28" s="177"/>
      <c r="BK28" s="178"/>
      <c r="BL28" s="178"/>
      <c r="BM28" s="178"/>
      <c r="BN28" s="179"/>
      <c r="BO28" s="179"/>
      <c r="BP28" s="179"/>
      <c r="BQ28" s="179"/>
      <c r="BR28" s="179"/>
      <c r="BS28" s="179"/>
      <c r="BT28" s="179"/>
      <c r="BU28" s="179"/>
      <c r="BV28" s="179"/>
      <c r="BW28" s="179"/>
      <c r="BX28" s="179"/>
      <c r="BY28" s="179"/>
      <c r="BZ28" s="179"/>
      <c r="CA28" s="174"/>
      <c r="CB28" s="174"/>
      <c r="CC28" s="174"/>
      <c r="CD28" s="174"/>
      <c r="CE28" s="174"/>
      <c r="CF28" s="174"/>
      <c r="CG28" s="174"/>
      <c r="CH28" s="174"/>
      <c r="CI28" s="174"/>
      <c r="CJ28" s="174"/>
      <c r="CK28" s="174"/>
      <c r="CL28" s="174"/>
      <c r="CM28" s="174"/>
      <c r="CN28" s="174"/>
      <c r="CO28" s="174"/>
      <c r="CP28" s="174"/>
      <c r="CQ28" s="174"/>
      <c r="CR28" s="174"/>
      <c r="CS28" s="174"/>
      <c r="CT28" s="174"/>
      <c r="CU28" s="174"/>
      <c r="CV28" s="174"/>
      <c r="CW28" s="174"/>
      <c r="CX28" s="174"/>
      <c r="CY28" s="174"/>
      <c r="CZ28" s="174"/>
      <c r="DA28" s="174"/>
      <c r="DB28" s="174"/>
      <c r="DC28" s="174"/>
      <c r="DD28" s="174"/>
      <c r="DE28" s="174"/>
      <c r="DF28" s="174"/>
      <c r="DG28" s="174"/>
      <c r="DH28" s="174"/>
      <c r="DI28" s="180"/>
      <c r="DJ28" s="140"/>
      <c r="DK28" s="140"/>
      <c r="DL28" s="140"/>
      <c r="DM28" s="140"/>
      <c r="DN28" s="140"/>
      <c r="DO28" s="140"/>
    </row>
    <row r="29" spans="1:119" ht="13.5" customHeight="1" x14ac:dyDescent="0.15">
      <c r="A29" s="141"/>
      <c r="B29" s="181"/>
      <c r="C29" s="182" t="s">
        <v>159</v>
      </c>
      <c r="D29" s="182"/>
      <c r="E29" s="174"/>
      <c r="F29" s="174"/>
      <c r="G29" s="174"/>
      <c r="H29" s="174"/>
      <c r="I29" s="174"/>
      <c r="J29" s="174"/>
      <c r="K29" s="174"/>
      <c r="L29" s="174"/>
      <c r="M29" s="174"/>
      <c r="N29" s="174"/>
      <c r="O29" s="174"/>
      <c r="P29" s="174"/>
      <c r="Q29" s="174"/>
      <c r="R29" s="174"/>
      <c r="S29" s="174"/>
      <c r="T29" s="174"/>
      <c r="U29" s="174" t="s">
        <v>160</v>
      </c>
      <c r="V29" s="174"/>
      <c r="W29" s="174"/>
      <c r="X29" s="174"/>
      <c r="Y29" s="174"/>
      <c r="Z29" s="174"/>
      <c r="AA29" s="174"/>
      <c r="AB29" s="174"/>
      <c r="AC29" s="174"/>
      <c r="AD29" s="174"/>
      <c r="AE29" s="174"/>
      <c r="AF29" s="174"/>
      <c r="AG29" s="174"/>
      <c r="AH29" s="174"/>
      <c r="AI29" s="174"/>
      <c r="AJ29" s="174"/>
      <c r="AK29" s="174"/>
      <c r="AL29" s="174"/>
      <c r="AM29" s="164" t="s">
        <v>161</v>
      </c>
      <c r="AN29" s="174"/>
      <c r="AO29" s="174"/>
      <c r="AP29" s="174"/>
      <c r="AQ29" s="174"/>
      <c r="AR29" s="164"/>
      <c r="AS29" s="164"/>
      <c r="AT29" s="164"/>
      <c r="AU29" s="164"/>
      <c r="AV29" s="164"/>
      <c r="AW29" s="164"/>
      <c r="AX29" s="164"/>
      <c r="AY29" s="164"/>
      <c r="AZ29" s="164"/>
      <c r="BA29" s="164"/>
      <c r="BB29" s="174"/>
      <c r="BC29" s="164"/>
      <c r="BD29" s="164"/>
      <c r="BE29" s="164" t="s">
        <v>162</v>
      </c>
      <c r="BF29" s="174"/>
      <c r="BG29" s="174"/>
      <c r="BH29" s="174"/>
      <c r="BI29" s="174"/>
      <c r="BJ29" s="164"/>
      <c r="BK29" s="164"/>
      <c r="BL29" s="164"/>
      <c r="BM29" s="164"/>
      <c r="BN29" s="164"/>
      <c r="BO29" s="164"/>
      <c r="BP29" s="164"/>
      <c r="BQ29" s="164"/>
      <c r="BR29" s="174"/>
      <c r="BS29" s="174"/>
      <c r="BT29" s="174"/>
      <c r="BU29" s="174"/>
      <c r="BV29" s="174"/>
      <c r="BW29" s="174" t="s">
        <v>163</v>
      </c>
      <c r="BX29" s="174"/>
      <c r="BY29" s="174"/>
      <c r="BZ29" s="174"/>
      <c r="CA29" s="174"/>
      <c r="CB29" s="164"/>
      <c r="CC29" s="164"/>
      <c r="CD29" s="164"/>
      <c r="CE29" s="164"/>
      <c r="CF29" s="164"/>
      <c r="CG29" s="164"/>
      <c r="CH29" s="164"/>
      <c r="CI29" s="164"/>
      <c r="CJ29" s="164"/>
      <c r="CK29" s="164"/>
      <c r="CL29" s="164"/>
      <c r="CM29" s="164"/>
      <c r="CN29" s="164"/>
      <c r="CO29" s="164" t="s">
        <v>164</v>
      </c>
      <c r="CP29" s="164"/>
      <c r="CQ29" s="164"/>
      <c r="CR29" s="164"/>
      <c r="CS29" s="164"/>
      <c r="CT29" s="164"/>
      <c r="CU29" s="164"/>
      <c r="CV29" s="164"/>
      <c r="CW29" s="164"/>
      <c r="CX29" s="164"/>
      <c r="CY29" s="164"/>
      <c r="CZ29" s="164"/>
      <c r="DA29" s="164"/>
      <c r="DB29" s="164"/>
      <c r="DC29" s="164"/>
      <c r="DD29" s="164"/>
      <c r="DE29" s="164"/>
      <c r="DF29" s="164"/>
      <c r="DG29" s="164"/>
      <c r="DH29" s="164"/>
      <c r="DI29" s="180"/>
      <c r="DJ29" s="140"/>
      <c r="DK29" s="140"/>
      <c r="DL29" s="140"/>
      <c r="DM29" s="140"/>
      <c r="DN29" s="140"/>
      <c r="DO29" s="140"/>
    </row>
    <row r="30" spans="1:119" ht="13.5" customHeight="1" x14ac:dyDescent="0.15">
      <c r="A30" s="141"/>
      <c r="B30" s="181"/>
      <c r="C30" s="420" t="s">
        <v>165</v>
      </c>
      <c r="D30" s="420"/>
      <c r="E30" s="421" t="s">
        <v>166</v>
      </c>
      <c r="F30" s="421"/>
      <c r="G30" s="421"/>
      <c r="H30" s="421"/>
      <c r="I30" s="421"/>
      <c r="J30" s="421"/>
      <c r="K30" s="421"/>
      <c r="L30" s="421"/>
      <c r="M30" s="421"/>
      <c r="N30" s="421"/>
      <c r="O30" s="421"/>
      <c r="P30" s="421"/>
      <c r="Q30" s="421"/>
      <c r="R30" s="421"/>
      <c r="S30" s="421"/>
      <c r="T30" s="158"/>
      <c r="U30" s="420" t="s">
        <v>167</v>
      </c>
      <c r="V30" s="420"/>
      <c r="W30" s="421" t="s">
        <v>168</v>
      </c>
      <c r="X30" s="421"/>
      <c r="Y30" s="421"/>
      <c r="Z30" s="421"/>
      <c r="AA30" s="421"/>
      <c r="AB30" s="421"/>
      <c r="AC30" s="421"/>
      <c r="AD30" s="421"/>
      <c r="AE30" s="421"/>
      <c r="AF30" s="421"/>
      <c r="AG30" s="421"/>
      <c r="AH30" s="421"/>
      <c r="AI30" s="421"/>
      <c r="AJ30" s="421"/>
      <c r="AK30" s="421"/>
      <c r="AL30" s="158"/>
      <c r="AM30" s="420" t="s">
        <v>167</v>
      </c>
      <c r="AN30" s="420"/>
      <c r="AO30" s="421" t="s">
        <v>169</v>
      </c>
      <c r="AP30" s="421"/>
      <c r="AQ30" s="421"/>
      <c r="AR30" s="421"/>
      <c r="AS30" s="421"/>
      <c r="AT30" s="421"/>
      <c r="AU30" s="421"/>
      <c r="AV30" s="421"/>
      <c r="AW30" s="421"/>
      <c r="AX30" s="421"/>
      <c r="AY30" s="421"/>
      <c r="AZ30" s="421"/>
      <c r="BA30" s="421"/>
      <c r="BB30" s="421"/>
      <c r="BC30" s="421"/>
      <c r="BD30" s="183"/>
      <c r="BE30" s="420" t="s">
        <v>167</v>
      </c>
      <c r="BF30" s="420"/>
      <c r="BG30" s="421" t="s">
        <v>168</v>
      </c>
      <c r="BH30" s="421"/>
      <c r="BI30" s="421"/>
      <c r="BJ30" s="421"/>
      <c r="BK30" s="421"/>
      <c r="BL30" s="421"/>
      <c r="BM30" s="421"/>
      <c r="BN30" s="421"/>
      <c r="BO30" s="421"/>
      <c r="BP30" s="421"/>
      <c r="BQ30" s="421"/>
      <c r="BR30" s="421"/>
      <c r="BS30" s="421"/>
      <c r="BT30" s="421"/>
      <c r="BU30" s="421"/>
      <c r="BV30" s="184"/>
      <c r="BW30" s="420" t="s">
        <v>167</v>
      </c>
      <c r="BX30" s="420"/>
      <c r="BY30" s="421" t="s">
        <v>170</v>
      </c>
      <c r="BZ30" s="421"/>
      <c r="CA30" s="421"/>
      <c r="CB30" s="421"/>
      <c r="CC30" s="421"/>
      <c r="CD30" s="421"/>
      <c r="CE30" s="421"/>
      <c r="CF30" s="421"/>
      <c r="CG30" s="421"/>
      <c r="CH30" s="421"/>
      <c r="CI30" s="421"/>
      <c r="CJ30" s="421"/>
      <c r="CK30" s="421"/>
      <c r="CL30" s="421"/>
      <c r="CM30" s="421"/>
      <c r="CN30" s="158"/>
      <c r="CO30" s="420" t="s">
        <v>167</v>
      </c>
      <c r="CP30" s="420"/>
      <c r="CQ30" s="421" t="s">
        <v>171</v>
      </c>
      <c r="CR30" s="421"/>
      <c r="CS30" s="421"/>
      <c r="CT30" s="421"/>
      <c r="CU30" s="421"/>
      <c r="CV30" s="421"/>
      <c r="CW30" s="421"/>
      <c r="CX30" s="421"/>
      <c r="CY30" s="421"/>
      <c r="CZ30" s="421"/>
      <c r="DA30" s="421"/>
      <c r="DB30" s="421"/>
      <c r="DC30" s="421"/>
      <c r="DD30" s="421"/>
      <c r="DE30" s="421"/>
      <c r="DF30" s="158"/>
      <c r="DG30" s="419" t="s">
        <v>172</v>
      </c>
      <c r="DH30" s="419"/>
      <c r="DI30" s="185"/>
      <c r="DJ30" s="140"/>
      <c r="DK30" s="140"/>
      <c r="DL30" s="140"/>
      <c r="DM30" s="140"/>
      <c r="DN30" s="140"/>
      <c r="DO30" s="140"/>
    </row>
    <row r="31" spans="1:119" ht="32.25" customHeight="1" x14ac:dyDescent="0.15">
      <c r="A31" s="141"/>
      <c r="B31" s="181"/>
      <c r="C31" s="417">
        <f>IF(E31="","",1)</f>
        <v>1</v>
      </c>
      <c r="D31" s="417"/>
      <c r="E31" s="416" t="str">
        <f>IF('各会計、関係団体の財政状況及び健全化判断比率'!B7="","",'各会計、関係団体の財政状況及び健全化判断比率'!B7)</f>
        <v>一般会計</v>
      </c>
      <c r="F31" s="416"/>
      <c r="G31" s="416"/>
      <c r="H31" s="416"/>
      <c r="I31" s="416"/>
      <c r="J31" s="416"/>
      <c r="K31" s="416"/>
      <c r="L31" s="416"/>
      <c r="M31" s="416"/>
      <c r="N31" s="416"/>
      <c r="O31" s="416"/>
      <c r="P31" s="416"/>
      <c r="Q31" s="416"/>
      <c r="R31" s="416"/>
      <c r="S31" s="416"/>
      <c r="T31" s="182"/>
      <c r="U31" s="417" t="str">
        <f>IF(W31="","",MAX(C31:D40)+1)</f>
        <v/>
      </c>
      <c r="V31" s="417"/>
      <c r="W31" s="416"/>
      <c r="X31" s="416"/>
      <c r="Y31" s="416"/>
      <c r="Z31" s="416"/>
      <c r="AA31" s="416"/>
      <c r="AB31" s="416"/>
      <c r="AC31" s="416"/>
      <c r="AD31" s="416"/>
      <c r="AE31" s="416"/>
      <c r="AF31" s="416"/>
      <c r="AG31" s="416"/>
      <c r="AH31" s="416"/>
      <c r="AI31" s="416"/>
      <c r="AJ31" s="416"/>
      <c r="AK31" s="416"/>
      <c r="AL31" s="182"/>
      <c r="AM31" s="417">
        <f>IF(AO31="","",MAX(C31:D40,U31:V40)+1)</f>
        <v>11</v>
      </c>
      <c r="AN31" s="417"/>
      <c r="AO31" s="416" t="str">
        <f>IF('各会計、関係団体の財政状況及び健全化判断比率'!B28="","",'各会計、関係団体の財政状況及び健全化判断比率'!B28)</f>
        <v>電気事業会計</v>
      </c>
      <c r="AP31" s="416"/>
      <c r="AQ31" s="416"/>
      <c r="AR31" s="416"/>
      <c r="AS31" s="416"/>
      <c r="AT31" s="416"/>
      <c r="AU31" s="416"/>
      <c r="AV31" s="416"/>
      <c r="AW31" s="416"/>
      <c r="AX31" s="416"/>
      <c r="AY31" s="416"/>
      <c r="AZ31" s="416"/>
      <c r="BA31" s="416"/>
      <c r="BB31" s="416"/>
      <c r="BC31" s="416"/>
      <c r="BD31" s="182"/>
      <c r="BE31" s="417">
        <f>IF(BG31="","",MAX(C31:D40,U31:V40,AM31:AN40)+1)</f>
        <v>16</v>
      </c>
      <c r="BF31" s="417"/>
      <c r="BG31" s="416" t="str">
        <f>IF('各会計、関係団体の財政状況及び健全化判断比率'!B33="","",'各会計、関係団体の財政状況及び健全化判断比率'!B33)</f>
        <v>流域下水道特別会計</v>
      </c>
      <c r="BH31" s="416"/>
      <c r="BI31" s="416"/>
      <c r="BJ31" s="416"/>
      <c r="BK31" s="416"/>
      <c r="BL31" s="416"/>
      <c r="BM31" s="416"/>
      <c r="BN31" s="416"/>
      <c r="BO31" s="416"/>
      <c r="BP31" s="416"/>
      <c r="BQ31" s="416"/>
      <c r="BR31" s="416"/>
      <c r="BS31" s="416"/>
      <c r="BT31" s="416"/>
      <c r="BU31" s="416"/>
      <c r="BV31" s="182"/>
      <c r="BW31" s="417">
        <f>IF(BY31="","",MAX(C31:D40,U31:V40,AM31:AN40,BE31:BF40)+1)</f>
        <v>19</v>
      </c>
      <c r="BX31" s="417"/>
      <c r="BY31" s="416" t="str">
        <f>IF('各会計、関係団体の財政状況及び健全化判断比率'!B68="","",'各会計、関係団体の財政状況及び健全化判断比率'!B68)</f>
        <v>隠岐広域連合</v>
      </c>
      <c r="BZ31" s="416"/>
      <c r="CA31" s="416"/>
      <c r="CB31" s="416"/>
      <c r="CC31" s="416"/>
      <c r="CD31" s="416"/>
      <c r="CE31" s="416"/>
      <c r="CF31" s="416"/>
      <c r="CG31" s="416"/>
      <c r="CH31" s="416"/>
      <c r="CI31" s="416"/>
      <c r="CJ31" s="416"/>
      <c r="CK31" s="416"/>
      <c r="CL31" s="416"/>
      <c r="CM31" s="416"/>
      <c r="CN31" s="182"/>
      <c r="CO31" s="417">
        <f>IF(CQ31="","",MAX(C31:D40,U31:V40,AM31:AN40,BE31:BF40,BW31:BX40)+1)</f>
        <v>28</v>
      </c>
      <c r="CP31" s="417"/>
      <c r="CQ31" s="416" t="str">
        <f>IF('各会計、関係団体の財政状況及び健全化判断比率'!BS7="","",'各会計、関係団体の財政状況及び健全化判断比率'!BS7)</f>
        <v>島根県野菜価格安定基金協会</v>
      </c>
      <c r="CR31" s="416"/>
      <c r="CS31" s="416"/>
      <c r="CT31" s="416"/>
      <c r="CU31" s="416"/>
      <c r="CV31" s="416"/>
      <c r="CW31" s="416"/>
      <c r="CX31" s="416"/>
      <c r="CY31" s="416"/>
      <c r="CZ31" s="416"/>
      <c r="DA31" s="416"/>
      <c r="DB31" s="416"/>
      <c r="DC31" s="416"/>
      <c r="DD31" s="416"/>
      <c r="DE31" s="416"/>
      <c r="DF31" s="174"/>
      <c r="DG31" s="418" t="str">
        <f>IF('各会計、関係団体の財政状況及び健全化判断比率'!BR7="","",'各会計、関係団体の財政状況及び健全化判断比率'!BR7)</f>
        <v/>
      </c>
      <c r="DH31" s="418"/>
      <c r="DI31" s="185"/>
      <c r="DJ31" s="140"/>
      <c r="DK31" s="140"/>
      <c r="DL31" s="140"/>
      <c r="DM31" s="140"/>
      <c r="DN31" s="140"/>
      <c r="DO31" s="140"/>
    </row>
    <row r="32" spans="1:119" ht="32.25" customHeight="1" x14ac:dyDescent="0.15">
      <c r="A32" s="141"/>
      <c r="B32" s="181"/>
      <c r="C32" s="417">
        <f>IF(E32="","",C31+1)</f>
        <v>2</v>
      </c>
      <c r="D32" s="417"/>
      <c r="E32" s="416" t="str">
        <f>IF('各会計、関係団体の財政状況及び健全化判断比率'!B8="","",'各会計、関係団体の財政状況及び健全化判断比率'!B8)</f>
        <v>公債管理特別会計</v>
      </c>
      <c r="F32" s="416"/>
      <c r="G32" s="416"/>
      <c r="H32" s="416"/>
      <c r="I32" s="416"/>
      <c r="J32" s="416"/>
      <c r="K32" s="416"/>
      <c r="L32" s="416"/>
      <c r="M32" s="416"/>
      <c r="N32" s="416"/>
      <c r="O32" s="416"/>
      <c r="P32" s="416"/>
      <c r="Q32" s="416"/>
      <c r="R32" s="416"/>
      <c r="S32" s="416"/>
      <c r="T32" s="182"/>
      <c r="U32" s="417" t="str">
        <f t="shared" ref="U32:U40" si="0">IF(W32="","",U31+1)</f>
        <v/>
      </c>
      <c r="V32" s="417"/>
      <c r="W32" s="416"/>
      <c r="X32" s="416"/>
      <c r="Y32" s="416"/>
      <c r="Z32" s="416"/>
      <c r="AA32" s="416"/>
      <c r="AB32" s="416"/>
      <c r="AC32" s="416"/>
      <c r="AD32" s="416"/>
      <c r="AE32" s="416"/>
      <c r="AF32" s="416"/>
      <c r="AG32" s="416"/>
      <c r="AH32" s="416"/>
      <c r="AI32" s="416"/>
      <c r="AJ32" s="416"/>
      <c r="AK32" s="416"/>
      <c r="AL32" s="182"/>
      <c r="AM32" s="417">
        <f t="shared" ref="AM32:AM40" si="1">IF(AO32="","",AM31+1)</f>
        <v>12</v>
      </c>
      <c r="AN32" s="417"/>
      <c r="AO32" s="416" t="str">
        <f>IF('各会計、関係団体の財政状況及び健全化判断比率'!B29="","",'各会計、関係団体の財政状況及び健全化判断比率'!B29)</f>
        <v>工業用水道事業会計</v>
      </c>
      <c r="AP32" s="416"/>
      <c r="AQ32" s="416"/>
      <c r="AR32" s="416"/>
      <c r="AS32" s="416"/>
      <c r="AT32" s="416"/>
      <c r="AU32" s="416"/>
      <c r="AV32" s="416"/>
      <c r="AW32" s="416"/>
      <c r="AX32" s="416"/>
      <c r="AY32" s="416"/>
      <c r="AZ32" s="416"/>
      <c r="BA32" s="416"/>
      <c r="BB32" s="416"/>
      <c r="BC32" s="416"/>
      <c r="BD32" s="182"/>
      <c r="BE32" s="417">
        <f t="shared" ref="BE32:BE40" si="2">IF(BG32="","",BE31+1)</f>
        <v>17</v>
      </c>
      <c r="BF32" s="417"/>
      <c r="BG32" s="416" t="str">
        <f>IF('各会計、関係団体の財政状況及び健全化判断比率'!B34="","",'各会計、関係団体の財政状況及び健全化判断比率'!B34)</f>
        <v>中海水中貯木場特別会計</v>
      </c>
      <c r="BH32" s="416"/>
      <c r="BI32" s="416"/>
      <c r="BJ32" s="416"/>
      <c r="BK32" s="416"/>
      <c r="BL32" s="416"/>
      <c r="BM32" s="416"/>
      <c r="BN32" s="416"/>
      <c r="BO32" s="416"/>
      <c r="BP32" s="416"/>
      <c r="BQ32" s="416"/>
      <c r="BR32" s="416"/>
      <c r="BS32" s="416"/>
      <c r="BT32" s="416"/>
      <c r="BU32" s="416"/>
      <c r="BV32" s="182"/>
      <c r="BW32" s="417">
        <f t="shared" ref="BW32:BW40" si="3">IF(BY32="","",BW31+1)</f>
        <v>20</v>
      </c>
      <c r="BX32" s="417"/>
      <c r="BY32" s="416" t="str">
        <f>IF('各会計、関係団体の財政状況及び健全化判断比率'!B69="","",'各会計、関係団体の財政状況及び健全化判断比率'!B69)</f>
        <v xml:space="preserve">  ①一般会計</v>
      </c>
      <c r="BZ32" s="416"/>
      <c r="CA32" s="416"/>
      <c r="CB32" s="416"/>
      <c r="CC32" s="416"/>
      <c r="CD32" s="416"/>
      <c r="CE32" s="416"/>
      <c r="CF32" s="416"/>
      <c r="CG32" s="416"/>
      <c r="CH32" s="416"/>
      <c r="CI32" s="416"/>
      <c r="CJ32" s="416"/>
      <c r="CK32" s="416"/>
      <c r="CL32" s="416"/>
      <c r="CM32" s="416"/>
      <c r="CN32" s="182"/>
      <c r="CO32" s="417">
        <f t="shared" ref="CO32:CO40" si="4">IF(CQ32="","",CO31+1)</f>
        <v>29</v>
      </c>
      <c r="CP32" s="417"/>
      <c r="CQ32" s="416" t="str">
        <f>IF('各会計、関係団体の財政状況及び健全化判断比率'!BS8="","",'各会計、関係団体の財政状況及び健全化判断比率'!BS8)</f>
        <v>島根県畜産振興協会</v>
      </c>
      <c r="CR32" s="416"/>
      <c r="CS32" s="416"/>
      <c r="CT32" s="416"/>
      <c r="CU32" s="416"/>
      <c r="CV32" s="416"/>
      <c r="CW32" s="416"/>
      <c r="CX32" s="416"/>
      <c r="CY32" s="416"/>
      <c r="CZ32" s="416"/>
      <c r="DA32" s="416"/>
      <c r="DB32" s="416"/>
      <c r="DC32" s="416"/>
      <c r="DD32" s="416"/>
      <c r="DE32" s="416"/>
      <c r="DF32" s="174"/>
      <c r="DG32" s="418" t="str">
        <f>IF('各会計、関係団体の財政状況及び健全化判断比率'!BR8="","",'各会計、関係団体の財政状況及び健全化判断比率'!BR8)</f>
        <v/>
      </c>
      <c r="DH32" s="418"/>
      <c r="DI32" s="185"/>
      <c r="DJ32" s="140"/>
      <c r="DK32" s="140"/>
      <c r="DL32" s="140"/>
      <c r="DM32" s="140"/>
      <c r="DN32" s="140"/>
      <c r="DO32" s="140"/>
    </row>
    <row r="33" spans="1:119" ht="32.25" customHeight="1" x14ac:dyDescent="0.15">
      <c r="A33" s="141"/>
      <c r="B33" s="181"/>
      <c r="C33" s="417">
        <f>IF(E33="","",C32+1)</f>
        <v>3</v>
      </c>
      <c r="D33" s="417"/>
      <c r="E33" s="416" t="str">
        <f>IF('各会計、関係団体の財政状況及び健全化判断比率'!B9="","",'各会計、関係団体の財政状況及び健全化判断比率'!B9)</f>
        <v>総務事務集中処理特別会計</v>
      </c>
      <c r="F33" s="416"/>
      <c r="G33" s="416"/>
      <c r="H33" s="416"/>
      <c r="I33" s="416"/>
      <c r="J33" s="416"/>
      <c r="K33" s="416"/>
      <c r="L33" s="416"/>
      <c r="M33" s="416"/>
      <c r="N33" s="416"/>
      <c r="O33" s="416"/>
      <c r="P33" s="416"/>
      <c r="Q33" s="416"/>
      <c r="R33" s="416"/>
      <c r="S33" s="416"/>
      <c r="T33" s="182"/>
      <c r="U33" s="417" t="str">
        <f t="shared" si="0"/>
        <v/>
      </c>
      <c r="V33" s="417"/>
      <c r="W33" s="416"/>
      <c r="X33" s="416"/>
      <c r="Y33" s="416"/>
      <c r="Z33" s="416"/>
      <c r="AA33" s="416"/>
      <c r="AB33" s="416"/>
      <c r="AC33" s="416"/>
      <c r="AD33" s="416"/>
      <c r="AE33" s="416"/>
      <c r="AF33" s="416"/>
      <c r="AG33" s="416"/>
      <c r="AH33" s="416"/>
      <c r="AI33" s="416"/>
      <c r="AJ33" s="416"/>
      <c r="AK33" s="416"/>
      <c r="AL33" s="182"/>
      <c r="AM33" s="417">
        <f t="shared" si="1"/>
        <v>13</v>
      </c>
      <c r="AN33" s="417"/>
      <c r="AO33" s="416" t="str">
        <f>IF('各会計、関係団体の財政状況及び健全化判断比率'!B30="","",'各会計、関係団体の財政状況及び健全化判断比率'!B30)</f>
        <v>水道事業会計</v>
      </c>
      <c r="AP33" s="416"/>
      <c r="AQ33" s="416"/>
      <c r="AR33" s="416"/>
      <c r="AS33" s="416"/>
      <c r="AT33" s="416"/>
      <c r="AU33" s="416"/>
      <c r="AV33" s="416"/>
      <c r="AW33" s="416"/>
      <c r="AX33" s="416"/>
      <c r="AY33" s="416"/>
      <c r="AZ33" s="416"/>
      <c r="BA33" s="416"/>
      <c r="BB33" s="416"/>
      <c r="BC33" s="416"/>
      <c r="BD33" s="182"/>
      <c r="BE33" s="417">
        <f t="shared" si="2"/>
        <v>18</v>
      </c>
      <c r="BF33" s="417"/>
      <c r="BG33" s="416" t="str">
        <f>IF('各会計、関係団体の財政状況及び健全化判断比率'!B35="","",'各会計、関係団体の財政状況及び健全化判断比率'!B35)</f>
        <v>臨港地域整備特別会計</v>
      </c>
      <c r="BH33" s="416"/>
      <c r="BI33" s="416"/>
      <c r="BJ33" s="416"/>
      <c r="BK33" s="416"/>
      <c r="BL33" s="416"/>
      <c r="BM33" s="416"/>
      <c r="BN33" s="416"/>
      <c r="BO33" s="416"/>
      <c r="BP33" s="416"/>
      <c r="BQ33" s="416"/>
      <c r="BR33" s="416"/>
      <c r="BS33" s="416"/>
      <c r="BT33" s="416"/>
      <c r="BU33" s="416"/>
      <c r="BV33" s="182"/>
      <c r="BW33" s="417">
        <f t="shared" si="3"/>
        <v>21</v>
      </c>
      <c r="BX33" s="417"/>
      <c r="BY33" s="416" t="str">
        <f>IF('各会計、関係団体の財政状況及び健全化判断比率'!B70="","",'各会計、関係団体の財政状況及び健全化判断比率'!B70)</f>
        <v>　②消防事業特別会計</v>
      </c>
      <c r="BZ33" s="416"/>
      <c r="CA33" s="416"/>
      <c r="CB33" s="416"/>
      <c r="CC33" s="416"/>
      <c r="CD33" s="416"/>
      <c r="CE33" s="416"/>
      <c r="CF33" s="416"/>
      <c r="CG33" s="416"/>
      <c r="CH33" s="416"/>
      <c r="CI33" s="416"/>
      <c r="CJ33" s="416"/>
      <c r="CK33" s="416"/>
      <c r="CL33" s="416"/>
      <c r="CM33" s="416"/>
      <c r="CN33" s="182"/>
      <c r="CO33" s="417">
        <f t="shared" si="4"/>
        <v>30</v>
      </c>
      <c r="CP33" s="417"/>
      <c r="CQ33" s="416" t="str">
        <f>IF('各会計、関係団体の財政状況及び健全化判断比率'!BS9="","",'各会計、関係団体の財政状況及び健全化判断比率'!BS9)</f>
        <v>島根県林業公社（林業公社）</v>
      </c>
      <c r="CR33" s="416"/>
      <c r="CS33" s="416"/>
      <c r="CT33" s="416"/>
      <c r="CU33" s="416"/>
      <c r="CV33" s="416"/>
      <c r="CW33" s="416"/>
      <c r="CX33" s="416"/>
      <c r="CY33" s="416"/>
      <c r="CZ33" s="416"/>
      <c r="DA33" s="416"/>
      <c r="DB33" s="416"/>
      <c r="DC33" s="416"/>
      <c r="DD33" s="416"/>
      <c r="DE33" s="416"/>
      <c r="DF33" s="174"/>
      <c r="DG33" s="418" t="str">
        <f>IF('各会計、関係団体の財政状況及び健全化判断比率'!BR9="","",'各会計、関係団体の財政状況及び健全化判断比率'!BR9)</f>
        <v>○</v>
      </c>
      <c r="DH33" s="418"/>
      <c r="DI33" s="185"/>
      <c r="DJ33" s="140"/>
      <c r="DK33" s="140"/>
      <c r="DL33" s="140"/>
      <c r="DM33" s="140"/>
      <c r="DN33" s="140"/>
      <c r="DO33" s="140"/>
    </row>
    <row r="34" spans="1:119" ht="32.25" customHeight="1" x14ac:dyDescent="0.15">
      <c r="A34" s="141"/>
      <c r="B34" s="181"/>
      <c r="C34" s="417">
        <f>IF(E34="","",C33+1)</f>
        <v>4</v>
      </c>
      <c r="D34" s="417"/>
      <c r="E34" s="416" t="str">
        <f>IF('各会計、関係団体の財政状況及び健全化判断比率'!B10="","",'各会計、関係団体の財政状況及び健全化判断比率'!B10)</f>
        <v>証紙特別会計</v>
      </c>
      <c r="F34" s="416"/>
      <c r="G34" s="416"/>
      <c r="H34" s="416"/>
      <c r="I34" s="416"/>
      <c r="J34" s="416"/>
      <c r="K34" s="416"/>
      <c r="L34" s="416"/>
      <c r="M34" s="416"/>
      <c r="N34" s="416"/>
      <c r="O34" s="416"/>
      <c r="P34" s="416"/>
      <c r="Q34" s="416"/>
      <c r="R34" s="416"/>
      <c r="S34" s="416"/>
      <c r="T34" s="182"/>
      <c r="U34" s="417" t="str">
        <f t="shared" si="0"/>
        <v/>
      </c>
      <c r="V34" s="417"/>
      <c r="W34" s="416"/>
      <c r="X34" s="416"/>
      <c r="Y34" s="416"/>
      <c r="Z34" s="416"/>
      <c r="AA34" s="416"/>
      <c r="AB34" s="416"/>
      <c r="AC34" s="416"/>
      <c r="AD34" s="416"/>
      <c r="AE34" s="416"/>
      <c r="AF34" s="416"/>
      <c r="AG34" s="416"/>
      <c r="AH34" s="416"/>
      <c r="AI34" s="416"/>
      <c r="AJ34" s="416"/>
      <c r="AK34" s="416"/>
      <c r="AL34" s="182"/>
      <c r="AM34" s="417">
        <f t="shared" si="1"/>
        <v>14</v>
      </c>
      <c r="AN34" s="417"/>
      <c r="AO34" s="416" t="str">
        <f>IF('各会計、関係団体の財政状況及び健全化判断比率'!B31="","",'各会計、関係団体の財政状況及び健全化判断比率'!B31)</f>
        <v>病院事業会計</v>
      </c>
      <c r="AP34" s="416"/>
      <c r="AQ34" s="416"/>
      <c r="AR34" s="416"/>
      <c r="AS34" s="416"/>
      <c r="AT34" s="416"/>
      <c r="AU34" s="416"/>
      <c r="AV34" s="416"/>
      <c r="AW34" s="416"/>
      <c r="AX34" s="416"/>
      <c r="AY34" s="416"/>
      <c r="AZ34" s="416"/>
      <c r="BA34" s="416"/>
      <c r="BB34" s="416"/>
      <c r="BC34" s="416"/>
      <c r="BD34" s="182"/>
      <c r="BE34" s="417" t="str">
        <f t="shared" si="2"/>
        <v/>
      </c>
      <c r="BF34" s="417"/>
      <c r="BG34" s="416"/>
      <c r="BH34" s="416"/>
      <c r="BI34" s="416"/>
      <c r="BJ34" s="416"/>
      <c r="BK34" s="416"/>
      <c r="BL34" s="416"/>
      <c r="BM34" s="416"/>
      <c r="BN34" s="416"/>
      <c r="BO34" s="416"/>
      <c r="BP34" s="416"/>
      <c r="BQ34" s="416"/>
      <c r="BR34" s="416"/>
      <c r="BS34" s="416"/>
      <c r="BT34" s="416"/>
      <c r="BU34" s="416"/>
      <c r="BV34" s="182"/>
      <c r="BW34" s="417">
        <f t="shared" si="3"/>
        <v>22</v>
      </c>
      <c r="BX34" s="417"/>
      <c r="BY34" s="416" t="str">
        <f>IF('各会計、関係団体の財政状況及び健全化判断比率'!B71="","",'各会計、関係団体の財政状況及び健全化判断比率'!B71)</f>
        <v>　③介護保険事業特別会計</v>
      </c>
      <c r="BZ34" s="416"/>
      <c r="CA34" s="416"/>
      <c r="CB34" s="416"/>
      <c r="CC34" s="416"/>
      <c r="CD34" s="416"/>
      <c r="CE34" s="416"/>
      <c r="CF34" s="416"/>
      <c r="CG34" s="416"/>
      <c r="CH34" s="416"/>
      <c r="CI34" s="416"/>
      <c r="CJ34" s="416"/>
      <c r="CK34" s="416"/>
      <c r="CL34" s="416"/>
      <c r="CM34" s="416"/>
      <c r="CN34" s="182"/>
      <c r="CO34" s="417">
        <f t="shared" si="4"/>
        <v>31</v>
      </c>
      <c r="CP34" s="417"/>
      <c r="CQ34" s="416" t="str">
        <f>IF('各会計、関係団体の財政状況及び健全化判断比率'!BS10="","",'各会計、関係団体の財政状況及び健全化判断比率'!BS10)</f>
        <v>島根県水産振興協会</v>
      </c>
      <c r="CR34" s="416"/>
      <c r="CS34" s="416"/>
      <c r="CT34" s="416"/>
      <c r="CU34" s="416"/>
      <c r="CV34" s="416"/>
      <c r="CW34" s="416"/>
      <c r="CX34" s="416"/>
      <c r="CY34" s="416"/>
      <c r="CZ34" s="416"/>
      <c r="DA34" s="416"/>
      <c r="DB34" s="416"/>
      <c r="DC34" s="416"/>
      <c r="DD34" s="416"/>
      <c r="DE34" s="416"/>
      <c r="DF34" s="174"/>
      <c r="DG34" s="418" t="str">
        <f>IF('各会計、関係団体の財政状況及び健全化判断比率'!BR10="","",'各会計、関係団体の財政状況及び健全化判断比率'!BR10)</f>
        <v/>
      </c>
      <c r="DH34" s="418"/>
      <c r="DI34" s="185"/>
      <c r="DJ34" s="140"/>
      <c r="DK34" s="140"/>
      <c r="DL34" s="140"/>
      <c r="DM34" s="140"/>
      <c r="DN34" s="140"/>
      <c r="DO34" s="140"/>
    </row>
    <row r="35" spans="1:119" ht="32.25" customHeight="1" x14ac:dyDescent="0.15">
      <c r="A35" s="141"/>
      <c r="B35" s="181"/>
      <c r="C35" s="417">
        <f t="shared" ref="C35:C40" si="5">IF(E35="","",C34+1)</f>
        <v>5</v>
      </c>
      <c r="D35" s="417"/>
      <c r="E35" s="416" t="str">
        <f>IF('各会計、関係団体の財政状況及び健全化判断比率'!B11="","",'各会計、関係団体の財政状況及び健全化判断比率'!B11)</f>
        <v>市町村振興資金特別会計</v>
      </c>
      <c r="F35" s="416"/>
      <c r="G35" s="416"/>
      <c r="H35" s="416"/>
      <c r="I35" s="416"/>
      <c r="J35" s="416"/>
      <c r="K35" s="416"/>
      <c r="L35" s="416"/>
      <c r="M35" s="416"/>
      <c r="N35" s="416"/>
      <c r="O35" s="416"/>
      <c r="P35" s="416"/>
      <c r="Q35" s="416"/>
      <c r="R35" s="416"/>
      <c r="S35" s="416"/>
      <c r="T35" s="182"/>
      <c r="U35" s="417" t="str">
        <f t="shared" si="0"/>
        <v/>
      </c>
      <c r="V35" s="417"/>
      <c r="W35" s="416"/>
      <c r="X35" s="416"/>
      <c r="Y35" s="416"/>
      <c r="Z35" s="416"/>
      <c r="AA35" s="416"/>
      <c r="AB35" s="416"/>
      <c r="AC35" s="416"/>
      <c r="AD35" s="416"/>
      <c r="AE35" s="416"/>
      <c r="AF35" s="416"/>
      <c r="AG35" s="416"/>
      <c r="AH35" s="416"/>
      <c r="AI35" s="416"/>
      <c r="AJ35" s="416"/>
      <c r="AK35" s="416"/>
      <c r="AL35" s="182"/>
      <c r="AM35" s="417">
        <f t="shared" si="1"/>
        <v>15</v>
      </c>
      <c r="AN35" s="417"/>
      <c r="AO35" s="416" t="str">
        <f>IF('各会計、関係団体の財政状況及び健全化判断比率'!B32="","",'各会計、関係団体の財政状況及び健全化判断比率'!B32)</f>
        <v>宅地造成事業会計</v>
      </c>
      <c r="AP35" s="416"/>
      <c r="AQ35" s="416"/>
      <c r="AR35" s="416"/>
      <c r="AS35" s="416"/>
      <c r="AT35" s="416"/>
      <c r="AU35" s="416"/>
      <c r="AV35" s="416"/>
      <c r="AW35" s="416"/>
      <c r="AX35" s="416"/>
      <c r="AY35" s="416"/>
      <c r="AZ35" s="416"/>
      <c r="BA35" s="416"/>
      <c r="BB35" s="416"/>
      <c r="BC35" s="416"/>
      <c r="BD35" s="182"/>
      <c r="BE35" s="417" t="str">
        <f t="shared" si="2"/>
        <v/>
      </c>
      <c r="BF35" s="417"/>
      <c r="BG35" s="416"/>
      <c r="BH35" s="416"/>
      <c r="BI35" s="416"/>
      <c r="BJ35" s="416"/>
      <c r="BK35" s="416"/>
      <c r="BL35" s="416"/>
      <c r="BM35" s="416"/>
      <c r="BN35" s="416"/>
      <c r="BO35" s="416"/>
      <c r="BP35" s="416"/>
      <c r="BQ35" s="416"/>
      <c r="BR35" s="416"/>
      <c r="BS35" s="416"/>
      <c r="BT35" s="416"/>
      <c r="BU35" s="416"/>
      <c r="BV35" s="182"/>
      <c r="BW35" s="417">
        <f t="shared" si="3"/>
        <v>23</v>
      </c>
      <c r="BX35" s="417"/>
      <c r="BY35" s="416" t="str">
        <f>IF('各会計、関係団体の財政状況及び健全化判断比率'!B72="","",'各会計、関係団体の財政状況及び健全化判断比率'!B72)</f>
        <v>　④隠岐病院事業特別会計</v>
      </c>
      <c r="BZ35" s="416"/>
      <c r="CA35" s="416"/>
      <c r="CB35" s="416"/>
      <c r="CC35" s="416"/>
      <c r="CD35" s="416"/>
      <c r="CE35" s="416"/>
      <c r="CF35" s="416"/>
      <c r="CG35" s="416"/>
      <c r="CH35" s="416"/>
      <c r="CI35" s="416"/>
      <c r="CJ35" s="416"/>
      <c r="CK35" s="416"/>
      <c r="CL35" s="416"/>
      <c r="CM35" s="416"/>
      <c r="CN35" s="182"/>
      <c r="CO35" s="417">
        <f t="shared" si="4"/>
        <v>32</v>
      </c>
      <c r="CP35" s="417"/>
      <c r="CQ35" s="416" t="str">
        <f>IF('各会計、関係団体の財政状況及び健全化判断比率'!BS11="","",'各会計、関係団体の財政状況及び健全化判断比率'!BS11)</f>
        <v>島根県育英会</v>
      </c>
      <c r="CR35" s="416"/>
      <c r="CS35" s="416"/>
      <c r="CT35" s="416"/>
      <c r="CU35" s="416"/>
      <c r="CV35" s="416"/>
      <c r="CW35" s="416"/>
      <c r="CX35" s="416"/>
      <c r="CY35" s="416"/>
      <c r="CZ35" s="416"/>
      <c r="DA35" s="416"/>
      <c r="DB35" s="416"/>
      <c r="DC35" s="416"/>
      <c r="DD35" s="416"/>
      <c r="DE35" s="416"/>
      <c r="DF35" s="174"/>
      <c r="DG35" s="418" t="str">
        <f>IF('各会計、関係団体の財政状況及び健全化判断比率'!BR11="","",'各会計、関係団体の財政状況及び健全化判断比率'!BR11)</f>
        <v/>
      </c>
      <c r="DH35" s="418"/>
      <c r="DI35" s="185"/>
      <c r="DJ35" s="140"/>
      <c r="DK35" s="140"/>
      <c r="DL35" s="140"/>
      <c r="DM35" s="140"/>
      <c r="DN35" s="140"/>
      <c r="DO35" s="140"/>
    </row>
    <row r="36" spans="1:119" ht="32.25" customHeight="1" x14ac:dyDescent="0.15">
      <c r="A36" s="141"/>
      <c r="B36" s="181"/>
      <c r="C36" s="417">
        <f t="shared" si="5"/>
        <v>6</v>
      </c>
      <c r="D36" s="417"/>
      <c r="E36" s="416" t="str">
        <f>IF('各会計、関係団体の財政状況及び健全化判断比率'!B12="","",'各会計、関係団体の財政状況及び健全化判断比率'!B12)</f>
        <v>農林漁業改善資金特別会計</v>
      </c>
      <c r="F36" s="416"/>
      <c r="G36" s="416"/>
      <c r="H36" s="416"/>
      <c r="I36" s="416"/>
      <c r="J36" s="416"/>
      <c r="K36" s="416"/>
      <c r="L36" s="416"/>
      <c r="M36" s="416"/>
      <c r="N36" s="416"/>
      <c r="O36" s="416"/>
      <c r="P36" s="416"/>
      <c r="Q36" s="416"/>
      <c r="R36" s="416"/>
      <c r="S36" s="416"/>
      <c r="T36" s="182"/>
      <c r="U36" s="417" t="str">
        <f t="shared" si="0"/>
        <v/>
      </c>
      <c r="V36" s="417"/>
      <c r="W36" s="416"/>
      <c r="X36" s="416"/>
      <c r="Y36" s="416"/>
      <c r="Z36" s="416"/>
      <c r="AA36" s="416"/>
      <c r="AB36" s="416"/>
      <c r="AC36" s="416"/>
      <c r="AD36" s="416"/>
      <c r="AE36" s="416"/>
      <c r="AF36" s="416"/>
      <c r="AG36" s="416"/>
      <c r="AH36" s="416"/>
      <c r="AI36" s="416"/>
      <c r="AJ36" s="416"/>
      <c r="AK36" s="416"/>
      <c r="AL36" s="182"/>
      <c r="AM36" s="417" t="str">
        <f t="shared" si="1"/>
        <v/>
      </c>
      <c r="AN36" s="417"/>
      <c r="AO36" s="416"/>
      <c r="AP36" s="416"/>
      <c r="AQ36" s="416"/>
      <c r="AR36" s="416"/>
      <c r="AS36" s="416"/>
      <c r="AT36" s="416"/>
      <c r="AU36" s="416"/>
      <c r="AV36" s="416"/>
      <c r="AW36" s="416"/>
      <c r="AX36" s="416"/>
      <c r="AY36" s="416"/>
      <c r="AZ36" s="416"/>
      <c r="BA36" s="416"/>
      <c r="BB36" s="416"/>
      <c r="BC36" s="416"/>
      <c r="BD36" s="182"/>
      <c r="BE36" s="417" t="str">
        <f t="shared" si="2"/>
        <v/>
      </c>
      <c r="BF36" s="417"/>
      <c r="BG36" s="416"/>
      <c r="BH36" s="416"/>
      <c r="BI36" s="416"/>
      <c r="BJ36" s="416"/>
      <c r="BK36" s="416"/>
      <c r="BL36" s="416"/>
      <c r="BM36" s="416"/>
      <c r="BN36" s="416"/>
      <c r="BO36" s="416"/>
      <c r="BP36" s="416"/>
      <c r="BQ36" s="416"/>
      <c r="BR36" s="416"/>
      <c r="BS36" s="416"/>
      <c r="BT36" s="416"/>
      <c r="BU36" s="416"/>
      <c r="BV36" s="182"/>
      <c r="BW36" s="417">
        <f t="shared" si="3"/>
        <v>24</v>
      </c>
      <c r="BX36" s="417"/>
      <c r="BY36" s="416" t="str">
        <f>IF('各会計、関係団体の財政状況及び健全化判断比率'!B73="","",'各会計、関係団体の財政状況及び健全化判断比率'!B73)</f>
        <v>　⑤隠岐島前病院特別会計</v>
      </c>
      <c r="BZ36" s="416"/>
      <c r="CA36" s="416"/>
      <c r="CB36" s="416"/>
      <c r="CC36" s="416"/>
      <c r="CD36" s="416"/>
      <c r="CE36" s="416"/>
      <c r="CF36" s="416"/>
      <c r="CG36" s="416"/>
      <c r="CH36" s="416"/>
      <c r="CI36" s="416"/>
      <c r="CJ36" s="416"/>
      <c r="CK36" s="416"/>
      <c r="CL36" s="416"/>
      <c r="CM36" s="416"/>
      <c r="CN36" s="182"/>
      <c r="CO36" s="417">
        <f t="shared" si="4"/>
        <v>33</v>
      </c>
      <c r="CP36" s="417"/>
      <c r="CQ36" s="416" t="str">
        <f>IF('各会計、関係団体の財政状況及び健全化判断比率'!BS12="","",'各会計、関係団体の財政状況及び健全化判断比率'!BS12)</f>
        <v>しまね海洋館</v>
      </c>
      <c r="CR36" s="416"/>
      <c r="CS36" s="416"/>
      <c r="CT36" s="416"/>
      <c r="CU36" s="416"/>
      <c r="CV36" s="416"/>
      <c r="CW36" s="416"/>
      <c r="CX36" s="416"/>
      <c r="CY36" s="416"/>
      <c r="CZ36" s="416"/>
      <c r="DA36" s="416"/>
      <c r="DB36" s="416"/>
      <c r="DC36" s="416"/>
      <c r="DD36" s="416"/>
      <c r="DE36" s="416"/>
      <c r="DF36" s="174"/>
      <c r="DG36" s="418" t="str">
        <f>IF('各会計、関係団体の財政状況及び健全化判断比率'!BR12="","",'各会計、関係団体の財政状況及び健全化判断比率'!BR12)</f>
        <v/>
      </c>
      <c r="DH36" s="418"/>
      <c r="DI36" s="185"/>
      <c r="DJ36" s="140"/>
      <c r="DK36" s="140"/>
      <c r="DL36" s="140"/>
      <c r="DM36" s="140"/>
      <c r="DN36" s="140"/>
      <c r="DO36" s="140"/>
    </row>
    <row r="37" spans="1:119" ht="32.25" customHeight="1" x14ac:dyDescent="0.15">
      <c r="A37" s="141"/>
      <c r="B37" s="181"/>
      <c r="C37" s="417">
        <f t="shared" si="5"/>
        <v>7</v>
      </c>
      <c r="D37" s="417"/>
      <c r="E37" s="416" t="str">
        <f>IF('各会計、関係団体の財政状況及び健全化判断比率'!B13="","",'各会計、関係団体の財政状況及び健全化判断比率'!B13)</f>
        <v>島根あさひ社会復帰促進センター診療所特別会計</v>
      </c>
      <c r="F37" s="416"/>
      <c r="G37" s="416"/>
      <c r="H37" s="416"/>
      <c r="I37" s="416"/>
      <c r="J37" s="416"/>
      <c r="K37" s="416"/>
      <c r="L37" s="416"/>
      <c r="M37" s="416"/>
      <c r="N37" s="416"/>
      <c r="O37" s="416"/>
      <c r="P37" s="416"/>
      <c r="Q37" s="416"/>
      <c r="R37" s="416"/>
      <c r="S37" s="416"/>
      <c r="T37" s="182"/>
      <c r="U37" s="417" t="str">
        <f t="shared" si="0"/>
        <v/>
      </c>
      <c r="V37" s="417"/>
      <c r="W37" s="416"/>
      <c r="X37" s="416"/>
      <c r="Y37" s="416"/>
      <c r="Z37" s="416"/>
      <c r="AA37" s="416"/>
      <c r="AB37" s="416"/>
      <c r="AC37" s="416"/>
      <c r="AD37" s="416"/>
      <c r="AE37" s="416"/>
      <c r="AF37" s="416"/>
      <c r="AG37" s="416"/>
      <c r="AH37" s="416"/>
      <c r="AI37" s="416"/>
      <c r="AJ37" s="416"/>
      <c r="AK37" s="416"/>
      <c r="AL37" s="182"/>
      <c r="AM37" s="417" t="str">
        <f t="shared" si="1"/>
        <v/>
      </c>
      <c r="AN37" s="417"/>
      <c r="AO37" s="416"/>
      <c r="AP37" s="416"/>
      <c r="AQ37" s="416"/>
      <c r="AR37" s="416"/>
      <c r="AS37" s="416"/>
      <c r="AT37" s="416"/>
      <c r="AU37" s="416"/>
      <c r="AV37" s="416"/>
      <c r="AW37" s="416"/>
      <c r="AX37" s="416"/>
      <c r="AY37" s="416"/>
      <c r="AZ37" s="416"/>
      <c r="BA37" s="416"/>
      <c r="BB37" s="416"/>
      <c r="BC37" s="416"/>
      <c r="BD37" s="182"/>
      <c r="BE37" s="417" t="str">
        <f t="shared" si="2"/>
        <v/>
      </c>
      <c r="BF37" s="417"/>
      <c r="BG37" s="416"/>
      <c r="BH37" s="416"/>
      <c r="BI37" s="416"/>
      <c r="BJ37" s="416"/>
      <c r="BK37" s="416"/>
      <c r="BL37" s="416"/>
      <c r="BM37" s="416"/>
      <c r="BN37" s="416"/>
      <c r="BO37" s="416"/>
      <c r="BP37" s="416"/>
      <c r="BQ37" s="416"/>
      <c r="BR37" s="416"/>
      <c r="BS37" s="416"/>
      <c r="BT37" s="416"/>
      <c r="BU37" s="416"/>
      <c r="BV37" s="182"/>
      <c r="BW37" s="417">
        <f t="shared" si="3"/>
        <v>25</v>
      </c>
      <c r="BX37" s="417"/>
      <c r="BY37" s="416" t="str">
        <f>IF('各会計、関係団体の財政状況及び健全化判断比率'!B74="","",'各会計、関係団体の財政状況及び健全化判断比率'!B74)</f>
        <v>境港管理組合</v>
      </c>
      <c r="BZ37" s="416"/>
      <c r="CA37" s="416"/>
      <c r="CB37" s="416"/>
      <c r="CC37" s="416"/>
      <c r="CD37" s="416"/>
      <c r="CE37" s="416"/>
      <c r="CF37" s="416"/>
      <c r="CG37" s="416"/>
      <c r="CH37" s="416"/>
      <c r="CI37" s="416"/>
      <c r="CJ37" s="416"/>
      <c r="CK37" s="416"/>
      <c r="CL37" s="416"/>
      <c r="CM37" s="416"/>
      <c r="CN37" s="182"/>
      <c r="CO37" s="417">
        <f t="shared" si="4"/>
        <v>34</v>
      </c>
      <c r="CP37" s="417"/>
      <c r="CQ37" s="416" t="str">
        <f>IF('各会計、関係団体の財政状況及び健全化判断比率'!BS13="","",'各会計、関係団体の財政状況及び健全化判断比率'!BS13)</f>
        <v>ふるさと島根定住財団</v>
      </c>
      <c r="CR37" s="416"/>
      <c r="CS37" s="416"/>
      <c r="CT37" s="416"/>
      <c r="CU37" s="416"/>
      <c r="CV37" s="416"/>
      <c r="CW37" s="416"/>
      <c r="CX37" s="416"/>
      <c r="CY37" s="416"/>
      <c r="CZ37" s="416"/>
      <c r="DA37" s="416"/>
      <c r="DB37" s="416"/>
      <c r="DC37" s="416"/>
      <c r="DD37" s="416"/>
      <c r="DE37" s="416"/>
      <c r="DF37" s="174"/>
      <c r="DG37" s="418" t="str">
        <f>IF('各会計、関係団体の財政状況及び健全化判断比率'!BR13="","",'各会計、関係団体の財政状況及び健全化判断比率'!BR13)</f>
        <v/>
      </c>
      <c r="DH37" s="418"/>
      <c r="DI37" s="185"/>
      <c r="DJ37" s="140"/>
      <c r="DK37" s="140"/>
      <c r="DL37" s="140"/>
      <c r="DM37" s="140"/>
      <c r="DN37" s="140"/>
      <c r="DO37" s="140"/>
    </row>
    <row r="38" spans="1:119" ht="32.25" customHeight="1" x14ac:dyDescent="0.15">
      <c r="A38" s="141"/>
      <c r="B38" s="181"/>
      <c r="C38" s="417">
        <f t="shared" si="5"/>
        <v>8</v>
      </c>
      <c r="D38" s="417"/>
      <c r="E38" s="416" t="str">
        <f>IF('各会計、関係団体の財政状況及び健全化判断比率'!B14="","",'各会計、関係団体の財政状況及び健全化判断比率'!B14)</f>
        <v>母子父子寡婦福祉資金特別会計</v>
      </c>
      <c r="F38" s="416"/>
      <c r="G38" s="416"/>
      <c r="H38" s="416"/>
      <c r="I38" s="416"/>
      <c r="J38" s="416"/>
      <c r="K38" s="416"/>
      <c r="L38" s="416"/>
      <c r="M38" s="416"/>
      <c r="N38" s="416"/>
      <c r="O38" s="416"/>
      <c r="P38" s="416"/>
      <c r="Q38" s="416"/>
      <c r="R38" s="416"/>
      <c r="S38" s="416"/>
      <c r="T38" s="182"/>
      <c r="U38" s="417" t="str">
        <f t="shared" si="0"/>
        <v/>
      </c>
      <c r="V38" s="417"/>
      <c r="W38" s="416"/>
      <c r="X38" s="416"/>
      <c r="Y38" s="416"/>
      <c r="Z38" s="416"/>
      <c r="AA38" s="416"/>
      <c r="AB38" s="416"/>
      <c r="AC38" s="416"/>
      <c r="AD38" s="416"/>
      <c r="AE38" s="416"/>
      <c r="AF38" s="416"/>
      <c r="AG38" s="416"/>
      <c r="AH38" s="416"/>
      <c r="AI38" s="416"/>
      <c r="AJ38" s="416"/>
      <c r="AK38" s="416"/>
      <c r="AL38" s="182"/>
      <c r="AM38" s="417" t="str">
        <f t="shared" si="1"/>
        <v/>
      </c>
      <c r="AN38" s="417"/>
      <c r="AO38" s="416"/>
      <c r="AP38" s="416"/>
      <c r="AQ38" s="416"/>
      <c r="AR38" s="416"/>
      <c r="AS38" s="416"/>
      <c r="AT38" s="416"/>
      <c r="AU38" s="416"/>
      <c r="AV38" s="416"/>
      <c r="AW38" s="416"/>
      <c r="AX38" s="416"/>
      <c r="AY38" s="416"/>
      <c r="AZ38" s="416"/>
      <c r="BA38" s="416"/>
      <c r="BB38" s="416"/>
      <c r="BC38" s="416"/>
      <c r="BD38" s="182"/>
      <c r="BE38" s="417" t="str">
        <f t="shared" si="2"/>
        <v/>
      </c>
      <c r="BF38" s="417"/>
      <c r="BG38" s="416"/>
      <c r="BH38" s="416"/>
      <c r="BI38" s="416"/>
      <c r="BJ38" s="416"/>
      <c r="BK38" s="416"/>
      <c r="BL38" s="416"/>
      <c r="BM38" s="416"/>
      <c r="BN38" s="416"/>
      <c r="BO38" s="416"/>
      <c r="BP38" s="416"/>
      <c r="BQ38" s="416"/>
      <c r="BR38" s="416"/>
      <c r="BS38" s="416"/>
      <c r="BT38" s="416"/>
      <c r="BU38" s="416"/>
      <c r="BV38" s="182"/>
      <c r="BW38" s="417">
        <f t="shared" si="3"/>
        <v>26</v>
      </c>
      <c r="BX38" s="417"/>
      <c r="BY38" s="416" t="str">
        <f>IF('各会計、関係団体の財政状況及び健全化判断比率'!B75="","",'各会計、関係団体の財政状況及び健全化判断比率'!B75)</f>
        <v xml:space="preserve">  ①一般会計</v>
      </c>
      <c r="BZ38" s="416"/>
      <c r="CA38" s="416"/>
      <c r="CB38" s="416"/>
      <c r="CC38" s="416"/>
      <c r="CD38" s="416"/>
      <c r="CE38" s="416"/>
      <c r="CF38" s="416"/>
      <c r="CG38" s="416"/>
      <c r="CH38" s="416"/>
      <c r="CI38" s="416"/>
      <c r="CJ38" s="416"/>
      <c r="CK38" s="416"/>
      <c r="CL38" s="416"/>
      <c r="CM38" s="416"/>
      <c r="CN38" s="182"/>
      <c r="CO38" s="417">
        <f t="shared" si="4"/>
        <v>35</v>
      </c>
      <c r="CP38" s="417"/>
      <c r="CQ38" s="416" t="str">
        <f>IF('各会計、関係団体の財政状況及び健全化判断比率'!BS14="","",'各会計、関係団体の財政状況及び健全化判断比率'!BS14)</f>
        <v>しまね自然と環境財団</v>
      </c>
      <c r="CR38" s="416"/>
      <c r="CS38" s="416"/>
      <c r="CT38" s="416"/>
      <c r="CU38" s="416"/>
      <c r="CV38" s="416"/>
      <c r="CW38" s="416"/>
      <c r="CX38" s="416"/>
      <c r="CY38" s="416"/>
      <c r="CZ38" s="416"/>
      <c r="DA38" s="416"/>
      <c r="DB38" s="416"/>
      <c r="DC38" s="416"/>
      <c r="DD38" s="416"/>
      <c r="DE38" s="416"/>
      <c r="DF38" s="174"/>
      <c r="DG38" s="418" t="str">
        <f>IF('各会計、関係団体の財政状況及び健全化判断比率'!BR14="","",'各会計、関係団体の財政状況及び健全化判断比率'!BR14)</f>
        <v/>
      </c>
      <c r="DH38" s="418"/>
      <c r="DI38" s="185"/>
      <c r="DJ38" s="140"/>
      <c r="DK38" s="140"/>
      <c r="DL38" s="140"/>
      <c r="DM38" s="140"/>
      <c r="DN38" s="140"/>
      <c r="DO38" s="140"/>
    </row>
    <row r="39" spans="1:119" ht="32.25" customHeight="1" x14ac:dyDescent="0.15">
      <c r="A39" s="141"/>
      <c r="B39" s="181"/>
      <c r="C39" s="417">
        <f t="shared" si="5"/>
        <v>9</v>
      </c>
      <c r="D39" s="417"/>
      <c r="E39" s="416" t="str">
        <f>IF('各会計、関係団体の財政状況及び健全化判断比率'!B15="","",'各会計、関係団体の財政状況及び健全化判断比率'!B15)</f>
        <v>中小企業近代化資金特別会計</v>
      </c>
      <c r="F39" s="416"/>
      <c r="G39" s="416"/>
      <c r="H39" s="416"/>
      <c r="I39" s="416"/>
      <c r="J39" s="416"/>
      <c r="K39" s="416"/>
      <c r="L39" s="416"/>
      <c r="M39" s="416"/>
      <c r="N39" s="416"/>
      <c r="O39" s="416"/>
      <c r="P39" s="416"/>
      <c r="Q39" s="416"/>
      <c r="R39" s="416"/>
      <c r="S39" s="416"/>
      <c r="T39" s="182"/>
      <c r="U39" s="417" t="str">
        <f t="shared" si="0"/>
        <v/>
      </c>
      <c r="V39" s="417"/>
      <c r="W39" s="416"/>
      <c r="X39" s="416"/>
      <c r="Y39" s="416"/>
      <c r="Z39" s="416"/>
      <c r="AA39" s="416"/>
      <c r="AB39" s="416"/>
      <c r="AC39" s="416"/>
      <c r="AD39" s="416"/>
      <c r="AE39" s="416"/>
      <c r="AF39" s="416"/>
      <c r="AG39" s="416"/>
      <c r="AH39" s="416"/>
      <c r="AI39" s="416"/>
      <c r="AJ39" s="416"/>
      <c r="AK39" s="416"/>
      <c r="AL39" s="182"/>
      <c r="AM39" s="417" t="str">
        <f t="shared" si="1"/>
        <v/>
      </c>
      <c r="AN39" s="417"/>
      <c r="AO39" s="416"/>
      <c r="AP39" s="416"/>
      <c r="AQ39" s="416"/>
      <c r="AR39" s="416"/>
      <c r="AS39" s="416"/>
      <c r="AT39" s="416"/>
      <c r="AU39" s="416"/>
      <c r="AV39" s="416"/>
      <c r="AW39" s="416"/>
      <c r="AX39" s="416"/>
      <c r="AY39" s="416"/>
      <c r="AZ39" s="416"/>
      <c r="BA39" s="416"/>
      <c r="BB39" s="416"/>
      <c r="BC39" s="416"/>
      <c r="BD39" s="182"/>
      <c r="BE39" s="417" t="str">
        <f t="shared" si="2"/>
        <v/>
      </c>
      <c r="BF39" s="417"/>
      <c r="BG39" s="416"/>
      <c r="BH39" s="416"/>
      <c r="BI39" s="416"/>
      <c r="BJ39" s="416"/>
      <c r="BK39" s="416"/>
      <c r="BL39" s="416"/>
      <c r="BM39" s="416"/>
      <c r="BN39" s="416"/>
      <c r="BO39" s="416"/>
      <c r="BP39" s="416"/>
      <c r="BQ39" s="416"/>
      <c r="BR39" s="416"/>
      <c r="BS39" s="416"/>
      <c r="BT39" s="416"/>
      <c r="BU39" s="416"/>
      <c r="BV39" s="182"/>
      <c r="BW39" s="417">
        <f t="shared" si="3"/>
        <v>27</v>
      </c>
      <c r="BX39" s="417"/>
      <c r="BY39" s="416" t="str">
        <f>IF('各会計、関係団体の財政状況及び健全化判断比率'!B76="","",'各会計、関係団体の財政状況及び健全化判断比率'!B76)</f>
        <v xml:space="preserve">  ②港湾整備事業特別会計</v>
      </c>
      <c r="BZ39" s="416"/>
      <c r="CA39" s="416"/>
      <c r="CB39" s="416"/>
      <c r="CC39" s="416"/>
      <c r="CD39" s="416"/>
      <c r="CE39" s="416"/>
      <c r="CF39" s="416"/>
      <c r="CG39" s="416"/>
      <c r="CH39" s="416"/>
      <c r="CI39" s="416"/>
      <c r="CJ39" s="416"/>
      <c r="CK39" s="416"/>
      <c r="CL39" s="416"/>
      <c r="CM39" s="416"/>
      <c r="CN39" s="182"/>
      <c r="CO39" s="417">
        <f t="shared" si="4"/>
        <v>36</v>
      </c>
      <c r="CP39" s="417"/>
      <c r="CQ39" s="416" t="str">
        <f>IF('各会計、関係団体の財政状況及び健全化判断比率'!BS15="","",'各会計、関係団体の財政状況及び健全化判断比率'!BS15)</f>
        <v>島根県環境管理センター</v>
      </c>
      <c r="CR39" s="416"/>
      <c r="CS39" s="416"/>
      <c r="CT39" s="416"/>
      <c r="CU39" s="416"/>
      <c r="CV39" s="416"/>
      <c r="CW39" s="416"/>
      <c r="CX39" s="416"/>
      <c r="CY39" s="416"/>
      <c r="CZ39" s="416"/>
      <c r="DA39" s="416"/>
      <c r="DB39" s="416"/>
      <c r="DC39" s="416"/>
      <c r="DD39" s="416"/>
      <c r="DE39" s="416"/>
      <c r="DF39" s="174"/>
      <c r="DG39" s="418" t="str">
        <f>IF('各会計、関係団体の財政状況及び健全化判断比率'!BR15="","",'各会計、関係団体の財政状況及び健全化判断比率'!BR15)</f>
        <v>○</v>
      </c>
      <c r="DH39" s="418"/>
      <c r="DI39" s="185"/>
      <c r="DJ39" s="140"/>
      <c r="DK39" s="140"/>
      <c r="DL39" s="140"/>
      <c r="DM39" s="140"/>
      <c r="DN39" s="140"/>
      <c r="DO39" s="140"/>
    </row>
    <row r="40" spans="1:119" ht="32.25" customHeight="1" x14ac:dyDescent="0.15">
      <c r="A40" s="141"/>
      <c r="B40" s="181"/>
      <c r="C40" s="417">
        <f t="shared" si="5"/>
        <v>10</v>
      </c>
      <c r="D40" s="417"/>
      <c r="E40" s="416" t="str">
        <f>IF('各会計、関係団体の財政状況及び健全化判断比率'!B16="","",'各会計、関係団体の財政状況及び健全化判断比率'!B16)</f>
        <v>県営住宅特別会計</v>
      </c>
      <c r="F40" s="416"/>
      <c r="G40" s="416"/>
      <c r="H40" s="416"/>
      <c r="I40" s="416"/>
      <c r="J40" s="416"/>
      <c r="K40" s="416"/>
      <c r="L40" s="416"/>
      <c r="M40" s="416"/>
      <c r="N40" s="416"/>
      <c r="O40" s="416"/>
      <c r="P40" s="416"/>
      <c r="Q40" s="416"/>
      <c r="R40" s="416"/>
      <c r="S40" s="416"/>
      <c r="T40" s="182"/>
      <c r="U40" s="417" t="str">
        <f t="shared" si="0"/>
        <v/>
      </c>
      <c r="V40" s="417"/>
      <c r="W40" s="416"/>
      <c r="X40" s="416"/>
      <c r="Y40" s="416"/>
      <c r="Z40" s="416"/>
      <c r="AA40" s="416"/>
      <c r="AB40" s="416"/>
      <c r="AC40" s="416"/>
      <c r="AD40" s="416"/>
      <c r="AE40" s="416"/>
      <c r="AF40" s="416"/>
      <c r="AG40" s="416"/>
      <c r="AH40" s="416"/>
      <c r="AI40" s="416"/>
      <c r="AJ40" s="416"/>
      <c r="AK40" s="416"/>
      <c r="AL40" s="182"/>
      <c r="AM40" s="417" t="str">
        <f t="shared" si="1"/>
        <v/>
      </c>
      <c r="AN40" s="417"/>
      <c r="AO40" s="416"/>
      <c r="AP40" s="416"/>
      <c r="AQ40" s="416"/>
      <c r="AR40" s="416"/>
      <c r="AS40" s="416"/>
      <c r="AT40" s="416"/>
      <c r="AU40" s="416"/>
      <c r="AV40" s="416"/>
      <c r="AW40" s="416"/>
      <c r="AX40" s="416"/>
      <c r="AY40" s="416"/>
      <c r="AZ40" s="416"/>
      <c r="BA40" s="416"/>
      <c r="BB40" s="416"/>
      <c r="BC40" s="416"/>
      <c r="BD40" s="182"/>
      <c r="BE40" s="417" t="str">
        <f t="shared" si="2"/>
        <v/>
      </c>
      <c r="BF40" s="417"/>
      <c r="BG40" s="416"/>
      <c r="BH40" s="416"/>
      <c r="BI40" s="416"/>
      <c r="BJ40" s="416"/>
      <c r="BK40" s="416"/>
      <c r="BL40" s="416"/>
      <c r="BM40" s="416"/>
      <c r="BN40" s="416"/>
      <c r="BO40" s="416"/>
      <c r="BP40" s="416"/>
      <c r="BQ40" s="416"/>
      <c r="BR40" s="416"/>
      <c r="BS40" s="416"/>
      <c r="BT40" s="416"/>
      <c r="BU40" s="416"/>
      <c r="BV40" s="182"/>
      <c r="BW40" s="417" t="str">
        <f t="shared" si="3"/>
        <v/>
      </c>
      <c r="BX40" s="417"/>
      <c r="BY40" s="416" t="str">
        <f>IF('各会計、関係団体の財政状況及び健全化判断比率'!B77="","",'各会計、関係団体の財政状況及び健全化判断比率'!B77)</f>
        <v/>
      </c>
      <c r="BZ40" s="416"/>
      <c r="CA40" s="416"/>
      <c r="CB40" s="416"/>
      <c r="CC40" s="416"/>
      <c r="CD40" s="416"/>
      <c r="CE40" s="416"/>
      <c r="CF40" s="416"/>
      <c r="CG40" s="416"/>
      <c r="CH40" s="416"/>
      <c r="CI40" s="416"/>
      <c r="CJ40" s="416"/>
      <c r="CK40" s="416"/>
      <c r="CL40" s="416"/>
      <c r="CM40" s="416"/>
      <c r="CN40" s="182"/>
      <c r="CO40" s="417">
        <f t="shared" si="4"/>
        <v>37</v>
      </c>
      <c r="CP40" s="417"/>
      <c r="CQ40" s="416" t="str">
        <f>IF('各会計、関係団体の財政状況及び健全化判断比率'!BS16="","",'各会計、関係団体の財政状況及び健全化判断比率'!BS16)</f>
        <v>しまね女性センター</v>
      </c>
      <c r="CR40" s="416"/>
      <c r="CS40" s="416"/>
      <c r="CT40" s="416"/>
      <c r="CU40" s="416"/>
      <c r="CV40" s="416"/>
      <c r="CW40" s="416"/>
      <c r="CX40" s="416"/>
      <c r="CY40" s="416"/>
      <c r="CZ40" s="416"/>
      <c r="DA40" s="416"/>
      <c r="DB40" s="416"/>
      <c r="DC40" s="416"/>
      <c r="DD40" s="416"/>
      <c r="DE40" s="416"/>
      <c r="DF40" s="174"/>
      <c r="DG40" s="418" t="str">
        <f>IF('各会計、関係団体の財政状況及び健全化判断比率'!BR16="","",'各会計、関係団体の財政状況及び健全化判断比率'!BR16)</f>
        <v/>
      </c>
      <c r="DH40" s="418"/>
      <c r="DI40" s="185"/>
      <c r="DJ40" s="140"/>
      <c r="DK40" s="140"/>
      <c r="DL40" s="140"/>
      <c r="DM40" s="140"/>
      <c r="DN40" s="140"/>
      <c r="DO40" s="140"/>
    </row>
    <row r="41" spans="1:119" ht="13.5" customHeight="1" thickBot="1" x14ac:dyDescent="0.2">
      <c r="A41" s="141"/>
      <c r="B41" s="186"/>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187"/>
      <c r="BE41" s="187"/>
      <c r="BF41" s="187"/>
      <c r="BG41" s="187"/>
      <c r="BH41" s="187"/>
      <c r="BI41" s="187"/>
      <c r="BJ41" s="187"/>
      <c r="BK41" s="187"/>
      <c r="BL41" s="187"/>
      <c r="BM41" s="187"/>
      <c r="BN41" s="187"/>
      <c r="BO41" s="187"/>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c r="CL41" s="187"/>
      <c r="CM41" s="187"/>
      <c r="CN41" s="187"/>
      <c r="CO41" s="187"/>
      <c r="CP41" s="187"/>
      <c r="CQ41" s="187"/>
      <c r="CR41" s="187"/>
      <c r="CS41" s="187"/>
      <c r="CT41" s="187"/>
      <c r="CU41" s="187"/>
      <c r="CV41" s="187"/>
      <c r="CW41" s="187"/>
      <c r="CX41" s="187"/>
      <c r="CY41" s="187"/>
      <c r="CZ41" s="187"/>
      <c r="DA41" s="187"/>
      <c r="DB41" s="187"/>
      <c r="DC41" s="187"/>
      <c r="DD41" s="187"/>
      <c r="DE41" s="187"/>
      <c r="DF41" s="187"/>
      <c r="DG41" s="187"/>
      <c r="DH41" s="187"/>
      <c r="DI41" s="188"/>
      <c r="DJ41" s="140"/>
      <c r="DK41" s="140"/>
      <c r="DL41" s="140"/>
      <c r="DM41" s="140"/>
      <c r="DN41" s="140"/>
      <c r="DO41" s="140"/>
    </row>
    <row r="42" spans="1:119" x14ac:dyDescent="0.15">
      <c r="A42" s="140"/>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c r="CN42" s="140"/>
      <c r="CO42" s="140"/>
      <c r="CP42" s="140"/>
      <c r="CQ42" s="140"/>
      <c r="CR42" s="140"/>
      <c r="CS42" s="140"/>
      <c r="CT42" s="140"/>
      <c r="CU42" s="140"/>
      <c r="CV42" s="140"/>
      <c r="CW42" s="140"/>
      <c r="CX42" s="140"/>
      <c r="CY42" s="140"/>
      <c r="CZ42" s="140"/>
      <c r="DA42" s="140"/>
      <c r="DB42" s="140"/>
      <c r="DC42" s="140"/>
      <c r="DD42" s="140"/>
      <c r="DE42" s="140"/>
      <c r="DF42" s="140"/>
      <c r="DG42" s="140"/>
      <c r="DH42" s="140"/>
      <c r="DI42" s="140"/>
      <c r="DJ42" s="140"/>
      <c r="DK42" s="140"/>
      <c r="DL42" s="140"/>
      <c r="DM42" s="140"/>
      <c r="DN42" s="140"/>
      <c r="DO42" s="140"/>
    </row>
    <row r="43" spans="1:119" x14ac:dyDescent="0.15">
      <c r="A43" s="140"/>
      <c r="B43" s="140" t="s">
        <v>173</v>
      </c>
      <c r="C43" s="140"/>
      <c r="D43" s="140"/>
      <c r="E43" s="140" t="s">
        <v>174</v>
      </c>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c r="CN43" s="140"/>
      <c r="CO43" s="140"/>
      <c r="CP43" s="140"/>
      <c r="CQ43" s="140"/>
      <c r="CR43" s="140"/>
      <c r="CS43" s="140"/>
      <c r="CT43" s="140"/>
      <c r="CU43" s="140"/>
      <c r="CV43" s="140"/>
      <c r="CW43" s="140"/>
      <c r="CX43" s="140"/>
      <c r="CY43" s="140"/>
      <c r="CZ43" s="140"/>
      <c r="DA43" s="140"/>
      <c r="DB43" s="140"/>
      <c r="DC43" s="140"/>
      <c r="DD43" s="140"/>
      <c r="DE43" s="140"/>
      <c r="DF43" s="140"/>
      <c r="DG43" s="140"/>
      <c r="DH43" s="140"/>
      <c r="DI43" s="140"/>
      <c r="DJ43" s="140"/>
      <c r="DK43" s="140"/>
      <c r="DL43" s="140"/>
      <c r="DM43" s="140"/>
      <c r="DN43" s="140"/>
      <c r="DO43" s="140"/>
    </row>
    <row r="44" spans="1:119" x14ac:dyDescent="0.15">
      <c r="A44" s="140"/>
      <c r="B44" s="140"/>
      <c r="C44" s="140"/>
      <c r="D44" s="140"/>
      <c r="E44" s="140" t="s">
        <v>175</v>
      </c>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c r="CN44" s="140"/>
      <c r="CO44" s="140"/>
      <c r="CP44" s="140"/>
      <c r="CQ44" s="140"/>
      <c r="CR44" s="140"/>
      <c r="CS44" s="140"/>
      <c r="CT44" s="140"/>
      <c r="CU44" s="140"/>
      <c r="CV44" s="140"/>
      <c r="CW44" s="140"/>
      <c r="CX44" s="140"/>
      <c r="CY44" s="140"/>
      <c r="CZ44" s="140"/>
      <c r="DA44" s="140"/>
      <c r="DB44" s="140"/>
      <c r="DC44" s="140"/>
      <c r="DD44" s="140"/>
      <c r="DE44" s="140"/>
      <c r="DF44" s="140"/>
      <c r="DG44" s="140"/>
      <c r="DH44" s="140"/>
      <c r="DI44" s="140"/>
      <c r="DJ44" s="140"/>
      <c r="DK44" s="140"/>
      <c r="DL44" s="140"/>
      <c r="DM44" s="140"/>
      <c r="DN44" s="140"/>
      <c r="DO44" s="140"/>
    </row>
    <row r="45" spans="1:119" x14ac:dyDescent="0.15">
      <c r="A45" s="140"/>
      <c r="B45" s="140"/>
      <c r="C45" s="140"/>
      <c r="D45" s="140"/>
      <c r="E45" s="140" t="s">
        <v>176</v>
      </c>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c r="CN45" s="140"/>
      <c r="CO45" s="140"/>
      <c r="CP45" s="140"/>
      <c r="CQ45" s="140"/>
      <c r="CR45" s="140"/>
      <c r="CS45" s="140"/>
      <c r="CT45" s="140"/>
      <c r="CU45" s="140"/>
      <c r="CV45" s="140"/>
      <c r="CW45" s="140"/>
      <c r="CX45" s="140"/>
      <c r="CY45" s="140"/>
      <c r="CZ45" s="140"/>
      <c r="DA45" s="140"/>
      <c r="DB45" s="140"/>
      <c r="DC45" s="140"/>
      <c r="DD45" s="140"/>
      <c r="DE45" s="140"/>
      <c r="DF45" s="140"/>
      <c r="DG45" s="140"/>
      <c r="DH45" s="140"/>
      <c r="DI45" s="140"/>
      <c r="DJ45" s="140"/>
      <c r="DK45" s="140"/>
      <c r="DL45" s="140"/>
      <c r="DM45" s="140"/>
      <c r="DN45" s="140"/>
      <c r="DO45" s="140"/>
    </row>
    <row r="46" spans="1:119" x14ac:dyDescent="0.15">
      <c r="A46" s="140"/>
      <c r="B46" s="140"/>
      <c r="C46" s="140"/>
      <c r="D46" s="140"/>
      <c r="E46" s="140" t="s">
        <v>177</v>
      </c>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40"/>
      <c r="CL46" s="140"/>
      <c r="CM46" s="140"/>
      <c r="CN46" s="140"/>
      <c r="CO46" s="140"/>
      <c r="CP46" s="140"/>
      <c r="CQ46" s="140"/>
      <c r="CR46" s="140"/>
      <c r="CS46" s="140"/>
      <c r="CT46" s="140"/>
      <c r="CU46" s="140"/>
      <c r="CV46" s="140"/>
      <c r="CW46" s="140"/>
      <c r="CX46" s="140"/>
      <c r="CY46" s="140"/>
      <c r="CZ46" s="140"/>
      <c r="DA46" s="140"/>
      <c r="DB46" s="140"/>
      <c r="DC46" s="140"/>
      <c r="DD46" s="140"/>
      <c r="DE46" s="140"/>
      <c r="DF46" s="140"/>
      <c r="DG46" s="140"/>
      <c r="DH46" s="140"/>
      <c r="DI46" s="140"/>
      <c r="DJ46" s="140"/>
      <c r="DK46" s="140"/>
      <c r="DL46" s="140"/>
      <c r="DM46" s="140"/>
      <c r="DN46" s="140"/>
      <c r="DO46" s="140"/>
    </row>
    <row r="47" spans="1:119" x14ac:dyDescent="0.15">
      <c r="E47" s="142" t="s">
        <v>178</v>
      </c>
    </row>
    <row r="48" spans="1:119" x14ac:dyDescent="0.15">
      <c r="E48" s="142" t="s">
        <v>179</v>
      </c>
    </row>
    <row r="49" spans="5:5" x14ac:dyDescent="0.15">
      <c r="E49" s="142" t="s">
        <v>180</v>
      </c>
    </row>
    <row r="50" spans="5:5" x14ac:dyDescent="0.15"/>
    <row r="51" spans="5:5" x14ac:dyDescent="0.15"/>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ZcZRR8bx8U61loG+kZTPFeV/lFNZz5DMQ89FKVUvXq2vHRBevocwmR8xqA74ZpcDHtqfEUxeKWdmDNN8vm9gdQ==" saltValue="0WnvSVUPR96XM/of2BUXwQ=="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15"/>
  <cols>
    <col min="1" max="138" width="1.625" style="191" customWidth="1"/>
    <col min="139" max="16384" width="0" style="191" hidden="1"/>
  </cols>
  <sheetData>
    <row r="1" spans="2:138" ht="22.5" customHeight="1" thickBot="1" x14ac:dyDescent="0.2">
      <c r="B1" s="189"/>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704" t="s">
        <v>181</v>
      </c>
      <c r="DD1" s="705"/>
      <c r="DE1" s="705"/>
      <c r="DF1" s="705"/>
      <c r="DG1" s="705"/>
      <c r="DH1" s="705"/>
      <c r="DI1" s="706"/>
      <c r="DK1" s="704" t="s">
        <v>182</v>
      </c>
      <c r="DL1" s="705"/>
      <c r="DM1" s="705"/>
      <c r="DN1" s="705"/>
      <c r="DO1" s="705"/>
      <c r="DP1" s="705"/>
      <c r="DQ1" s="705"/>
      <c r="DR1" s="705"/>
      <c r="DS1" s="705"/>
      <c r="DT1" s="705"/>
      <c r="DU1" s="705"/>
      <c r="DV1" s="705"/>
      <c r="DW1" s="705"/>
      <c r="DX1" s="706"/>
      <c r="DY1" s="190"/>
      <c r="DZ1" s="190"/>
      <c r="EA1" s="190"/>
      <c r="EB1" s="190"/>
      <c r="EC1" s="190"/>
      <c r="ED1" s="190"/>
      <c r="EE1" s="190"/>
      <c r="EF1" s="190"/>
      <c r="EG1" s="190"/>
      <c r="EH1" s="190"/>
    </row>
    <row r="2" spans="2:138" ht="22.5" customHeight="1" x14ac:dyDescent="0.15">
      <c r="B2" s="192" t="s">
        <v>183</v>
      </c>
      <c r="R2" s="193"/>
      <c r="S2" s="193"/>
      <c r="T2" s="193"/>
      <c r="U2" s="193"/>
      <c r="V2" s="193"/>
      <c r="W2" s="193"/>
      <c r="X2" s="193"/>
      <c r="Y2" s="193"/>
      <c r="Z2" s="193"/>
      <c r="AA2" s="193"/>
      <c r="AB2" s="193"/>
      <c r="AC2" s="193"/>
      <c r="AE2" s="194"/>
      <c r="AF2" s="194"/>
      <c r="AG2" s="194"/>
      <c r="AH2" s="194"/>
      <c r="AI2" s="194"/>
      <c r="AJ2" s="193"/>
      <c r="AK2" s="193"/>
      <c r="AL2" s="193"/>
      <c r="AM2" s="193"/>
      <c r="AN2" s="193"/>
      <c r="AO2" s="193"/>
      <c r="AP2" s="193"/>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90"/>
      <c r="DK2" s="190"/>
      <c r="DL2" s="190"/>
      <c r="DM2" s="190"/>
      <c r="DN2" s="190"/>
      <c r="DO2" s="190"/>
      <c r="DP2" s="190"/>
      <c r="DQ2" s="190"/>
      <c r="DR2" s="190"/>
      <c r="DS2" s="190"/>
      <c r="DT2" s="190"/>
      <c r="DU2" s="190"/>
      <c r="DV2" s="190"/>
      <c r="DW2" s="190"/>
      <c r="DX2" s="190"/>
    </row>
    <row r="3" spans="2:138" ht="11.25" customHeight="1" x14ac:dyDescent="0.15">
      <c r="B3" s="677" t="s">
        <v>184</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185</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9"/>
      <c r="BY3" s="677" t="s">
        <v>186</v>
      </c>
      <c r="BZ3" s="678"/>
      <c r="CA3" s="678"/>
      <c r="CB3" s="678"/>
      <c r="CC3" s="678"/>
      <c r="CD3" s="678"/>
      <c r="CE3" s="678"/>
      <c r="CF3" s="678"/>
      <c r="CG3" s="678"/>
      <c r="CH3" s="678"/>
      <c r="CI3" s="678"/>
      <c r="CJ3" s="678"/>
      <c r="CK3" s="678"/>
      <c r="CL3" s="678"/>
      <c r="CM3" s="678"/>
      <c r="CN3" s="678"/>
      <c r="CO3" s="678"/>
      <c r="CP3" s="678"/>
      <c r="CQ3" s="678"/>
      <c r="CR3" s="678"/>
      <c r="CS3" s="678"/>
      <c r="CT3" s="678"/>
      <c r="CU3" s="678"/>
      <c r="CV3" s="678"/>
      <c r="CW3" s="678"/>
      <c r="CX3" s="678"/>
      <c r="CY3" s="678"/>
      <c r="CZ3" s="678"/>
      <c r="DA3" s="678"/>
      <c r="DB3" s="678"/>
      <c r="DC3" s="678"/>
      <c r="DD3" s="678"/>
      <c r="DE3" s="678"/>
      <c r="DF3" s="678"/>
      <c r="DG3" s="678"/>
      <c r="DH3" s="678"/>
      <c r="DI3" s="678"/>
      <c r="DJ3" s="678"/>
      <c r="DK3" s="678"/>
      <c r="DL3" s="678"/>
      <c r="DM3" s="678"/>
      <c r="DN3" s="678"/>
      <c r="DO3" s="678"/>
      <c r="DP3" s="678"/>
      <c r="DQ3" s="678"/>
      <c r="DR3" s="678"/>
      <c r="DS3" s="678"/>
      <c r="DT3" s="678"/>
      <c r="DU3" s="678"/>
      <c r="DV3" s="678"/>
      <c r="DW3" s="678"/>
      <c r="DX3" s="679"/>
    </row>
    <row r="4" spans="2:138" ht="11.25" customHeight="1" x14ac:dyDescent="0.15">
      <c r="B4" s="677" t="s">
        <v>1</v>
      </c>
      <c r="C4" s="678"/>
      <c r="D4" s="678"/>
      <c r="E4" s="678"/>
      <c r="F4" s="678"/>
      <c r="G4" s="678"/>
      <c r="H4" s="678"/>
      <c r="I4" s="678"/>
      <c r="J4" s="678"/>
      <c r="K4" s="678"/>
      <c r="L4" s="678"/>
      <c r="M4" s="678"/>
      <c r="N4" s="678"/>
      <c r="O4" s="678"/>
      <c r="P4" s="678"/>
      <c r="Q4" s="679"/>
      <c r="R4" s="677" t="s">
        <v>187</v>
      </c>
      <c r="S4" s="678"/>
      <c r="T4" s="678"/>
      <c r="U4" s="678"/>
      <c r="V4" s="678"/>
      <c r="W4" s="678"/>
      <c r="X4" s="678"/>
      <c r="Y4" s="679"/>
      <c r="Z4" s="677" t="s">
        <v>188</v>
      </c>
      <c r="AA4" s="678"/>
      <c r="AB4" s="678"/>
      <c r="AC4" s="679"/>
      <c r="AD4" s="677" t="s">
        <v>189</v>
      </c>
      <c r="AE4" s="678"/>
      <c r="AF4" s="678"/>
      <c r="AG4" s="678"/>
      <c r="AH4" s="678"/>
      <c r="AI4" s="678"/>
      <c r="AJ4" s="678"/>
      <c r="AK4" s="679"/>
      <c r="AL4" s="677" t="s">
        <v>188</v>
      </c>
      <c r="AM4" s="678"/>
      <c r="AN4" s="678"/>
      <c r="AO4" s="679"/>
      <c r="AP4" s="707" t="s">
        <v>190</v>
      </c>
      <c r="AQ4" s="707"/>
      <c r="AR4" s="707"/>
      <c r="AS4" s="707"/>
      <c r="AT4" s="707"/>
      <c r="AU4" s="707"/>
      <c r="AV4" s="707"/>
      <c r="AW4" s="707"/>
      <c r="AX4" s="707"/>
      <c r="AY4" s="707"/>
      <c r="AZ4" s="707"/>
      <c r="BA4" s="707"/>
      <c r="BB4" s="707"/>
      <c r="BC4" s="707"/>
      <c r="BD4" s="707" t="s">
        <v>191</v>
      </c>
      <c r="BE4" s="707"/>
      <c r="BF4" s="707"/>
      <c r="BG4" s="707"/>
      <c r="BH4" s="707"/>
      <c r="BI4" s="707"/>
      <c r="BJ4" s="707"/>
      <c r="BK4" s="707"/>
      <c r="BL4" s="707" t="s">
        <v>188</v>
      </c>
      <c r="BM4" s="707"/>
      <c r="BN4" s="707"/>
      <c r="BO4" s="707"/>
      <c r="BP4" s="707" t="s">
        <v>192</v>
      </c>
      <c r="BQ4" s="707"/>
      <c r="BR4" s="707"/>
      <c r="BS4" s="707"/>
      <c r="BT4" s="707"/>
      <c r="BU4" s="707"/>
      <c r="BV4" s="707"/>
      <c r="BW4" s="707"/>
      <c r="BY4" s="677" t="s">
        <v>193</v>
      </c>
      <c r="BZ4" s="678"/>
      <c r="CA4" s="678"/>
      <c r="CB4" s="678"/>
      <c r="CC4" s="678"/>
      <c r="CD4" s="678"/>
      <c r="CE4" s="678"/>
      <c r="CF4" s="678"/>
      <c r="CG4" s="678"/>
      <c r="CH4" s="678"/>
      <c r="CI4" s="678"/>
      <c r="CJ4" s="678"/>
      <c r="CK4" s="678"/>
      <c r="CL4" s="678"/>
      <c r="CM4" s="678"/>
      <c r="CN4" s="678"/>
      <c r="CO4" s="678"/>
      <c r="CP4" s="678"/>
      <c r="CQ4" s="678"/>
      <c r="CR4" s="678"/>
      <c r="CS4" s="678"/>
      <c r="CT4" s="678"/>
      <c r="CU4" s="678"/>
      <c r="CV4" s="678"/>
      <c r="CW4" s="678"/>
      <c r="CX4" s="678"/>
      <c r="CY4" s="678"/>
      <c r="CZ4" s="678"/>
      <c r="DA4" s="678"/>
      <c r="DB4" s="678"/>
      <c r="DC4" s="678"/>
      <c r="DD4" s="678"/>
      <c r="DE4" s="678"/>
      <c r="DF4" s="678"/>
      <c r="DG4" s="678"/>
      <c r="DH4" s="678"/>
      <c r="DI4" s="678"/>
      <c r="DJ4" s="678"/>
      <c r="DK4" s="678"/>
      <c r="DL4" s="678"/>
      <c r="DM4" s="678"/>
      <c r="DN4" s="678"/>
      <c r="DO4" s="678"/>
      <c r="DP4" s="678"/>
      <c r="DQ4" s="678"/>
      <c r="DR4" s="678"/>
      <c r="DS4" s="678"/>
      <c r="DT4" s="678"/>
      <c r="DU4" s="678"/>
      <c r="DV4" s="678"/>
      <c r="DW4" s="678"/>
      <c r="DX4" s="679"/>
    </row>
    <row r="5" spans="2:138" s="195" customFormat="1" ht="11.25" customHeight="1" x14ac:dyDescent="0.15">
      <c r="B5" s="671" t="s">
        <v>194</v>
      </c>
      <c r="C5" s="672"/>
      <c r="D5" s="672"/>
      <c r="E5" s="672"/>
      <c r="F5" s="672"/>
      <c r="G5" s="672"/>
      <c r="H5" s="672"/>
      <c r="I5" s="672"/>
      <c r="J5" s="672"/>
      <c r="K5" s="672"/>
      <c r="L5" s="672"/>
      <c r="M5" s="672"/>
      <c r="N5" s="672"/>
      <c r="O5" s="672"/>
      <c r="P5" s="672"/>
      <c r="Q5" s="673"/>
      <c r="R5" s="683">
        <v>80604106</v>
      </c>
      <c r="S5" s="684"/>
      <c r="T5" s="684"/>
      <c r="U5" s="684"/>
      <c r="V5" s="684"/>
      <c r="W5" s="684"/>
      <c r="X5" s="684"/>
      <c r="Y5" s="685"/>
      <c r="Z5" s="702">
        <v>16.3</v>
      </c>
      <c r="AA5" s="702"/>
      <c r="AB5" s="702"/>
      <c r="AC5" s="702"/>
      <c r="AD5" s="703">
        <v>65194235</v>
      </c>
      <c r="AE5" s="703"/>
      <c r="AF5" s="703"/>
      <c r="AG5" s="703"/>
      <c r="AH5" s="703"/>
      <c r="AI5" s="703"/>
      <c r="AJ5" s="703"/>
      <c r="AK5" s="703"/>
      <c r="AL5" s="686">
        <v>25.1</v>
      </c>
      <c r="AM5" s="687"/>
      <c r="AN5" s="687"/>
      <c r="AO5" s="690"/>
      <c r="AP5" s="671" t="s">
        <v>195</v>
      </c>
      <c r="AQ5" s="672"/>
      <c r="AR5" s="672"/>
      <c r="AS5" s="672"/>
      <c r="AT5" s="672"/>
      <c r="AU5" s="672"/>
      <c r="AV5" s="672"/>
      <c r="AW5" s="672"/>
      <c r="AX5" s="672"/>
      <c r="AY5" s="672"/>
      <c r="AZ5" s="672"/>
      <c r="BA5" s="672"/>
      <c r="BB5" s="672"/>
      <c r="BC5" s="673"/>
      <c r="BD5" s="616">
        <v>80300475</v>
      </c>
      <c r="BE5" s="617"/>
      <c r="BF5" s="617"/>
      <c r="BG5" s="617"/>
      <c r="BH5" s="617"/>
      <c r="BI5" s="617"/>
      <c r="BJ5" s="617"/>
      <c r="BK5" s="618"/>
      <c r="BL5" s="691">
        <v>99.6</v>
      </c>
      <c r="BM5" s="691"/>
      <c r="BN5" s="691"/>
      <c r="BO5" s="691"/>
      <c r="BP5" s="692">
        <v>504483</v>
      </c>
      <c r="BQ5" s="692"/>
      <c r="BR5" s="692"/>
      <c r="BS5" s="692"/>
      <c r="BT5" s="692"/>
      <c r="BU5" s="692"/>
      <c r="BV5" s="692"/>
      <c r="BW5" s="695"/>
      <c r="BY5" s="677" t="s">
        <v>190</v>
      </c>
      <c r="BZ5" s="678"/>
      <c r="CA5" s="678"/>
      <c r="CB5" s="678"/>
      <c r="CC5" s="678"/>
      <c r="CD5" s="678"/>
      <c r="CE5" s="678"/>
      <c r="CF5" s="678"/>
      <c r="CG5" s="678"/>
      <c r="CH5" s="678"/>
      <c r="CI5" s="678"/>
      <c r="CJ5" s="678"/>
      <c r="CK5" s="678"/>
      <c r="CL5" s="679"/>
      <c r="CM5" s="677" t="s">
        <v>196</v>
      </c>
      <c r="CN5" s="678"/>
      <c r="CO5" s="678"/>
      <c r="CP5" s="678"/>
      <c r="CQ5" s="678"/>
      <c r="CR5" s="678"/>
      <c r="CS5" s="678"/>
      <c r="CT5" s="679"/>
      <c r="CU5" s="677" t="s">
        <v>188</v>
      </c>
      <c r="CV5" s="678"/>
      <c r="CW5" s="678"/>
      <c r="CX5" s="679"/>
      <c r="CY5" s="677" t="s">
        <v>197</v>
      </c>
      <c r="CZ5" s="678"/>
      <c r="DA5" s="678"/>
      <c r="DB5" s="678"/>
      <c r="DC5" s="678"/>
      <c r="DD5" s="678"/>
      <c r="DE5" s="678"/>
      <c r="DF5" s="678"/>
      <c r="DG5" s="678"/>
      <c r="DH5" s="678"/>
      <c r="DI5" s="678"/>
      <c r="DJ5" s="678"/>
      <c r="DK5" s="679"/>
      <c r="DL5" s="677" t="s">
        <v>198</v>
      </c>
      <c r="DM5" s="678"/>
      <c r="DN5" s="678"/>
      <c r="DO5" s="678"/>
      <c r="DP5" s="678"/>
      <c r="DQ5" s="678"/>
      <c r="DR5" s="678"/>
      <c r="DS5" s="678"/>
      <c r="DT5" s="678"/>
      <c r="DU5" s="678"/>
      <c r="DV5" s="678"/>
      <c r="DW5" s="678"/>
      <c r="DX5" s="679"/>
    </row>
    <row r="6" spans="2:138" ht="11.25" customHeight="1" x14ac:dyDescent="0.15">
      <c r="B6" s="613" t="s">
        <v>199</v>
      </c>
      <c r="C6" s="614"/>
      <c r="D6" s="614"/>
      <c r="E6" s="614"/>
      <c r="F6" s="614"/>
      <c r="G6" s="614"/>
      <c r="H6" s="614"/>
      <c r="I6" s="614"/>
      <c r="J6" s="614"/>
      <c r="K6" s="614"/>
      <c r="L6" s="614"/>
      <c r="M6" s="614"/>
      <c r="N6" s="614"/>
      <c r="O6" s="614"/>
      <c r="P6" s="614"/>
      <c r="Q6" s="615"/>
      <c r="R6" s="616">
        <v>12595423</v>
      </c>
      <c r="S6" s="617"/>
      <c r="T6" s="617"/>
      <c r="U6" s="617"/>
      <c r="V6" s="617"/>
      <c r="W6" s="617"/>
      <c r="X6" s="617"/>
      <c r="Y6" s="618"/>
      <c r="Z6" s="691">
        <v>2.6</v>
      </c>
      <c r="AA6" s="691"/>
      <c r="AB6" s="691"/>
      <c r="AC6" s="691"/>
      <c r="AD6" s="692">
        <v>12595423</v>
      </c>
      <c r="AE6" s="692"/>
      <c r="AF6" s="692"/>
      <c r="AG6" s="692"/>
      <c r="AH6" s="692"/>
      <c r="AI6" s="692"/>
      <c r="AJ6" s="692"/>
      <c r="AK6" s="692"/>
      <c r="AL6" s="619">
        <v>4.9000000000000004</v>
      </c>
      <c r="AM6" s="693"/>
      <c r="AN6" s="693"/>
      <c r="AO6" s="694"/>
      <c r="AP6" s="613" t="s">
        <v>200</v>
      </c>
      <c r="AQ6" s="614"/>
      <c r="AR6" s="614"/>
      <c r="AS6" s="614"/>
      <c r="AT6" s="614"/>
      <c r="AU6" s="614"/>
      <c r="AV6" s="614"/>
      <c r="AW6" s="614"/>
      <c r="AX6" s="614"/>
      <c r="AY6" s="614"/>
      <c r="AZ6" s="614"/>
      <c r="BA6" s="614"/>
      <c r="BB6" s="614"/>
      <c r="BC6" s="615"/>
      <c r="BD6" s="616">
        <v>79595781</v>
      </c>
      <c r="BE6" s="617"/>
      <c r="BF6" s="617"/>
      <c r="BG6" s="617"/>
      <c r="BH6" s="617"/>
      <c r="BI6" s="617"/>
      <c r="BJ6" s="617"/>
      <c r="BK6" s="618"/>
      <c r="BL6" s="691">
        <v>98.7</v>
      </c>
      <c r="BM6" s="691"/>
      <c r="BN6" s="691"/>
      <c r="BO6" s="691"/>
      <c r="BP6" s="692">
        <v>504483</v>
      </c>
      <c r="BQ6" s="692"/>
      <c r="BR6" s="692"/>
      <c r="BS6" s="692"/>
      <c r="BT6" s="692"/>
      <c r="BU6" s="692"/>
      <c r="BV6" s="692"/>
      <c r="BW6" s="695"/>
      <c r="BY6" s="671" t="s">
        <v>201</v>
      </c>
      <c r="BZ6" s="672"/>
      <c r="CA6" s="672"/>
      <c r="CB6" s="672"/>
      <c r="CC6" s="672"/>
      <c r="CD6" s="672"/>
      <c r="CE6" s="672"/>
      <c r="CF6" s="672"/>
      <c r="CG6" s="672"/>
      <c r="CH6" s="672"/>
      <c r="CI6" s="672"/>
      <c r="CJ6" s="672"/>
      <c r="CK6" s="672"/>
      <c r="CL6" s="673"/>
      <c r="CM6" s="616">
        <v>973106</v>
      </c>
      <c r="CN6" s="617"/>
      <c r="CO6" s="617"/>
      <c r="CP6" s="617"/>
      <c r="CQ6" s="617"/>
      <c r="CR6" s="617"/>
      <c r="CS6" s="617"/>
      <c r="CT6" s="618"/>
      <c r="CU6" s="691">
        <v>0.2</v>
      </c>
      <c r="CV6" s="691"/>
      <c r="CW6" s="691"/>
      <c r="CX6" s="691"/>
      <c r="CY6" s="622" t="s">
        <v>112</v>
      </c>
      <c r="CZ6" s="617"/>
      <c r="DA6" s="617"/>
      <c r="DB6" s="617"/>
      <c r="DC6" s="617"/>
      <c r="DD6" s="617"/>
      <c r="DE6" s="617"/>
      <c r="DF6" s="617"/>
      <c r="DG6" s="617"/>
      <c r="DH6" s="617"/>
      <c r="DI6" s="617"/>
      <c r="DJ6" s="617"/>
      <c r="DK6" s="618"/>
      <c r="DL6" s="622">
        <v>965347</v>
      </c>
      <c r="DM6" s="617"/>
      <c r="DN6" s="617"/>
      <c r="DO6" s="617"/>
      <c r="DP6" s="617"/>
      <c r="DQ6" s="617"/>
      <c r="DR6" s="617"/>
      <c r="DS6" s="617"/>
      <c r="DT6" s="617"/>
      <c r="DU6" s="617"/>
      <c r="DV6" s="617"/>
      <c r="DW6" s="617"/>
      <c r="DX6" s="697"/>
    </row>
    <row r="7" spans="2:138" ht="11.25" customHeight="1" x14ac:dyDescent="0.15">
      <c r="B7" s="613" t="s">
        <v>202</v>
      </c>
      <c r="C7" s="614"/>
      <c r="D7" s="614"/>
      <c r="E7" s="614"/>
      <c r="F7" s="614"/>
      <c r="G7" s="614"/>
      <c r="H7" s="614"/>
      <c r="I7" s="614"/>
      <c r="J7" s="614"/>
      <c r="K7" s="614"/>
      <c r="L7" s="614"/>
      <c r="M7" s="614"/>
      <c r="N7" s="614"/>
      <c r="O7" s="614"/>
      <c r="P7" s="614"/>
      <c r="Q7" s="615"/>
      <c r="R7" s="616">
        <v>2407512</v>
      </c>
      <c r="S7" s="617"/>
      <c r="T7" s="617"/>
      <c r="U7" s="617"/>
      <c r="V7" s="617"/>
      <c r="W7" s="617"/>
      <c r="X7" s="617"/>
      <c r="Y7" s="618"/>
      <c r="Z7" s="691">
        <v>0.5</v>
      </c>
      <c r="AA7" s="691"/>
      <c r="AB7" s="691"/>
      <c r="AC7" s="691"/>
      <c r="AD7" s="692">
        <v>2407512</v>
      </c>
      <c r="AE7" s="692"/>
      <c r="AF7" s="692"/>
      <c r="AG7" s="692"/>
      <c r="AH7" s="692"/>
      <c r="AI7" s="692"/>
      <c r="AJ7" s="692"/>
      <c r="AK7" s="692"/>
      <c r="AL7" s="619">
        <v>0.9</v>
      </c>
      <c r="AM7" s="693"/>
      <c r="AN7" s="693"/>
      <c r="AO7" s="694"/>
      <c r="AP7" s="613" t="s">
        <v>203</v>
      </c>
      <c r="AQ7" s="614"/>
      <c r="AR7" s="614"/>
      <c r="AS7" s="614"/>
      <c r="AT7" s="614"/>
      <c r="AU7" s="614"/>
      <c r="AV7" s="614"/>
      <c r="AW7" s="614"/>
      <c r="AX7" s="614"/>
      <c r="AY7" s="614"/>
      <c r="AZ7" s="614"/>
      <c r="BA7" s="614"/>
      <c r="BB7" s="614"/>
      <c r="BC7" s="615"/>
      <c r="BD7" s="616">
        <v>23464942</v>
      </c>
      <c r="BE7" s="617"/>
      <c r="BF7" s="617"/>
      <c r="BG7" s="617"/>
      <c r="BH7" s="617"/>
      <c r="BI7" s="617"/>
      <c r="BJ7" s="617"/>
      <c r="BK7" s="618"/>
      <c r="BL7" s="691">
        <v>29.1</v>
      </c>
      <c r="BM7" s="691"/>
      <c r="BN7" s="691"/>
      <c r="BO7" s="691"/>
      <c r="BP7" s="692">
        <v>504483</v>
      </c>
      <c r="BQ7" s="692"/>
      <c r="BR7" s="692"/>
      <c r="BS7" s="692"/>
      <c r="BT7" s="692"/>
      <c r="BU7" s="692"/>
      <c r="BV7" s="692"/>
      <c r="BW7" s="695"/>
      <c r="BY7" s="613" t="s">
        <v>204</v>
      </c>
      <c r="BZ7" s="614"/>
      <c r="CA7" s="614"/>
      <c r="CB7" s="614"/>
      <c r="CC7" s="614"/>
      <c r="CD7" s="614"/>
      <c r="CE7" s="614"/>
      <c r="CF7" s="614"/>
      <c r="CG7" s="614"/>
      <c r="CH7" s="614"/>
      <c r="CI7" s="614"/>
      <c r="CJ7" s="614"/>
      <c r="CK7" s="614"/>
      <c r="CL7" s="615"/>
      <c r="CM7" s="616">
        <v>25375861</v>
      </c>
      <c r="CN7" s="617"/>
      <c r="CO7" s="617"/>
      <c r="CP7" s="617"/>
      <c r="CQ7" s="617"/>
      <c r="CR7" s="617"/>
      <c r="CS7" s="617"/>
      <c r="CT7" s="618"/>
      <c r="CU7" s="691">
        <v>5.4</v>
      </c>
      <c r="CV7" s="691"/>
      <c r="CW7" s="691"/>
      <c r="CX7" s="691"/>
      <c r="CY7" s="622">
        <v>3875005</v>
      </c>
      <c r="CZ7" s="617"/>
      <c r="DA7" s="617"/>
      <c r="DB7" s="617"/>
      <c r="DC7" s="617"/>
      <c r="DD7" s="617"/>
      <c r="DE7" s="617"/>
      <c r="DF7" s="617"/>
      <c r="DG7" s="617"/>
      <c r="DH7" s="617"/>
      <c r="DI7" s="617"/>
      <c r="DJ7" s="617"/>
      <c r="DK7" s="618"/>
      <c r="DL7" s="622">
        <v>21239290</v>
      </c>
      <c r="DM7" s="617"/>
      <c r="DN7" s="617"/>
      <c r="DO7" s="617"/>
      <c r="DP7" s="617"/>
      <c r="DQ7" s="617"/>
      <c r="DR7" s="617"/>
      <c r="DS7" s="617"/>
      <c r="DT7" s="617"/>
      <c r="DU7" s="617"/>
      <c r="DV7" s="617"/>
      <c r="DW7" s="617"/>
      <c r="DX7" s="697"/>
    </row>
    <row r="8" spans="2:138" ht="11.25" customHeight="1" x14ac:dyDescent="0.15">
      <c r="B8" s="613" t="s">
        <v>205</v>
      </c>
      <c r="C8" s="614"/>
      <c r="D8" s="614"/>
      <c r="E8" s="614"/>
      <c r="F8" s="614"/>
      <c r="G8" s="614"/>
      <c r="H8" s="614"/>
      <c r="I8" s="614"/>
      <c r="J8" s="614"/>
      <c r="K8" s="614"/>
      <c r="L8" s="614"/>
      <c r="M8" s="614"/>
      <c r="N8" s="614"/>
      <c r="O8" s="614"/>
      <c r="P8" s="614"/>
      <c r="Q8" s="615"/>
      <c r="R8" s="616" t="s">
        <v>112</v>
      </c>
      <c r="S8" s="617"/>
      <c r="T8" s="617"/>
      <c r="U8" s="617"/>
      <c r="V8" s="617"/>
      <c r="W8" s="617"/>
      <c r="X8" s="617"/>
      <c r="Y8" s="618"/>
      <c r="Z8" s="691" t="s">
        <v>206</v>
      </c>
      <c r="AA8" s="691"/>
      <c r="AB8" s="691"/>
      <c r="AC8" s="691"/>
      <c r="AD8" s="692" t="s">
        <v>207</v>
      </c>
      <c r="AE8" s="692"/>
      <c r="AF8" s="692"/>
      <c r="AG8" s="692"/>
      <c r="AH8" s="692"/>
      <c r="AI8" s="692"/>
      <c r="AJ8" s="692"/>
      <c r="AK8" s="692"/>
      <c r="AL8" s="619" t="s">
        <v>112</v>
      </c>
      <c r="AM8" s="693"/>
      <c r="AN8" s="693"/>
      <c r="AO8" s="694"/>
      <c r="AP8" s="613" t="s">
        <v>208</v>
      </c>
      <c r="AQ8" s="614"/>
      <c r="AR8" s="614"/>
      <c r="AS8" s="614"/>
      <c r="AT8" s="614"/>
      <c r="AU8" s="614"/>
      <c r="AV8" s="614"/>
      <c r="AW8" s="614"/>
      <c r="AX8" s="614"/>
      <c r="AY8" s="614"/>
      <c r="AZ8" s="614"/>
      <c r="BA8" s="614"/>
      <c r="BB8" s="614"/>
      <c r="BC8" s="615"/>
      <c r="BD8" s="616">
        <v>676742</v>
      </c>
      <c r="BE8" s="617"/>
      <c r="BF8" s="617"/>
      <c r="BG8" s="617"/>
      <c r="BH8" s="617"/>
      <c r="BI8" s="617"/>
      <c r="BJ8" s="617"/>
      <c r="BK8" s="618"/>
      <c r="BL8" s="691">
        <v>0.8</v>
      </c>
      <c r="BM8" s="691"/>
      <c r="BN8" s="691"/>
      <c r="BO8" s="691"/>
      <c r="BP8" s="692">
        <v>168103</v>
      </c>
      <c r="BQ8" s="692"/>
      <c r="BR8" s="692"/>
      <c r="BS8" s="692"/>
      <c r="BT8" s="692"/>
      <c r="BU8" s="692"/>
      <c r="BV8" s="692"/>
      <c r="BW8" s="695"/>
      <c r="BY8" s="613" t="s">
        <v>209</v>
      </c>
      <c r="BZ8" s="614"/>
      <c r="CA8" s="614"/>
      <c r="CB8" s="614"/>
      <c r="CC8" s="614"/>
      <c r="CD8" s="614"/>
      <c r="CE8" s="614"/>
      <c r="CF8" s="614"/>
      <c r="CG8" s="614"/>
      <c r="CH8" s="614"/>
      <c r="CI8" s="614"/>
      <c r="CJ8" s="614"/>
      <c r="CK8" s="614"/>
      <c r="CL8" s="615"/>
      <c r="CM8" s="616">
        <v>54173929</v>
      </c>
      <c r="CN8" s="617"/>
      <c r="CO8" s="617"/>
      <c r="CP8" s="617"/>
      <c r="CQ8" s="617"/>
      <c r="CR8" s="617"/>
      <c r="CS8" s="617"/>
      <c r="CT8" s="618"/>
      <c r="CU8" s="691">
        <v>11.4</v>
      </c>
      <c r="CV8" s="691"/>
      <c r="CW8" s="691"/>
      <c r="CX8" s="691"/>
      <c r="CY8" s="622">
        <v>1246287</v>
      </c>
      <c r="CZ8" s="617"/>
      <c r="DA8" s="617"/>
      <c r="DB8" s="617"/>
      <c r="DC8" s="617"/>
      <c r="DD8" s="617"/>
      <c r="DE8" s="617"/>
      <c r="DF8" s="617"/>
      <c r="DG8" s="617"/>
      <c r="DH8" s="617"/>
      <c r="DI8" s="617"/>
      <c r="DJ8" s="617"/>
      <c r="DK8" s="618"/>
      <c r="DL8" s="622">
        <v>48209638</v>
      </c>
      <c r="DM8" s="617"/>
      <c r="DN8" s="617"/>
      <c r="DO8" s="617"/>
      <c r="DP8" s="617"/>
      <c r="DQ8" s="617"/>
      <c r="DR8" s="617"/>
      <c r="DS8" s="617"/>
      <c r="DT8" s="617"/>
      <c r="DU8" s="617"/>
      <c r="DV8" s="617"/>
      <c r="DW8" s="617"/>
      <c r="DX8" s="697"/>
    </row>
    <row r="9" spans="2:138" ht="11.25" customHeight="1" x14ac:dyDescent="0.15">
      <c r="B9" s="613" t="s">
        <v>210</v>
      </c>
      <c r="C9" s="614"/>
      <c r="D9" s="614"/>
      <c r="E9" s="614"/>
      <c r="F9" s="614"/>
      <c r="G9" s="614"/>
      <c r="H9" s="614"/>
      <c r="I9" s="614"/>
      <c r="J9" s="614"/>
      <c r="K9" s="614"/>
      <c r="L9" s="614"/>
      <c r="M9" s="614"/>
      <c r="N9" s="614"/>
      <c r="O9" s="614"/>
      <c r="P9" s="614"/>
      <c r="Q9" s="615"/>
      <c r="R9" s="616" t="s">
        <v>207</v>
      </c>
      <c r="S9" s="617"/>
      <c r="T9" s="617"/>
      <c r="U9" s="617"/>
      <c r="V9" s="617"/>
      <c r="W9" s="617"/>
      <c r="X9" s="617"/>
      <c r="Y9" s="618"/>
      <c r="Z9" s="691" t="s">
        <v>207</v>
      </c>
      <c r="AA9" s="691"/>
      <c r="AB9" s="691"/>
      <c r="AC9" s="691"/>
      <c r="AD9" s="692" t="s">
        <v>112</v>
      </c>
      <c r="AE9" s="692"/>
      <c r="AF9" s="692"/>
      <c r="AG9" s="692"/>
      <c r="AH9" s="692"/>
      <c r="AI9" s="692"/>
      <c r="AJ9" s="692"/>
      <c r="AK9" s="692"/>
      <c r="AL9" s="619" t="s">
        <v>112</v>
      </c>
      <c r="AM9" s="693"/>
      <c r="AN9" s="693"/>
      <c r="AO9" s="694"/>
      <c r="AP9" s="613" t="s">
        <v>211</v>
      </c>
      <c r="AQ9" s="614"/>
      <c r="AR9" s="614"/>
      <c r="AS9" s="614"/>
      <c r="AT9" s="614"/>
      <c r="AU9" s="614"/>
      <c r="AV9" s="614"/>
      <c r="AW9" s="614"/>
      <c r="AX9" s="614"/>
      <c r="AY9" s="614"/>
      <c r="AZ9" s="614"/>
      <c r="BA9" s="614"/>
      <c r="BB9" s="614"/>
      <c r="BC9" s="615"/>
      <c r="BD9" s="616">
        <v>18978168</v>
      </c>
      <c r="BE9" s="617"/>
      <c r="BF9" s="617"/>
      <c r="BG9" s="617"/>
      <c r="BH9" s="617"/>
      <c r="BI9" s="617"/>
      <c r="BJ9" s="617"/>
      <c r="BK9" s="618"/>
      <c r="BL9" s="691">
        <v>23.5</v>
      </c>
      <c r="BM9" s="691"/>
      <c r="BN9" s="691"/>
      <c r="BO9" s="691"/>
      <c r="BP9" s="692" t="s">
        <v>112</v>
      </c>
      <c r="BQ9" s="692"/>
      <c r="BR9" s="692"/>
      <c r="BS9" s="692"/>
      <c r="BT9" s="692"/>
      <c r="BU9" s="692"/>
      <c r="BV9" s="692"/>
      <c r="BW9" s="695"/>
      <c r="BY9" s="613" t="s">
        <v>212</v>
      </c>
      <c r="BZ9" s="614"/>
      <c r="CA9" s="614"/>
      <c r="CB9" s="614"/>
      <c r="CC9" s="614"/>
      <c r="CD9" s="614"/>
      <c r="CE9" s="614"/>
      <c r="CF9" s="614"/>
      <c r="CG9" s="614"/>
      <c r="CH9" s="614"/>
      <c r="CI9" s="614"/>
      <c r="CJ9" s="614"/>
      <c r="CK9" s="614"/>
      <c r="CL9" s="615"/>
      <c r="CM9" s="616">
        <v>17820808</v>
      </c>
      <c r="CN9" s="617"/>
      <c r="CO9" s="617"/>
      <c r="CP9" s="617"/>
      <c r="CQ9" s="617"/>
      <c r="CR9" s="617"/>
      <c r="CS9" s="617"/>
      <c r="CT9" s="618"/>
      <c r="CU9" s="691">
        <v>3.8</v>
      </c>
      <c r="CV9" s="691"/>
      <c r="CW9" s="691"/>
      <c r="CX9" s="691"/>
      <c r="CY9" s="622">
        <v>920214</v>
      </c>
      <c r="CZ9" s="617"/>
      <c r="DA9" s="617"/>
      <c r="DB9" s="617"/>
      <c r="DC9" s="617"/>
      <c r="DD9" s="617"/>
      <c r="DE9" s="617"/>
      <c r="DF9" s="617"/>
      <c r="DG9" s="617"/>
      <c r="DH9" s="617"/>
      <c r="DI9" s="617"/>
      <c r="DJ9" s="617"/>
      <c r="DK9" s="618"/>
      <c r="DL9" s="622">
        <v>12174201</v>
      </c>
      <c r="DM9" s="617"/>
      <c r="DN9" s="617"/>
      <c r="DO9" s="617"/>
      <c r="DP9" s="617"/>
      <c r="DQ9" s="617"/>
      <c r="DR9" s="617"/>
      <c r="DS9" s="617"/>
      <c r="DT9" s="617"/>
      <c r="DU9" s="617"/>
      <c r="DV9" s="617"/>
      <c r="DW9" s="617"/>
      <c r="DX9" s="697"/>
    </row>
    <row r="10" spans="2:138" ht="11.25" customHeight="1" x14ac:dyDescent="0.15">
      <c r="B10" s="613" t="s">
        <v>213</v>
      </c>
      <c r="C10" s="614"/>
      <c r="D10" s="614"/>
      <c r="E10" s="614"/>
      <c r="F10" s="614"/>
      <c r="G10" s="614"/>
      <c r="H10" s="614"/>
      <c r="I10" s="614"/>
      <c r="J10" s="614"/>
      <c r="K10" s="614"/>
      <c r="L10" s="614"/>
      <c r="M10" s="614"/>
      <c r="N10" s="614"/>
      <c r="O10" s="614"/>
      <c r="P10" s="614"/>
      <c r="Q10" s="615"/>
      <c r="R10" s="616">
        <v>126289</v>
      </c>
      <c r="S10" s="617"/>
      <c r="T10" s="617"/>
      <c r="U10" s="617"/>
      <c r="V10" s="617"/>
      <c r="W10" s="617"/>
      <c r="X10" s="617"/>
      <c r="Y10" s="618"/>
      <c r="Z10" s="691">
        <v>0</v>
      </c>
      <c r="AA10" s="691"/>
      <c r="AB10" s="691"/>
      <c r="AC10" s="691"/>
      <c r="AD10" s="692">
        <v>126289</v>
      </c>
      <c r="AE10" s="692"/>
      <c r="AF10" s="692"/>
      <c r="AG10" s="692"/>
      <c r="AH10" s="692"/>
      <c r="AI10" s="692"/>
      <c r="AJ10" s="692"/>
      <c r="AK10" s="692"/>
      <c r="AL10" s="619">
        <v>0</v>
      </c>
      <c r="AM10" s="693"/>
      <c r="AN10" s="693"/>
      <c r="AO10" s="694"/>
      <c r="AP10" s="613" t="s">
        <v>214</v>
      </c>
      <c r="AQ10" s="614"/>
      <c r="AR10" s="614"/>
      <c r="AS10" s="614"/>
      <c r="AT10" s="614"/>
      <c r="AU10" s="614"/>
      <c r="AV10" s="614"/>
      <c r="AW10" s="614"/>
      <c r="AX10" s="614"/>
      <c r="AY10" s="614"/>
      <c r="AZ10" s="614"/>
      <c r="BA10" s="614"/>
      <c r="BB10" s="614"/>
      <c r="BC10" s="615"/>
      <c r="BD10" s="616">
        <v>834680</v>
      </c>
      <c r="BE10" s="617"/>
      <c r="BF10" s="617"/>
      <c r="BG10" s="617"/>
      <c r="BH10" s="617"/>
      <c r="BI10" s="617"/>
      <c r="BJ10" s="617"/>
      <c r="BK10" s="618"/>
      <c r="BL10" s="691">
        <v>1</v>
      </c>
      <c r="BM10" s="691"/>
      <c r="BN10" s="691"/>
      <c r="BO10" s="691"/>
      <c r="BP10" s="692">
        <v>39696</v>
      </c>
      <c r="BQ10" s="692"/>
      <c r="BR10" s="692"/>
      <c r="BS10" s="692"/>
      <c r="BT10" s="692"/>
      <c r="BU10" s="692"/>
      <c r="BV10" s="692"/>
      <c r="BW10" s="695"/>
      <c r="BY10" s="613" t="s">
        <v>215</v>
      </c>
      <c r="BZ10" s="614"/>
      <c r="CA10" s="614"/>
      <c r="CB10" s="614"/>
      <c r="CC10" s="614"/>
      <c r="CD10" s="614"/>
      <c r="CE10" s="614"/>
      <c r="CF10" s="614"/>
      <c r="CG10" s="614"/>
      <c r="CH10" s="614"/>
      <c r="CI10" s="614"/>
      <c r="CJ10" s="614"/>
      <c r="CK10" s="614"/>
      <c r="CL10" s="615"/>
      <c r="CM10" s="616">
        <v>1726453</v>
      </c>
      <c r="CN10" s="617"/>
      <c r="CO10" s="617"/>
      <c r="CP10" s="617"/>
      <c r="CQ10" s="617"/>
      <c r="CR10" s="617"/>
      <c r="CS10" s="617"/>
      <c r="CT10" s="618"/>
      <c r="CU10" s="691">
        <v>0.4</v>
      </c>
      <c r="CV10" s="691"/>
      <c r="CW10" s="691"/>
      <c r="CX10" s="691"/>
      <c r="CY10" s="622">
        <v>7612</v>
      </c>
      <c r="CZ10" s="617"/>
      <c r="DA10" s="617"/>
      <c r="DB10" s="617"/>
      <c r="DC10" s="617"/>
      <c r="DD10" s="617"/>
      <c r="DE10" s="617"/>
      <c r="DF10" s="617"/>
      <c r="DG10" s="617"/>
      <c r="DH10" s="617"/>
      <c r="DI10" s="617"/>
      <c r="DJ10" s="617"/>
      <c r="DK10" s="618"/>
      <c r="DL10" s="622">
        <v>1015453</v>
      </c>
      <c r="DM10" s="617"/>
      <c r="DN10" s="617"/>
      <c r="DO10" s="617"/>
      <c r="DP10" s="617"/>
      <c r="DQ10" s="617"/>
      <c r="DR10" s="617"/>
      <c r="DS10" s="617"/>
      <c r="DT10" s="617"/>
      <c r="DU10" s="617"/>
      <c r="DV10" s="617"/>
      <c r="DW10" s="617"/>
      <c r="DX10" s="697"/>
    </row>
    <row r="11" spans="2:138" ht="11.25" customHeight="1" x14ac:dyDescent="0.15">
      <c r="B11" s="613" t="s">
        <v>216</v>
      </c>
      <c r="C11" s="614"/>
      <c r="D11" s="614"/>
      <c r="E11" s="614"/>
      <c r="F11" s="614"/>
      <c r="G11" s="614"/>
      <c r="H11" s="614"/>
      <c r="I11" s="614"/>
      <c r="J11" s="614"/>
      <c r="K11" s="614"/>
      <c r="L11" s="614"/>
      <c r="M11" s="614"/>
      <c r="N11" s="614"/>
      <c r="O11" s="614"/>
      <c r="P11" s="614"/>
      <c r="Q11" s="615"/>
      <c r="R11" s="616">
        <v>108356</v>
      </c>
      <c r="S11" s="617"/>
      <c r="T11" s="617"/>
      <c r="U11" s="617"/>
      <c r="V11" s="617"/>
      <c r="W11" s="617"/>
      <c r="X11" s="617"/>
      <c r="Y11" s="618"/>
      <c r="Z11" s="691">
        <v>0</v>
      </c>
      <c r="AA11" s="691"/>
      <c r="AB11" s="691"/>
      <c r="AC11" s="691"/>
      <c r="AD11" s="692">
        <v>108356</v>
      </c>
      <c r="AE11" s="692"/>
      <c r="AF11" s="692"/>
      <c r="AG11" s="692"/>
      <c r="AH11" s="692"/>
      <c r="AI11" s="692"/>
      <c r="AJ11" s="692"/>
      <c r="AK11" s="692"/>
      <c r="AL11" s="619">
        <v>0</v>
      </c>
      <c r="AM11" s="693"/>
      <c r="AN11" s="693"/>
      <c r="AO11" s="694"/>
      <c r="AP11" s="613" t="s">
        <v>217</v>
      </c>
      <c r="AQ11" s="614"/>
      <c r="AR11" s="614"/>
      <c r="AS11" s="614"/>
      <c r="AT11" s="614"/>
      <c r="AU11" s="614"/>
      <c r="AV11" s="614"/>
      <c r="AW11" s="614"/>
      <c r="AX11" s="614"/>
      <c r="AY11" s="614"/>
      <c r="AZ11" s="614"/>
      <c r="BA11" s="614"/>
      <c r="BB11" s="614"/>
      <c r="BC11" s="615"/>
      <c r="BD11" s="616">
        <v>1659319</v>
      </c>
      <c r="BE11" s="617"/>
      <c r="BF11" s="617"/>
      <c r="BG11" s="617"/>
      <c r="BH11" s="617"/>
      <c r="BI11" s="617"/>
      <c r="BJ11" s="617"/>
      <c r="BK11" s="618"/>
      <c r="BL11" s="691">
        <v>2.1</v>
      </c>
      <c r="BM11" s="691"/>
      <c r="BN11" s="691"/>
      <c r="BO11" s="691"/>
      <c r="BP11" s="692">
        <v>296684</v>
      </c>
      <c r="BQ11" s="692"/>
      <c r="BR11" s="692"/>
      <c r="BS11" s="692"/>
      <c r="BT11" s="692"/>
      <c r="BU11" s="692"/>
      <c r="BV11" s="692"/>
      <c r="BW11" s="695"/>
      <c r="BY11" s="613" t="s">
        <v>218</v>
      </c>
      <c r="BZ11" s="614"/>
      <c r="CA11" s="614"/>
      <c r="CB11" s="614"/>
      <c r="CC11" s="614"/>
      <c r="CD11" s="614"/>
      <c r="CE11" s="614"/>
      <c r="CF11" s="614"/>
      <c r="CG11" s="614"/>
      <c r="CH11" s="614"/>
      <c r="CI11" s="614"/>
      <c r="CJ11" s="614"/>
      <c r="CK11" s="614"/>
      <c r="CL11" s="615"/>
      <c r="CM11" s="616">
        <v>35260677</v>
      </c>
      <c r="CN11" s="617"/>
      <c r="CO11" s="617"/>
      <c r="CP11" s="617"/>
      <c r="CQ11" s="617"/>
      <c r="CR11" s="617"/>
      <c r="CS11" s="617"/>
      <c r="CT11" s="618"/>
      <c r="CU11" s="691">
        <v>7.4</v>
      </c>
      <c r="CV11" s="691"/>
      <c r="CW11" s="691"/>
      <c r="CX11" s="691"/>
      <c r="CY11" s="622">
        <v>18415363</v>
      </c>
      <c r="CZ11" s="617"/>
      <c r="DA11" s="617"/>
      <c r="DB11" s="617"/>
      <c r="DC11" s="617"/>
      <c r="DD11" s="617"/>
      <c r="DE11" s="617"/>
      <c r="DF11" s="617"/>
      <c r="DG11" s="617"/>
      <c r="DH11" s="617"/>
      <c r="DI11" s="617"/>
      <c r="DJ11" s="617"/>
      <c r="DK11" s="618"/>
      <c r="DL11" s="622">
        <v>12596439</v>
      </c>
      <c r="DM11" s="617"/>
      <c r="DN11" s="617"/>
      <c r="DO11" s="617"/>
      <c r="DP11" s="617"/>
      <c r="DQ11" s="617"/>
      <c r="DR11" s="617"/>
      <c r="DS11" s="617"/>
      <c r="DT11" s="617"/>
      <c r="DU11" s="617"/>
      <c r="DV11" s="617"/>
      <c r="DW11" s="617"/>
      <c r="DX11" s="697"/>
    </row>
    <row r="12" spans="2:138" ht="11.25" customHeight="1" x14ac:dyDescent="0.15">
      <c r="B12" s="613" t="s">
        <v>219</v>
      </c>
      <c r="C12" s="614"/>
      <c r="D12" s="614"/>
      <c r="E12" s="614"/>
      <c r="F12" s="614"/>
      <c r="G12" s="614"/>
      <c r="H12" s="614"/>
      <c r="I12" s="614"/>
      <c r="J12" s="614"/>
      <c r="K12" s="614"/>
      <c r="L12" s="614"/>
      <c r="M12" s="614"/>
      <c r="N12" s="614"/>
      <c r="O12" s="614"/>
      <c r="P12" s="614"/>
      <c r="Q12" s="615"/>
      <c r="R12" s="616">
        <v>9953266</v>
      </c>
      <c r="S12" s="617"/>
      <c r="T12" s="617"/>
      <c r="U12" s="617"/>
      <c r="V12" s="617"/>
      <c r="W12" s="617"/>
      <c r="X12" s="617"/>
      <c r="Y12" s="618"/>
      <c r="Z12" s="691">
        <v>2</v>
      </c>
      <c r="AA12" s="691"/>
      <c r="AB12" s="691"/>
      <c r="AC12" s="691"/>
      <c r="AD12" s="692">
        <v>9953266</v>
      </c>
      <c r="AE12" s="692"/>
      <c r="AF12" s="692"/>
      <c r="AG12" s="692"/>
      <c r="AH12" s="692"/>
      <c r="AI12" s="692"/>
      <c r="AJ12" s="692"/>
      <c r="AK12" s="692"/>
      <c r="AL12" s="619">
        <v>3.8</v>
      </c>
      <c r="AM12" s="693"/>
      <c r="AN12" s="693"/>
      <c r="AO12" s="694"/>
      <c r="AP12" s="613" t="s">
        <v>220</v>
      </c>
      <c r="AQ12" s="614"/>
      <c r="AR12" s="614"/>
      <c r="AS12" s="614"/>
      <c r="AT12" s="614"/>
      <c r="AU12" s="614"/>
      <c r="AV12" s="614"/>
      <c r="AW12" s="614"/>
      <c r="AX12" s="614"/>
      <c r="AY12" s="614"/>
      <c r="AZ12" s="614"/>
      <c r="BA12" s="614"/>
      <c r="BB12" s="614"/>
      <c r="BC12" s="615"/>
      <c r="BD12" s="616">
        <v>362740</v>
      </c>
      <c r="BE12" s="617"/>
      <c r="BF12" s="617"/>
      <c r="BG12" s="617"/>
      <c r="BH12" s="617"/>
      <c r="BI12" s="617"/>
      <c r="BJ12" s="617"/>
      <c r="BK12" s="618"/>
      <c r="BL12" s="691">
        <v>0.5</v>
      </c>
      <c r="BM12" s="691"/>
      <c r="BN12" s="691"/>
      <c r="BO12" s="691"/>
      <c r="BP12" s="692" t="s">
        <v>207</v>
      </c>
      <c r="BQ12" s="692"/>
      <c r="BR12" s="692"/>
      <c r="BS12" s="692"/>
      <c r="BT12" s="692"/>
      <c r="BU12" s="692"/>
      <c r="BV12" s="692"/>
      <c r="BW12" s="695"/>
      <c r="BY12" s="613" t="s">
        <v>221</v>
      </c>
      <c r="BZ12" s="614"/>
      <c r="CA12" s="614"/>
      <c r="CB12" s="614"/>
      <c r="CC12" s="614"/>
      <c r="CD12" s="614"/>
      <c r="CE12" s="614"/>
      <c r="CF12" s="614"/>
      <c r="CG12" s="614"/>
      <c r="CH12" s="614"/>
      <c r="CI12" s="614"/>
      <c r="CJ12" s="614"/>
      <c r="CK12" s="614"/>
      <c r="CL12" s="615"/>
      <c r="CM12" s="616">
        <v>45698622</v>
      </c>
      <c r="CN12" s="617"/>
      <c r="CO12" s="617"/>
      <c r="CP12" s="617"/>
      <c r="CQ12" s="617"/>
      <c r="CR12" s="617"/>
      <c r="CS12" s="617"/>
      <c r="CT12" s="618"/>
      <c r="CU12" s="691">
        <v>9.6</v>
      </c>
      <c r="CV12" s="691"/>
      <c r="CW12" s="691"/>
      <c r="CX12" s="691"/>
      <c r="CY12" s="622">
        <v>2584369</v>
      </c>
      <c r="CZ12" s="617"/>
      <c r="DA12" s="617"/>
      <c r="DB12" s="617"/>
      <c r="DC12" s="617"/>
      <c r="DD12" s="617"/>
      <c r="DE12" s="617"/>
      <c r="DF12" s="617"/>
      <c r="DG12" s="617"/>
      <c r="DH12" s="617"/>
      <c r="DI12" s="617"/>
      <c r="DJ12" s="617"/>
      <c r="DK12" s="618"/>
      <c r="DL12" s="622">
        <v>8950419</v>
      </c>
      <c r="DM12" s="617"/>
      <c r="DN12" s="617"/>
      <c r="DO12" s="617"/>
      <c r="DP12" s="617"/>
      <c r="DQ12" s="617"/>
      <c r="DR12" s="617"/>
      <c r="DS12" s="617"/>
      <c r="DT12" s="617"/>
      <c r="DU12" s="617"/>
      <c r="DV12" s="617"/>
      <c r="DW12" s="617"/>
      <c r="DX12" s="697"/>
    </row>
    <row r="13" spans="2:138" ht="11.25" customHeight="1" x14ac:dyDescent="0.15">
      <c r="B13" s="613" t="s">
        <v>222</v>
      </c>
      <c r="C13" s="614"/>
      <c r="D13" s="614"/>
      <c r="E13" s="614"/>
      <c r="F13" s="614"/>
      <c r="G13" s="614"/>
      <c r="H13" s="614"/>
      <c r="I13" s="614"/>
      <c r="J13" s="614"/>
      <c r="K13" s="614"/>
      <c r="L13" s="614"/>
      <c r="M13" s="614"/>
      <c r="N13" s="614"/>
      <c r="O13" s="614"/>
      <c r="P13" s="614"/>
      <c r="Q13" s="615"/>
      <c r="R13" s="616" t="s">
        <v>112</v>
      </c>
      <c r="S13" s="617"/>
      <c r="T13" s="617"/>
      <c r="U13" s="617"/>
      <c r="V13" s="617"/>
      <c r="W13" s="617"/>
      <c r="X13" s="617"/>
      <c r="Y13" s="618"/>
      <c r="Z13" s="691" t="s">
        <v>121</v>
      </c>
      <c r="AA13" s="691"/>
      <c r="AB13" s="691"/>
      <c r="AC13" s="691"/>
      <c r="AD13" s="692" t="s">
        <v>112</v>
      </c>
      <c r="AE13" s="692"/>
      <c r="AF13" s="692"/>
      <c r="AG13" s="692"/>
      <c r="AH13" s="692"/>
      <c r="AI13" s="692"/>
      <c r="AJ13" s="692"/>
      <c r="AK13" s="692"/>
      <c r="AL13" s="619" t="s">
        <v>112</v>
      </c>
      <c r="AM13" s="693"/>
      <c r="AN13" s="693"/>
      <c r="AO13" s="694"/>
      <c r="AP13" s="613" t="s">
        <v>223</v>
      </c>
      <c r="AQ13" s="614"/>
      <c r="AR13" s="614"/>
      <c r="AS13" s="614"/>
      <c r="AT13" s="614"/>
      <c r="AU13" s="614"/>
      <c r="AV13" s="614"/>
      <c r="AW13" s="614"/>
      <c r="AX13" s="614"/>
      <c r="AY13" s="614"/>
      <c r="AZ13" s="614"/>
      <c r="BA13" s="614"/>
      <c r="BB13" s="614"/>
      <c r="BC13" s="615"/>
      <c r="BD13" s="616">
        <v>508169</v>
      </c>
      <c r="BE13" s="617"/>
      <c r="BF13" s="617"/>
      <c r="BG13" s="617"/>
      <c r="BH13" s="617"/>
      <c r="BI13" s="617"/>
      <c r="BJ13" s="617"/>
      <c r="BK13" s="618"/>
      <c r="BL13" s="691">
        <v>0.6</v>
      </c>
      <c r="BM13" s="691"/>
      <c r="BN13" s="691"/>
      <c r="BO13" s="691"/>
      <c r="BP13" s="692" t="s">
        <v>121</v>
      </c>
      <c r="BQ13" s="692"/>
      <c r="BR13" s="692"/>
      <c r="BS13" s="692"/>
      <c r="BT13" s="692"/>
      <c r="BU13" s="692"/>
      <c r="BV13" s="692"/>
      <c r="BW13" s="695"/>
      <c r="BY13" s="613" t="s">
        <v>224</v>
      </c>
      <c r="BZ13" s="614"/>
      <c r="CA13" s="614"/>
      <c r="CB13" s="614"/>
      <c r="CC13" s="614"/>
      <c r="CD13" s="614"/>
      <c r="CE13" s="614"/>
      <c r="CF13" s="614"/>
      <c r="CG13" s="614"/>
      <c r="CH13" s="614"/>
      <c r="CI13" s="614"/>
      <c r="CJ13" s="614"/>
      <c r="CK13" s="614"/>
      <c r="CL13" s="615"/>
      <c r="CM13" s="616">
        <v>72151067</v>
      </c>
      <c r="CN13" s="617"/>
      <c r="CO13" s="617"/>
      <c r="CP13" s="617"/>
      <c r="CQ13" s="617"/>
      <c r="CR13" s="617"/>
      <c r="CS13" s="617"/>
      <c r="CT13" s="618"/>
      <c r="CU13" s="691">
        <v>15.2</v>
      </c>
      <c r="CV13" s="691"/>
      <c r="CW13" s="691"/>
      <c r="CX13" s="691"/>
      <c r="CY13" s="622">
        <v>54476725</v>
      </c>
      <c r="CZ13" s="617"/>
      <c r="DA13" s="617"/>
      <c r="DB13" s="617"/>
      <c r="DC13" s="617"/>
      <c r="DD13" s="617"/>
      <c r="DE13" s="617"/>
      <c r="DF13" s="617"/>
      <c r="DG13" s="617"/>
      <c r="DH13" s="617"/>
      <c r="DI13" s="617"/>
      <c r="DJ13" s="617"/>
      <c r="DK13" s="618"/>
      <c r="DL13" s="622">
        <v>18105834</v>
      </c>
      <c r="DM13" s="617"/>
      <c r="DN13" s="617"/>
      <c r="DO13" s="617"/>
      <c r="DP13" s="617"/>
      <c r="DQ13" s="617"/>
      <c r="DR13" s="617"/>
      <c r="DS13" s="617"/>
      <c r="DT13" s="617"/>
      <c r="DU13" s="617"/>
      <c r="DV13" s="617"/>
      <c r="DW13" s="617"/>
      <c r="DX13" s="697"/>
    </row>
    <row r="14" spans="2:138" ht="11.25" customHeight="1" x14ac:dyDescent="0.15">
      <c r="B14" s="613" t="s">
        <v>225</v>
      </c>
      <c r="C14" s="614"/>
      <c r="D14" s="614"/>
      <c r="E14" s="614"/>
      <c r="F14" s="614"/>
      <c r="G14" s="614"/>
      <c r="H14" s="614"/>
      <c r="I14" s="614"/>
      <c r="J14" s="614"/>
      <c r="K14" s="614"/>
      <c r="L14" s="614"/>
      <c r="M14" s="614"/>
      <c r="N14" s="614"/>
      <c r="O14" s="614"/>
      <c r="P14" s="614"/>
      <c r="Q14" s="615"/>
      <c r="R14" s="616">
        <v>196830</v>
      </c>
      <c r="S14" s="617"/>
      <c r="T14" s="617"/>
      <c r="U14" s="617"/>
      <c r="V14" s="617"/>
      <c r="W14" s="617"/>
      <c r="X14" s="617"/>
      <c r="Y14" s="618"/>
      <c r="Z14" s="691">
        <v>0</v>
      </c>
      <c r="AA14" s="691"/>
      <c r="AB14" s="691"/>
      <c r="AC14" s="691"/>
      <c r="AD14" s="692">
        <v>196830</v>
      </c>
      <c r="AE14" s="692"/>
      <c r="AF14" s="692"/>
      <c r="AG14" s="692"/>
      <c r="AH14" s="692"/>
      <c r="AI14" s="692"/>
      <c r="AJ14" s="692"/>
      <c r="AK14" s="692"/>
      <c r="AL14" s="619">
        <v>0.1</v>
      </c>
      <c r="AM14" s="693"/>
      <c r="AN14" s="693"/>
      <c r="AO14" s="694"/>
      <c r="AP14" s="613" t="s">
        <v>226</v>
      </c>
      <c r="AQ14" s="614"/>
      <c r="AR14" s="614"/>
      <c r="AS14" s="614"/>
      <c r="AT14" s="614"/>
      <c r="AU14" s="614"/>
      <c r="AV14" s="614"/>
      <c r="AW14" s="614"/>
      <c r="AX14" s="614"/>
      <c r="AY14" s="614"/>
      <c r="AZ14" s="614"/>
      <c r="BA14" s="614"/>
      <c r="BB14" s="614"/>
      <c r="BC14" s="615"/>
      <c r="BD14" s="616">
        <v>445124</v>
      </c>
      <c r="BE14" s="617"/>
      <c r="BF14" s="617"/>
      <c r="BG14" s="617"/>
      <c r="BH14" s="617"/>
      <c r="BI14" s="617"/>
      <c r="BJ14" s="617"/>
      <c r="BK14" s="618"/>
      <c r="BL14" s="691">
        <v>0.6</v>
      </c>
      <c r="BM14" s="691"/>
      <c r="BN14" s="691"/>
      <c r="BO14" s="691"/>
      <c r="BP14" s="692" t="s">
        <v>112</v>
      </c>
      <c r="BQ14" s="692"/>
      <c r="BR14" s="692"/>
      <c r="BS14" s="692"/>
      <c r="BT14" s="692"/>
      <c r="BU14" s="692"/>
      <c r="BV14" s="692"/>
      <c r="BW14" s="695"/>
      <c r="BY14" s="613" t="s">
        <v>227</v>
      </c>
      <c r="BZ14" s="614"/>
      <c r="CA14" s="614"/>
      <c r="CB14" s="614"/>
      <c r="CC14" s="614"/>
      <c r="CD14" s="614"/>
      <c r="CE14" s="614"/>
      <c r="CF14" s="614"/>
      <c r="CG14" s="614"/>
      <c r="CH14" s="614"/>
      <c r="CI14" s="614"/>
      <c r="CJ14" s="614"/>
      <c r="CK14" s="614"/>
      <c r="CL14" s="615"/>
      <c r="CM14" s="616">
        <v>19605246</v>
      </c>
      <c r="CN14" s="617"/>
      <c r="CO14" s="617"/>
      <c r="CP14" s="617"/>
      <c r="CQ14" s="617"/>
      <c r="CR14" s="617"/>
      <c r="CS14" s="617"/>
      <c r="CT14" s="618"/>
      <c r="CU14" s="691">
        <v>4.0999999999999996</v>
      </c>
      <c r="CV14" s="691"/>
      <c r="CW14" s="691"/>
      <c r="CX14" s="691"/>
      <c r="CY14" s="622">
        <v>1427052</v>
      </c>
      <c r="CZ14" s="617"/>
      <c r="DA14" s="617"/>
      <c r="DB14" s="617"/>
      <c r="DC14" s="617"/>
      <c r="DD14" s="617"/>
      <c r="DE14" s="617"/>
      <c r="DF14" s="617"/>
      <c r="DG14" s="617"/>
      <c r="DH14" s="617"/>
      <c r="DI14" s="617"/>
      <c r="DJ14" s="617"/>
      <c r="DK14" s="618"/>
      <c r="DL14" s="622">
        <v>18063666</v>
      </c>
      <c r="DM14" s="617"/>
      <c r="DN14" s="617"/>
      <c r="DO14" s="617"/>
      <c r="DP14" s="617"/>
      <c r="DQ14" s="617"/>
      <c r="DR14" s="617"/>
      <c r="DS14" s="617"/>
      <c r="DT14" s="617"/>
      <c r="DU14" s="617"/>
      <c r="DV14" s="617"/>
      <c r="DW14" s="617"/>
      <c r="DX14" s="697"/>
    </row>
    <row r="15" spans="2:138" ht="11.25" customHeight="1" x14ac:dyDescent="0.15">
      <c r="B15" s="613" t="s">
        <v>228</v>
      </c>
      <c r="C15" s="614"/>
      <c r="D15" s="614"/>
      <c r="E15" s="614"/>
      <c r="F15" s="614"/>
      <c r="G15" s="614"/>
      <c r="H15" s="614"/>
      <c r="I15" s="614"/>
      <c r="J15" s="614"/>
      <c r="K15" s="614"/>
      <c r="L15" s="614"/>
      <c r="M15" s="614"/>
      <c r="N15" s="614"/>
      <c r="O15" s="614"/>
      <c r="P15" s="614"/>
      <c r="Q15" s="615"/>
      <c r="R15" s="616">
        <v>183205645</v>
      </c>
      <c r="S15" s="617"/>
      <c r="T15" s="617"/>
      <c r="U15" s="617"/>
      <c r="V15" s="617"/>
      <c r="W15" s="617"/>
      <c r="X15" s="617"/>
      <c r="Y15" s="618"/>
      <c r="Z15" s="691">
        <v>37.1</v>
      </c>
      <c r="AA15" s="691"/>
      <c r="AB15" s="691"/>
      <c r="AC15" s="691"/>
      <c r="AD15" s="692">
        <v>180011406</v>
      </c>
      <c r="AE15" s="692"/>
      <c r="AF15" s="692"/>
      <c r="AG15" s="692"/>
      <c r="AH15" s="692"/>
      <c r="AI15" s="692"/>
      <c r="AJ15" s="692"/>
      <c r="AK15" s="692"/>
      <c r="AL15" s="619">
        <v>69.400000000000006</v>
      </c>
      <c r="AM15" s="693"/>
      <c r="AN15" s="693"/>
      <c r="AO15" s="694"/>
      <c r="AP15" s="613" t="s">
        <v>229</v>
      </c>
      <c r="AQ15" s="614"/>
      <c r="AR15" s="614"/>
      <c r="AS15" s="614"/>
      <c r="AT15" s="614"/>
      <c r="AU15" s="614"/>
      <c r="AV15" s="614"/>
      <c r="AW15" s="614"/>
      <c r="AX15" s="614"/>
      <c r="AY15" s="614"/>
      <c r="AZ15" s="614"/>
      <c r="BA15" s="614"/>
      <c r="BB15" s="614"/>
      <c r="BC15" s="615"/>
      <c r="BD15" s="616">
        <v>15108466</v>
      </c>
      <c r="BE15" s="617"/>
      <c r="BF15" s="617"/>
      <c r="BG15" s="617"/>
      <c r="BH15" s="617"/>
      <c r="BI15" s="617"/>
      <c r="BJ15" s="617"/>
      <c r="BK15" s="618"/>
      <c r="BL15" s="691">
        <v>18.7</v>
      </c>
      <c r="BM15" s="691"/>
      <c r="BN15" s="691"/>
      <c r="BO15" s="691"/>
      <c r="BP15" s="692" t="s">
        <v>112</v>
      </c>
      <c r="BQ15" s="692"/>
      <c r="BR15" s="692"/>
      <c r="BS15" s="692"/>
      <c r="BT15" s="692"/>
      <c r="BU15" s="692"/>
      <c r="BV15" s="692"/>
      <c r="BW15" s="695"/>
      <c r="BY15" s="613" t="s">
        <v>230</v>
      </c>
      <c r="BZ15" s="614"/>
      <c r="CA15" s="614"/>
      <c r="CB15" s="614"/>
      <c r="CC15" s="614"/>
      <c r="CD15" s="614"/>
      <c r="CE15" s="614"/>
      <c r="CF15" s="614"/>
      <c r="CG15" s="614"/>
      <c r="CH15" s="614"/>
      <c r="CI15" s="614"/>
      <c r="CJ15" s="614"/>
      <c r="CK15" s="614"/>
      <c r="CL15" s="615"/>
      <c r="CM15" s="616" t="s">
        <v>112</v>
      </c>
      <c r="CN15" s="617"/>
      <c r="CO15" s="617"/>
      <c r="CP15" s="617"/>
      <c r="CQ15" s="617"/>
      <c r="CR15" s="617"/>
      <c r="CS15" s="617"/>
      <c r="CT15" s="618"/>
      <c r="CU15" s="691" t="s">
        <v>207</v>
      </c>
      <c r="CV15" s="691"/>
      <c r="CW15" s="691"/>
      <c r="CX15" s="691"/>
      <c r="CY15" s="622" t="s">
        <v>112</v>
      </c>
      <c r="CZ15" s="617"/>
      <c r="DA15" s="617"/>
      <c r="DB15" s="617"/>
      <c r="DC15" s="617"/>
      <c r="DD15" s="617"/>
      <c r="DE15" s="617"/>
      <c r="DF15" s="617"/>
      <c r="DG15" s="617"/>
      <c r="DH15" s="617"/>
      <c r="DI15" s="617"/>
      <c r="DJ15" s="617"/>
      <c r="DK15" s="618"/>
      <c r="DL15" s="622" t="s">
        <v>112</v>
      </c>
      <c r="DM15" s="617"/>
      <c r="DN15" s="617"/>
      <c r="DO15" s="617"/>
      <c r="DP15" s="617"/>
      <c r="DQ15" s="617"/>
      <c r="DR15" s="617"/>
      <c r="DS15" s="617"/>
      <c r="DT15" s="617"/>
      <c r="DU15" s="617"/>
      <c r="DV15" s="617"/>
      <c r="DW15" s="617"/>
      <c r="DX15" s="697"/>
    </row>
    <row r="16" spans="2:138" ht="11.25" customHeight="1" x14ac:dyDescent="0.15">
      <c r="B16" s="613" t="s">
        <v>231</v>
      </c>
      <c r="C16" s="614"/>
      <c r="D16" s="614"/>
      <c r="E16" s="614"/>
      <c r="F16" s="614"/>
      <c r="G16" s="614"/>
      <c r="H16" s="614"/>
      <c r="I16" s="614"/>
      <c r="J16" s="614"/>
      <c r="K16" s="614"/>
      <c r="L16" s="614"/>
      <c r="M16" s="614"/>
      <c r="N16" s="614"/>
      <c r="O16" s="614"/>
      <c r="P16" s="614"/>
      <c r="Q16" s="615"/>
      <c r="R16" s="616">
        <v>180011406</v>
      </c>
      <c r="S16" s="617"/>
      <c r="T16" s="617"/>
      <c r="U16" s="617"/>
      <c r="V16" s="617"/>
      <c r="W16" s="617"/>
      <c r="X16" s="617"/>
      <c r="Y16" s="618"/>
      <c r="Z16" s="619">
        <v>36.5</v>
      </c>
      <c r="AA16" s="693"/>
      <c r="AB16" s="693"/>
      <c r="AC16" s="696"/>
      <c r="AD16" s="622">
        <v>180011406</v>
      </c>
      <c r="AE16" s="617"/>
      <c r="AF16" s="617"/>
      <c r="AG16" s="617"/>
      <c r="AH16" s="617"/>
      <c r="AI16" s="617"/>
      <c r="AJ16" s="617"/>
      <c r="AK16" s="618"/>
      <c r="AL16" s="619">
        <v>69.400000000000006</v>
      </c>
      <c r="AM16" s="693"/>
      <c r="AN16" s="693"/>
      <c r="AO16" s="694"/>
      <c r="AP16" s="613" t="s">
        <v>232</v>
      </c>
      <c r="AQ16" s="614"/>
      <c r="AR16" s="614"/>
      <c r="AS16" s="614"/>
      <c r="AT16" s="614"/>
      <c r="AU16" s="614"/>
      <c r="AV16" s="614"/>
      <c r="AW16" s="614"/>
      <c r="AX16" s="614"/>
      <c r="AY16" s="614"/>
      <c r="AZ16" s="614"/>
      <c r="BA16" s="614"/>
      <c r="BB16" s="614"/>
      <c r="BC16" s="615"/>
      <c r="BD16" s="616">
        <v>672702</v>
      </c>
      <c r="BE16" s="617"/>
      <c r="BF16" s="617"/>
      <c r="BG16" s="617"/>
      <c r="BH16" s="617"/>
      <c r="BI16" s="617"/>
      <c r="BJ16" s="617"/>
      <c r="BK16" s="618"/>
      <c r="BL16" s="691">
        <v>0.8</v>
      </c>
      <c r="BM16" s="691"/>
      <c r="BN16" s="691"/>
      <c r="BO16" s="691"/>
      <c r="BP16" s="692" t="s">
        <v>112</v>
      </c>
      <c r="BQ16" s="692"/>
      <c r="BR16" s="692"/>
      <c r="BS16" s="692"/>
      <c r="BT16" s="692"/>
      <c r="BU16" s="692"/>
      <c r="BV16" s="692"/>
      <c r="BW16" s="695"/>
      <c r="BY16" s="613" t="s">
        <v>233</v>
      </c>
      <c r="BZ16" s="614"/>
      <c r="CA16" s="614"/>
      <c r="CB16" s="614"/>
      <c r="CC16" s="614"/>
      <c r="CD16" s="614"/>
      <c r="CE16" s="614"/>
      <c r="CF16" s="614"/>
      <c r="CG16" s="614"/>
      <c r="CH16" s="614"/>
      <c r="CI16" s="614"/>
      <c r="CJ16" s="614"/>
      <c r="CK16" s="614"/>
      <c r="CL16" s="615"/>
      <c r="CM16" s="616">
        <v>95913830</v>
      </c>
      <c r="CN16" s="617"/>
      <c r="CO16" s="617"/>
      <c r="CP16" s="617"/>
      <c r="CQ16" s="617"/>
      <c r="CR16" s="617"/>
      <c r="CS16" s="617"/>
      <c r="CT16" s="618"/>
      <c r="CU16" s="691">
        <v>20.3</v>
      </c>
      <c r="CV16" s="691"/>
      <c r="CW16" s="691"/>
      <c r="CX16" s="691"/>
      <c r="CY16" s="622">
        <v>8025267</v>
      </c>
      <c r="CZ16" s="617"/>
      <c r="DA16" s="617"/>
      <c r="DB16" s="617"/>
      <c r="DC16" s="617"/>
      <c r="DD16" s="617"/>
      <c r="DE16" s="617"/>
      <c r="DF16" s="617"/>
      <c r="DG16" s="617"/>
      <c r="DH16" s="617"/>
      <c r="DI16" s="617"/>
      <c r="DJ16" s="617"/>
      <c r="DK16" s="618"/>
      <c r="DL16" s="622">
        <v>72225864</v>
      </c>
      <c r="DM16" s="617"/>
      <c r="DN16" s="617"/>
      <c r="DO16" s="617"/>
      <c r="DP16" s="617"/>
      <c r="DQ16" s="617"/>
      <c r="DR16" s="617"/>
      <c r="DS16" s="617"/>
      <c r="DT16" s="617"/>
      <c r="DU16" s="617"/>
      <c r="DV16" s="617"/>
      <c r="DW16" s="617"/>
      <c r="DX16" s="697"/>
    </row>
    <row r="17" spans="2:128" ht="11.25" customHeight="1" x14ac:dyDescent="0.15">
      <c r="B17" s="613" t="s">
        <v>234</v>
      </c>
      <c r="C17" s="614"/>
      <c r="D17" s="614"/>
      <c r="E17" s="614"/>
      <c r="F17" s="614"/>
      <c r="G17" s="614"/>
      <c r="H17" s="614"/>
      <c r="I17" s="614"/>
      <c r="J17" s="614"/>
      <c r="K17" s="614"/>
      <c r="L17" s="614"/>
      <c r="M17" s="614"/>
      <c r="N17" s="614"/>
      <c r="O17" s="614"/>
      <c r="P17" s="614"/>
      <c r="Q17" s="615"/>
      <c r="R17" s="616">
        <v>3185573</v>
      </c>
      <c r="S17" s="617"/>
      <c r="T17" s="617"/>
      <c r="U17" s="617"/>
      <c r="V17" s="617"/>
      <c r="W17" s="617"/>
      <c r="X17" s="617"/>
      <c r="Y17" s="618"/>
      <c r="Z17" s="619">
        <v>0.6</v>
      </c>
      <c r="AA17" s="693"/>
      <c r="AB17" s="693"/>
      <c r="AC17" s="696"/>
      <c r="AD17" s="622" t="s">
        <v>112</v>
      </c>
      <c r="AE17" s="617"/>
      <c r="AF17" s="617"/>
      <c r="AG17" s="617"/>
      <c r="AH17" s="617"/>
      <c r="AI17" s="617"/>
      <c r="AJ17" s="617"/>
      <c r="AK17" s="618"/>
      <c r="AL17" s="619" t="s">
        <v>121</v>
      </c>
      <c r="AM17" s="693"/>
      <c r="AN17" s="693"/>
      <c r="AO17" s="694"/>
      <c r="AP17" s="613" t="s">
        <v>235</v>
      </c>
      <c r="AQ17" s="614"/>
      <c r="AR17" s="614"/>
      <c r="AS17" s="614"/>
      <c r="AT17" s="614"/>
      <c r="AU17" s="614"/>
      <c r="AV17" s="614"/>
      <c r="AW17" s="614"/>
      <c r="AX17" s="614"/>
      <c r="AY17" s="614"/>
      <c r="AZ17" s="614"/>
      <c r="BA17" s="614"/>
      <c r="BB17" s="614"/>
      <c r="BC17" s="615"/>
      <c r="BD17" s="616">
        <v>14435764</v>
      </c>
      <c r="BE17" s="617"/>
      <c r="BF17" s="617"/>
      <c r="BG17" s="617"/>
      <c r="BH17" s="617"/>
      <c r="BI17" s="617"/>
      <c r="BJ17" s="617"/>
      <c r="BK17" s="618"/>
      <c r="BL17" s="691">
        <v>17.899999999999999</v>
      </c>
      <c r="BM17" s="691"/>
      <c r="BN17" s="691"/>
      <c r="BO17" s="691"/>
      <c r="BP17" s="692" t="s">
        <v>112</v>
      </c>
      <c r="BQ17" s="692"/>
      <c r="BR17" s="692"/>
      <c r="BS17" s="692"/>
      <c r="BT17" s="692"/>
      <c r="BU17" s="692"/>
      <c r="BV17" s="692"/>
      <c r="BW17" s="695"/>
      <c r="BY17" s="613" t="s">
        <v>236</v>
      </c>
      <c r="BZ17" s="614"/>
      <c r="CA17" s="614"/>
      <c r="CB17" s="614"/>
      <c r="CC17" s="614"/>
      <c r="CD17" s="614"/>
      <c r="CE17" s="614"/>
      <c r="CF17" s="614"/>
      <c r="CG17" s="614"/>
      <c r="CH17" s="614"/>
      <c r="CI17" s="614"/>
      <c r="CJ17" s="614"/>
      <c r="CK17" s="614"/>
      <c r="CL17" s="615"/>
      <c r="CM17" s="616">
        <v>2031219</v>
      </c>
      <c r="CN17" s="617"/>
      <c r="CO17" s="617"/>
      <c r="CP17" s="617"/>
      <c r="CQ17" s="617"/>
      <c r="CR17" s="617"/>
      <c r="CS17" s="617"/>
      <c r="CT17" s="618"/>
      <c r="CU17" s="691">
        <v>0.4</v>
      </c>
      <c r="CV17" s="691"/>
      <c r="CW17" s="691"/>
      <c r="CX17" s="691"/>
      <c r="CY17" s="622" t="s">
        <v>112</v>
      </c>
      <c r="CZ17" s="617"/>
      <c r="DA17" s="617"/>
      <c r="DB17" s="617"/>
      <c r="DC17" s="617"/>
      <c r="DD17" s="617"/>
      <c r="DE17" s="617"/>
      <c r="DF17" s="617"/>
      <c r="DG17" s="617"/>
      <c r="DH17" s="617"/>
      <c r="DI17" s="617"/>
      <c r="DJ17" s="617"/>
      <c r="DK17" s="618"/>
      <c r="DL17" s="622">
        <v>17298</v>
      </c>
      <c r="DM17" s="617"/>
      <c r="DN17" s="617"/>
      <c r="DO17" s="617"/>
      <c r="DP17" s="617"/>
      <c r="DQ17" s="617"/>
      <c r="DR17" s="617"/>
      <c r="DS17" s="617"/>
      <c r="DT17" s="617"/>
      <c r="DU17" s="617"/>
      <c r="DV17" s="617"/>
      <c r="DW17" s="617"/>
      <c r="DX17" s="697"/>
    </row>
    <row r="18" spans="2:128" ht="11.25" customHeight="1" x14ac:dyDescent="0.15">
      <c r="B18" s="613" t="s">
        <v>237</v>
      </c>
      <c r="C18" s="614"/>
      <c r="D18" s="614"/>
      <c r="E18" s="614"/>
      <c r="F18" s="614"/>
      <c r="G18" s="614"/>
      <c r="H18" s="614"/>
      <c r="I18" s="614"/>
      <c r="J18" s="614"/>
      <c r="K18" s="614"/>
      <c r="L18" s="614"/>
      <c r="M18" s="614"/>
      <c r="N18" s="614"/>
      <c r="O18" s="614"/>
      <c r="P18" s="614"/>
      <c r="Q18" s="615"/>
      <c r="R18" s="616">
        <v>8666</v>
      </c>
      <c r="S18" s="617"/>
      <c r="T18" s="617"/>
      <c r="U18" s="617"/>
      <c r="V18" s="617"/>
      <c r="W18" s="617"/>
      <c r="X18" s="617"/>
      <c r="Y18" s="618"/>
      <c r="Z18" s="619">
        <v>0</v>
      </c>
      <c r="AA18" s="693"/>
      <c r="AB18" s="693"/>
      <c r="AC18" s="696"/>
      <c r="AD18" s="622" t="s">
        <v>207</v>
      </c>
      <c r="AE18" s="617"/>
      <c r="AF18" s="617"/>
      <c r="AG18" s="617"/>
      <c r="AH18" s="617"/>
      <c r="AI18" s="617"/>
      <c r="AJ18" s="617"/>
      <c r="AK18" s="618"/>
      <c r="AL18" s="619" t="s">
        <v>112</v>
      </c>
      <c r="AM18" s="693"/>
      <c r="AN18" s="693"/>
      <c r="AO18" s="694"/>
      <c r="AP18" s="613" t="s">
        <v>238</v>
      </c>
      <c r="AQ18" s="614"/>
      <c r="AR18" s="614"/>
      <c r="AS18" s="614"/>
      <c r="AT18" s="614"/>
      <c r="AU18" s="614"/>
      <c r="AV18" s="614"/>
      <c r="AW18" s="614"/>
      <c r="AX18" s="614"/>
      <c r="AY18" s="614"/>
      <c r="AZ18" s="614"/>
      <c r="BA18" s="614"/>
      <c r="BB18" s="614"/>
      <c r="BC18" s="615"/>
      <c r="BD18" s="616">
        <v>24642747</v>
      </c>
      <c r="BE18" s="617"/>
      <c r="BF18" s="617"/>
      <c r="BG18" s="617"/>
      <c r="BH18" s="617"/>
      <c r="BI18" s="617"/>
      <c r="BJ18" s="617"/>
      <c r="BK18" s="618"/>
      <c r="BL18" s="691">
        <v>30.6</v>
      </c>
      <c r="BM18" s="691"/>
      <c r="BN18" s="691"/>
      <c r="BO18" s="691"/>
      <c r="BP18" s="692" t="s">
        <v>207</v>
      </c>
      <c r="BQ18" s="692"/>
      <c r="BR18" s="692"/>
      <c r="BS18" s="692"/>
      <c r="BT18" s="692"/>
      <c r="BU18" s="692"/>
      <c r="BV18" s="692"/>
      <c r="BW18" s="695"/>
      <c r="BY18" s="613" t="s">
        <v>239</v>
      </c>
      <c r="BZ18" s="614"/>
      <c r="CA18" s="614"/>
      <c r="CB18" s="614"/>
      <c r="CC18" s="614"/>
      <c r="CD18" s="614"/>
      <c r="CE18" s="614"/>
      <c r="CF18" s="614"/>
      <c r="CG18" s="614"/>
      <c r="CH18" s="614"/>
      <c r="CI18" s="614"/>
      <c r="CJ18" s="614"/>
      <c r="CK18" s="614"/>
      <c r="CL18" s="615"/>
      <c r="CM18" s="616">
        <v>88962628</v>
      </c>
      <c r="CN18" s="617"/>
      <c r="CO18" s="617"/>
      <c r="CP18" s="617"/>
      <c r="CQ18" s="617"/>
      <c r="CR18" s="617"/>
      <c r="CS18" s="617"/>
      <c r="CT18" s="618"/>
      <c r="CU18" s="691">
        <v>18.8</v>
      </c>
      <c r="CV18" s="691"/>
      <c r="CW18" s="691"/>
      <c r="CX18" s="691"/>
      <c r="CY18" s="622" t="s">
        <v>207</v>
      </c>
      <c r="CZ18" s="617"/>
      <c r="DA18" s="617"/>
      <c r="DB18" s="617"/>
      <c r="DC18" s="617"/>
      <c r="DD18" s="617"/>
      <c r="DE18" s="617"/>
      <c r="DF18" s="617"/>
      <c r="DG18" s="617"/>
      <c r="DH18" s="617"/>
      <c r="DI18" s="617"/>
      <c r="DJ18" s="617"/>
      <c r="DK18" s="618"/>
      <c r="DL18" s="622">
        <v>85632595</v>
      </c>
      <c r="DM18" s="617"/>
      <c r="DN18" s="617"/>
      <c r="DO18" s="617"/>
      <c r="DP18" s="617"/>
      <c r="DQ18" s="617"/>
      <c r="DR18" s="617"/>
      <c r="DS18" s="617"/>
      <c r="DT18" s="617"/>
      <c r="DU18" s="617"/>
      <c r="DV18" s="617"/>
      <c r="DW18" s="617"/>
      <c r="DX18" s="697"/>
    </row>
    <row r="19" spans="2:128" ht="11.25" customHeight="1" x14ac:dyDescent="0.15">
      <c r="B19" s="613" t="s">
        <v>240</v>
      </c>
      <c r="C19" s="614"/>
      <c r="D19" s="614"/>
      <c r="E19" s="614"/>
      <c r="F19" s="614"/>
      <c r="G19" s="614"/>
      <c r="H19" s="614"/>
      <c r="I19" s="614"/>
      <c r="J19" s="614"/>
      <c r="K19" s="614"/>
      <c r="L19" s="614"/>
      <c r="M19" s="614"/>
      <c r="N19" s="614"/>
      <c r="O19" s="614"/>
      <c r="P19" s="614"/>
      <c r="Q19" s="615"/>
      <c r="R19" s="616">
        <v>276602004</v>
      </c>
      <c r="S19" s="617"/>
      <c r="T19" s="617"/>
      <c r="U19" s="617"/>
      <c r="V19" s="617"/>
      <c r="W19" s="617"/>
      <c r="X19" s="617"/>
      <c r="Y19" s="618"/>
      <c r="Z19" s="619">
        <v>56.1</v>
      </c>
      <c r="AA19" s="693"/>
      <c r="AB19" s="693"/>
      <c r="AC19" s="696"/>
      <c r="AD19" s="622">
        <v>257997894</v>
      </c>
      <c r="AE19" s="617"/>
      <c r="AF19" s="617"/>
      <c r="AG19" s="617"/>
      <c r="AH19" s="617"/>
      <c r="AI19" s="617"/>
      <c r="AJ19" s="617"/>
      <c r="AK19" s="618"/>
      <c r="AL19" s="619">
        <v>99.5</v>
      </c>
      <c r="AM19" s="693"/>
      <c r="AN19" s="693"/>
      <c r="AO19" s="694"/>
      <c r="AP19" s="613" t="s">
        <v>241</v>
      </c>
      <c r="AQ19" s="614"/>
      <c r="AR19" s="614"/>
      <c r="AS19" s="614"/>
      <c r="AT19" s="614"/>
      <c r="AU19" s="614"/>
      <c r="AV19" s="614"/>
      <c r="AW19" s="614"/>
      <c r="AX19" s="614"/>
      <c r="AY19" s="614"/>
      <c r="AZ19" s="614"/>
      <c r="BA19" s="614"/>
      <c r="BB19" s="614"/>
      <c r="BC19" s="615"/>
      <c r="BD19" s="616">
        <v>1384468</v>
      </c>
      <c r="BE19" s="617"/>
      <c r="BF19" s="617"/>
      <c r="BG19" s="617"/>
      <c r="BH19" s="617"/>
      <c r="BI19" s="617"/>
      <c r="BJ19" s="617"/>
      <c r="BK19" s="618"/>
      <c r="BL19" s="691">
        <v>1.7</v>
      </c>
      <c r="BM19" s="691"/>
      <c r="BN19" s="691"/>
      <c r="BO19" s="691"/>
      <c r="BP19" s="692" t="s">
        <v>112</v>
      </c>
      <c r="BQ19" s="692"/>
      <c r="BR19" s="692"/>
      <c r="BS19" s="692"/>
      <c r="BT19" s="692"/>
      <c r="BU19" s="692"/>
      <c r="BV19" s="692"/>
      <c r="BW19" s="695"/>
      <c r="BY19" s="613" t="s">
        <v>242</v>
      </c>
      <c r="BZ19" s="614"/>
      <c r="CA19" s="614"/>
      <c r="CB19" s="614"/>
      <c r="CC19" s="614"/>
      <c r="CD19" s="614"/>
      <c r="CE19" s="614"/>
      <c r="CF19" s="614"/>
      <c r="CG19" s="614"/>
      <c r="CH19" s="614"/>
      <c r="CI19" s="614"/>
      <c r="CJ19" s="614"/>
      <c r="CK19" s="614"/>
      <c r="CL19" s="615"/>
      <c r="CM19" s="616">
        <v>5308</v>
      </c>
      <c r="CN19" s="617"/>
      <c r="CO19" s="617"/>
      <c r="CP19" s="617"/>
      <c r="CQ19" s="617"/>
      <c r="CR19" s="617"/>
      <c r="CS19" s="617"/>
      <c r="CT19" s="618"/>
      <c r="CU19" s="691">
        <v>0</v>
      </c>
      <c r="CV19" s="691"/>
      <c r="CW19" s="691"/>
      <c r="CX19" s="691"/>
      <c r="CY19" s="622" t="s">
        <v>207</v>
      </c>
      <c r="CZ19" s="617"/>
      <c r="DA19" s="617"/>
      <c r="DB19" s="617"/>
      <c r="DC19" s="617"/>
      <c r="DD19" s="617"/>
      <c r="DE19" s="617"/>
      <c r="DF19" s="617"/>
      <c r="DG19" s="617"/>
      <c r="DH19" s="617"/>
      <c r="DI19" s="617"/>
      <c r="DJ19" s="617"/>
      <c r="DK19" s="618"/>
      <c r="DL19" s="622">
        <v>5308</v>
      </c>
      <c r="DM19" s="617"/>
      <c r="DN19" s="617"/>
      <c r="DO19" s="617"/>
      <c r="DP19" s="617"/>
      <c r="DQ19" s="617"/>
      <c r="DR19" s="617"/>
      <c r="DS19" s="617"/>
      <c r="DT19" s="617"/>
      <c r="DU19" s="617"/>
      <c r="DV19" s="617"/>
      <c r="DW19" s="617"/>
      <c r="DX19" s="697"/>
    </row>
    <row r="20" spans="2:128" ht="11.25" customHeight="1" x14ac:dyDescent="0.15">
      <c r="B20" s="613" t="s">
        <v>243</v>
      </c>
      <c r="C20" s="614"/>
      <c r="D20" s="614"/>
      <c r="E20" s="614"/>
      <c r="F20" s="614"/>
      <c r="G20" s="614"/>
      <c r="H20" s="614"/>
      <c r="I20" s="614"/>
      <c r="J20" s="614"/>
      <c r="K20" s="614"/>
      <c r="L20" s="614"/>
      <c r="M20" s="614"/>
      <c r="N20" s="614"/>
      <c r="O20" s="614"/>
      <c r="P20" s="614"/>
      <c r="Q20" s="615"/>
      <c r="R20" s="616">
        <v>197180</v>
      </c>
      <c r="S20" s="617"/>
      <c r="T20" s="617"/>
      <c r="U20" s="617"/>
      <c r="V20" s="617"/>
      <c r="W20" s="617"/>
      <c r="X20" s="617"/>
      <c r="Y20" s="618"/>
      <c r="Z20" s="619">
        <v>0</v>
      </c>
      <c r="AA20" s="693"/>
      <c r="AB20" s="693"/>
      <c r="AC20" s="696"/>
      <c r="AD20" s="622">
        <v>197180</v>
      </c>
      <c r="AE20" s="617"/>
      <c r="AF20" s="617"/>
      <c r="AG20" s="617"/>
      <c r="AH20" s="617"/>
      <c r="AI20" s="617"/>
      <c r="AJ20" s="617"/>
      <c r="AK20" s="618"/>
      <c r="AL20" s="619">
        <v>0.1</v>
      </c>
      <c r="AM20" s="693"/>
      <c r="AN20" s="693"/>
      <c r="AO20" s="694"/>
      <c r="AP20" s="698" t="s">
        <v>244</v>
      </c>
      <c r="AQ20" s="699"/>
      <c r="AR20" s="699"/>
      <c r="AS20" s="699"/>
      <c r="AT20" s="699"/>
      <c r="AU20" s="699"/>
      <c r="AV20" s="699"/>
      <c r="AW20" s="699"/>
      <c r="AX20" s="699"/>
      <c r="AY20" s="699"/>
      <c r="AZ20" s="699"/>
      <c r="BA20" s="699"/>
      <c r="BB20" s="699"/>
      <c r="BC20" s="700"/>
      <c r="BD20" s="616">
        <v>651565</v>
      </c>
      <c r="BE20" s="617"/>
      <c r="BF20" s="617"/>
      <c r="BG20" s="617"/>
      <c r="BH20" s="617"/>
      <c r="BI20" s="617"/>
      <c r="BJ20" s="617"/>
      <c r="BK20" s="618"/>
      <c r="BL20" s="691">
        <v>0.8</v>
      </c>
      <c r="BM20" s="691"/>
      <c r="BN20" s="691"/>
      <c r="BO20" s="691"/>
      <c r="BP20" s="692" t="s">
        <v>207</v>
      </c>
      <c r="BQ20" s="692"/>
      <c r="BR20" s="692"/>
      <c r="BS20" s="692"/>
      <c r="BT20" s="692"/>
      <c r="BU20" s="692"/>
      <c r="BV20" s="692"/>
      <c r="BW20" s="695"/>
      <c r="BY20" s="698" t="s">
        <v>245</v>
      </c>
      <c r="BZ20" s="699"/>
      <c r="CA20" s="699"/>
      <c r="CB20" s="699"/>
      <c r="CC20" s="699"/>
      <c r="CD20" s="699"/>
      <c r="CE20" s="699"/>
      <c r="CF20" s="699"/>
      <c r="CG20" s="699"/>
      <c r="CH20" s="699"/>
      <c r="CI20" s="699"/>
      <c r="CJ20" s="699"/>
      <c r="CK20" s="699"/>
      <c r="CL20" s="700"/>
      <c r="CM20" s="616" t="s">
        <v>121</v>
      </c>
      <c r="CN20" s="617"/>
      <c r="CO20" s="617"/>
      <c r="CP20" s="617"/>
      <c r="CQ20" s="617"/>
      <c r="CR20" s="617"/>
      <c r="CS20" s="617"/>
      <c r="CT20" s="618"/>
      <c r="CU20" s="691" t="s">
        <v>207</v>
      </c>
      <c r="CV20" s="691"/>
      <c r="CW20" s="691"/>
      <c r="CX20" s="691"/>
      <c r="CY20" s="622" t="s">
        <v>112</v>
      </c>
      <c r="CZ20" s="617"/>
      <c r="DA20" s="617"/>
      <c r="DB20" s="617"/>
      <c r="DC20" s="617"/>
      <c r="DD20" s="617"/>
      <c r="DE20" s="617"/>
      <c r="DF20" s="617"/>
      <c r="DG20" s="617"/>
      <c r="DH20" s="617"/>
      <c r="DI20" s="617"/>
      <c r="DJ20" s="617"/>
      <c r="DK20" s="618"/>
      <c r="DL20" s="622" t="s">
        <v>207</v>
      </c>
      <c r="DM20" s="617"/>
      <c r="DN20" s="617"/>
      <c r="DO20" s="617"/>
      <c r="DP20" s="617"/>
      <c r="DQ20" s="617"/>
      <c r="DR20" s="617"/>
      <c r="DS20" s="617"/>
      <c r="DT20" s="617"/>
      <c r="DU20" s="617"/>
      <c r="DV20" s="617"/>
      <c r="DW20" s="617"/>
      <c r="DX20" s="697"/>
    </row>
    <row r="21" spans="2:128" ht="11.25" customHeight="1" x14ac:dyDescent="0.15">
      <c r="B21" s="613" t="s">
        <v>246</v>
      </c>
      <c r="C21" s="614"/>
      <c r="D21" s="614"/>
      <c r="E21" s="614"/>
      <c r="F21" s="614"/>
      <c r="G21" s="614"/>
      <c r="H21" s="614"/>
      <c r="I21" s="614"/>
      <c r="J21" s="614"/>
      <c r="K21" s="614"/>
      <c r="L21" s="614"/>
      <c r="M21" s="614"/>
      <c r="N21" s="614"/>
      <c r="O21" s="614"/>
      <c r="P21" s="614"/>
      <c r="Q21" s="615"/>
      <c r="R21" s="616">
        <v>1837337</v>
      </c>
      <c r="S21" s="617"/>
      <c r="T21" s="617"/>
      <c r="U21" s="617"/>
      <c r="V21" s="617"/>
      <c r="W21" s="617"/>
      <c r="X21" s="617"/>
      <c r="Y21" s="618"/>
      <c r="Z21" s="619">
        <v>0.4</v>
      </c>
      <c r="AA21" s="693"/>
      <c r="AB21" s="693"/>
      <c r="AC21" s="696"/>
      <c r="AD21" s="622" t="s">
        <v>112</v>
      </c>
      <c r="AE21" s="617"/>
      <c r="AF21" s="617"/>
      <c r="AG21" s="617"/>
      <c r="AH21" s="617"/>
      <c r="AI21" s="617"/>
      <c r="AJ21" s="617"/>
      <c r="AK21" s="618"/>
      <c r="AL21" s="619" t="s">
        <v>207</v>
      </c>
      <c r="AM21" s="693"/>
      <c r="AN21" s="693"/>
      <c r="AO21" s="694"/>
      <c r="AP21" s="698" t="s">
        <v>247</v>
      </c>
      <c r="AQ21" s="699"/>
      <c r="AR21" s="699"/>
      <c r="AS21" s="699"/>
      <c r="AT21" s="699"/>
      <c r="AU21" s="699"/>
      <c r="AV21" s="699"/>
      <c r="AW21" s="699"/>
      <c r="AX21" s="699"/>
      <c r="AY21" s="699"/>
      <c r="AZ21" s="699"/>
      <c r="BA21" s="699"/>
      <c r="BB21" s="699"/>
      <c r="BC21" s="700"/>
      <c r="BD21" s="616">
        <v>120904</v>
      </c>
      <c r="BE21" s="617"/>
      <c r="BF21" s="617"/>
      <c r="BG21" s="617"/>
      <c r="BH21" s="617"/>
      <c r="BI21" s="617"/>
      <c r="BJ21" s="617"/>
      <c r="BK21" s="618"/>
      <c r="BL21" s="691">
        <v>0.1</v>
      </c>
      <c r="BM21" s="691"/>
      <c r="BN21" s="691"/>
      <c r="BO21" s="691"/>
      <c r="BP21" s="692" t="s">
        <v>112</v>
      </c>
      <c r="BQ21" s="692"/>
      <c r="BR21" s="692"/>
      <c r="BS21" s="692"/>
      <c r="BT21" s="692"/>
      <c r="BU21" s="692"/>
      <c r="BV21" s="692"/>
      <c r="BW21" s="695"/>
      <c r="BY21" s="698" t="s">
        <v>248</v>
      </c>
      <c r="BZ21" s="699"/>
      <c r="CA21" s="699"/>
      <c r="CB21" s="699"/>
      <c r="CC21" s="699"/>
      <c r="CD21" s="699"/>
      <c r="CE21" s="699"/>
      <c r="CF21" s="699"/>
      <c r="CG21" s="699"/>
      <c r="CH21" s="699"/>
      <c r="CI21" s="699"/>
      <c r="CJ21" s="699"/>
      <c r="CK21" s="699"/>
      <c r="CL21" s="700"/>
      <c r="CM21" s="616">
        <v>211249</v>
      </c>
      <c r="CN21" s="617"/>
      <c r="CO21" s="617"/>
      <c r="CP21" s="617"/>
      <c r="CQ21" s="617"/>
      <c r="CR21" s="617"/>
      <c r="CS21" s="617"/>
      <c r="CT21" s="618"/>
      <c r="CU21" s="691">
        <v>0</v>
      </c>
      <c r="CV21" s="691"/>
      <c r="CW21" s="691"/>
      <c r="CX21" s="691"/>
      <c r="CY21" s="622" t="s">
        <v>112</v>
      </c>
      <c r="CZ21" s="617"/>
      <c r="DA21" s="617"/>
      <c r="DB21" s="617"/>
      <c r="DC21" s="617"/>
      <c r="DD21" s="617"/>
      <c r="DE21" s="617"/>
      <c r="DF21" s="617"/>
      <c r="DG21" s="617"/>
      <c r="DH21" s="617"/>
      <c r="DI21" s="617"/>
      <c r="DJ21" s="617"/>
      <c r="DK21" s="618"/>
      <c r="DL21" s="622">
        <v>211249</v>
      </c>
      <c r="DM21" s="617"/>
      <c r="DN21" s="617"/>
      <c r="DO21" s="617"/>
      <c r="DP21" s="617"/>
      <c r="DQ21" s="617"/>
      <c r="DR21" s="617"/>
      <c r="DS21" s="617"/>
      <c r="DT21" s="617"/>
      <c r="DU21" s="617"/>
      <c r="DV21" s="617"/>
      <c r="DW21" s="617"/>
      <c r="DX21" s="697"/>
    </row>
    <row r="22" spans="2:128" ht="11.25" customHeight="1" x14ac:dyDescent="0.15">
      <c r="B22" s="613" t="s">
        <v>249</v>
      </c>
      <c r="C22" s="614"/>
      <c r="D22" s="614"/>
      <c r="E22" s="614"/>
      <c r="F22" s="614"/>
      <c r="G22" s="614"/>
      <c r="H22" s="614"/>
      <c r="I22" s="614"/>
      <c r="J22" s="614"/>
      <c r="K22" s="614"/>
      <c r="L22" s="614"/>
      <c r="M22" s="614"/>
      <c r="N22" s="614"/>
      <c r="O22" s="614"/>
      <c r="P22" s="614"/>
      <c r="Q22" s="615"/>
      <c r="R22" s="616">
        <v>4257807</v>
      </c>
      <c r="S22" s="617"/>
      <c r="T22" s="617"/>
      <c r="U22" s="617"/>
      <c r="V22" s="617"/>
      <c r="W22" s="617"/>
      <c r="X22" s="617"/>
      <c r="Y22" s="618"/>
      <c r="Z22" s="619">
        <v>0.9</v>
      </c>
      <c r="AA22" s="693"/>
      <c r="AB22" s="693"/>
      <c r="AC22" s="696"/>
      <c r="AD22" s="622">
        <v>518709</v>
      </c>
      <c r="AE22" s="617"/>
      <c r="AF22" s="617"/>
      <c r="AG22" s="617"/>
      <c r="AH22" s="617"/>
      <c r="AI22" s="617"/>
      <c r="AJ22" s="617"/>
      <c r="AK22" s="618"/>
      <c r="AL22" s="619">
        <v>0.2</v>
      </c>
      <c r="AM22" s="693"/>
      <c r="AN22" s="693"/>
      <c r="AO22" s="694"/>
      <c r="AP22" s="698" t="s">
        <v>250</v>
      </c>
      <c r="AQ22" s="699"/>
      <c r="AR22" s="699"/>
      <c r="AS22" s="699"/>
      <c r="AT22" s="699"/>
      <c r="AU22" s="699"/>
      <c r="AV22" s="699"/>
      <c r="AW22" s="699"/>
      <c r="AX22" s="699"/>
      <c r="AY22" s="699"/>
      <c r="AZ22" s="699"/>
      <c r="BA22" s="699"/>
      <c r="BB22" s="699"/>
      <c r="BC22" s="700"/>
      <c r="BD22" s="616">
        <v>1009366</v>
      </c>
      <c r="BE22" s="617"/>
      <c r="BF22" s="617"/>
      <c r="BG22" s="617"/>
      <c r="BH22" s="617"/>
      <c r="BI22" s="617"/>
      <c r="BJ22" s="617"/>
      <c r="BK22" s="618"/>
      <c r="BL22" s="691">
        <v>1.3</v>
      </c>
      <c r="BM22" s="691"/>
      <c r="BN22" s="691"/>
      <c r="BO22" s="691"/>
      <c r="BP22" s="692" t="s">
        <v>112</v>
      </c>
      <c r="BQ22" s="692"/>
      <c r="BR22" s="692"/>
      <c r="BS22" s="692"/>
      <c r="BT22" s="692"/>
      <c r="BU22" s="692"/>
      <c r="BV22" s="692"/>
      <c r="BW22" s="695"/>
      <c r="BY22" s="698" t="s">
        <v>251</v>
      </c>
      <c r="BZ22" s="699"/>
      <c r="CA22" s="699"/>
      <c r="CB22" s="699"/>
      <c r="CC22" s="699"/>
      <c r="CD22" s="699"/>
      <c r="CE22" s="699"/>
      <c r="CF22" s="699"/>
      <c r="CG22" s="699"/>
      <c r="CH22" s="699"/>
      <c r="CI22" s="699"/>
      <c r="CJ22" s="699"/>
      <c r="CK22" s="699"/>
      <c r="CL22" s="700"/>
      <c r="CM22" s="616">
        <v>302203</v>
      </c>
      <c r="CN22" s="617"/>
      <c r="CO22" s="617"/>
      <c r="CP22" s="617"/>
      <c r="CQ22" s="617"/>
      <c r="CR22" s="617"/>
      <c r="CS22" s="617"/>
      <c r="CT22" s="618"/>
      <c r="CU22" s="691">
        <v>0.1</v>
      </c>
      <c r="CV22" s="691"/>
      <c r="CW22" s="691"/>
      <c r="CX22" s="691"/>
      <c r="CY22" s="622" t="s">
        <v>112</v>
      </c>
      <c r="CZ22" s="617"/>
      <c r="DA22" s="617"/>
      <c r="DB22" s="617"/>
      <c r="DC22" s="617"/>
      <c r="DD22" s="617"/>
      <c r="DE22" s="617"/>
      <c r="DF22" s="617"/>
      <c r="DG22" s="617"/>
      <c r="DH22" s="617"/>
      <c r="DI22" s="617"/>
      <c r="DJ22" s="617"/>
      <c r="DK22" s="618"/>
      <c r="DL22" s="622">
        <v>302203</v>
      </c>
      <c r="DM22" s="617"/>
      <c r="DN22" s="617"/>
      <c r="DO22" s="617"/>
      <c r="DP22" s="617"/>
      <c r="DQ22" s="617"/>
      <c r="DR22" s="617"/>
      <c r="DS22" s="617"/>
      <c r="DT22" s="617"/>
      <c r="DU22" s="617"/>
      <c r="DV22" s="617"/>
      <c r="DW22" s="617"/>
      <c r="DX22" s="697"/>
    </row>
    <row r="23" spans="2:128" ht="11.25" customHeight="1" x14ac:dyDescent="0.15">
      <c r="B23" s="613" t="s">
        <v>252</v>
      </c>
      <c r="C23" s="614"/>
      <c r="D23" s="614"/>
      <c r="E23" s="614"/>
      <c r="F23" s="614"/>
      <c r="G23" s="614"/>
      <c r="H23" s="614"/>
      <c r="I23" s="614"/>
      <c r="J23" s="614"/>
      <c r="K23" s="614"/>
      <c r="L23" s="614"/>
      <c r="M23" s="614"/>
      <c r="N23" s="614"/>
      <c r="O23" s="614"/>
      <c r="P23" s="614"/>
      <c r="Q23" s="615"/>
      <c r="R23" s="616">
        <v>1208340</v>
      </c>
      <c r="S23" s="617"/>
      <c r="T23" s="617"/>
      <c r="U23" s="617"/>
      <c r="V23" s="617"/>
      <c r="W23" s="617"/>
      <c r="X23" s="617"/>
      <c r="Y23" s="618"/>
      <c r="Z23" s="619">
        <v>0.2</v>
      </c>
      <c r="AA23" s="693"/>
      <c r="AB23" s="693"/>
      <c r="AC23" s="696"/>
      <c r="AD23" s="622" t="s">
        <v>112</v>
      </c>
      <c r="AE23" s="617"/>
      <c r="AF23" s="617"/>
      <c r="AG23" s="617"/>
      <c r="AH23" s="617"/>
      <c r="AI23" s="617"/>
      <c r="AJ23" s="617"/>
      <c r="AK23" s="618"/>
      <c r="AL23" s="619" t="s">
        <v>112</v>
      </c>
      <c r="AM23" s="693"/>
      <c r="AN23" s="693"/>
      <c r="AO23" s="694"/>
      <c r="AP23" s="698" t="s">
        <v>253</v>
      </c>
      <c r="AQ23" s="699"/>
      <c r="AR23" s="699"/>
      <c r="AS23" s="699"/>
      <c r="AT23" s="699"/>
      <c r="AU23" s="699"/>
      <c r="AV23" s="699"/>
      <c r="AW23" s="699"/>
      <c r="AX23" s="699"/>
      <c r="AY23" s="699"/>
      <c r="AZ23" s="699"/>
      <c r="BA23" s="699"/>
      <c r="BB23" s="699"/>
      <c r="BC23" s="700"/>
      <c r="BD23" s="616">
        <v>5146834</v>
      </c>
      <c r="BE23" s="617"/>
      <c r="BF23" s="617"/>
      <c r="BG23" s="617"/>
      <c r="BH23" s="617"/>
      <c r="BI23" s="617"/>
      <c r="BJ23" s="617"/>
      <c r="BK23" s="618"/>
      <c r="BL23" s="691">
        <v>6.4</v>
      </c>
      <c r="BM23" s="691"/>
      <c r="BN23" s="691"/>
      <c r="BO23" s="691"/>
      <c r="BP23" s="692" t="s">
        <v>112</v>
      </c>
      <c r="BQ23" s="692"/>
      <c r="BR23" s="692"/>
      <c r="BS23" s="692"/>
      <c r="BT23" s="692"/>
      <c r="BU23" s="692"/>
      <c r="BV23" s="692"/>
      <c r="BW23" s="695"/>
      <c r="BY23" s="698" t="s">
        <v>254</v>
      </c>
      <c r="BZ23" s="699"/>
      <c r="CA23" s="699"/>
      <c r="CB23" s="699"/>
      <c r="CC23" s="699"/>
      <c r="CD23" s="699"/>
      <c r="CE23" s="699"/>
      <c r="CF23" s="699"/>
      <c r="CG23" s="699"/>
      <c r="CH23" s="699"/>
      <c r="CI23" s="699"/>
      <c r="CJ23" s="699"/>
      <c r="CK23" s="699"/>
      <c r="CL23" s="700"/>
      <c r="CM23" s="616">
        <v>264137</v>
      </c>
      <c r="CN23" s="617"/>
      <c r="CO23" s="617"/>
      <c r="CP23" s="617"/>
      <c r="CQ23" s="617"/>
      <c r="CR23" s="617"/>
      <c r="CS23" s="617"/>
      <c r="CT23" s="618"/>
      <c r="CU23" s="691">
        <v>0.1</v>
      </c>
      <c r="CV23" s="691"/>
      <c r="CW23" s="691"/>
      <c r="CX23" s="691"/>
      <c r="CY23" s="622" t="s">
        <v>112</v>
      </c>
      <c r="CZ23" s="617"/>
      <c r="DA23" s="617"/>
      <c r="DB23" s="617"/>
      <c r="DC23" s="617"/>
      <c r="DD23" s="617"/>
      <c r="DE23" s="617"/>
      <c r="DF23" s="617"/>
      <c r="DG23" s="617"/>
      <c r="DH23" s="617"/>
      <c r="DI23" s="617"/>
      <c r="DJ23" s="617"/>
      <c r="DK23" s="618"/>
      <c r="DL23" s="622">
        <v>264137</v>
      </c>
      <c r="DM23" s="617"/>
      <c r="DN23" s="617"/>
      <c r="DO23" s="617"/>
      <c r="DP23" s="617"/>
      <c r="DQ23" s="617"/>
      <c r="DR23" s="617"/>
      <c r="DS23" s="617"/>
      <c r="DT23" s="617"/>
      <c r="DU23" s="617"/>
      <c r="DV23" s="617"/>
      <c r="DW23" s="617"/>
      <c r="DX23" s="697"/>
    </row>
    <row r="24" spans="2:128" ht="11.25" customHeight="1" x14ac:dyDescent="0.15">
      <c r="B24" s="613" t="s">
        <v>255</v>
      </c>
      <c r="C24" s="614"/>
      <c r="D24" s="614"/>
      <c r="E24" s="614"/>
      <c r="F24" s="614"/>
      <c r="G24" s="614"/>
      <c r="H24" s="614"/>
      <c r="I24" s="614"/>
      <c r="J24" s="614"/>
      <c r="K24" s="614"/>
      <c r="L24" s="614"/>
      <c r="M24" s="614"/>
      <c r="N24" s="614"/>
      <c r="O24" s="614"/>
      <c r="P24" s="614"/>
      <c r="Q24" s="615"/>
      <c r="R24" s="616">
        <v>69242441</v>
      </c>
      <c r="S24" s="617"/>
      <c r="T24" s="617"/>
      <c r="U24" s="617"/>
      <c r="V24" s="617"/>
      <c r="W24" s="617"/>
      <c r="X24" s="617"/>
      <c r="Y24" s="618"/>
      <c r="Z24" s="619">
        <v>14</v>
      </c>
      <c r="AA24" s="693"/>
      <c r="AB24" s="693"/>
      <c r="AC24" s="696"/>
      <c r="AD24" s="622" t="s">
        <v>121</v>
      </c>
      <c r="AE24" s="617"/>
      <c r="AF24" s="617"/>
      <c r="AG24" s="617"/>
      <c r="AH24" s="617"/>
      <c r="AI24" s="617"/>
      <c r="AJ24" s="617"/>
      <c r="AK24" s="618"/>
      <c r="AL24" s="619" t="s">
        <v>112</v>
      </c>
      <c r="AM24" s="693"/>
      <c r="AN24" s="693"/>
      <c r="AO24" s="694"/>
      <c r="AP24" s="698" t="s">
        <v>256</v>
      </c>
      <c r="AQ24" s="699"/>
      <c r="AR24" s="699"/>
      <c r="AS24" s="699"/>
      <c r="AT24" s="699"/>
      <c r="AU24" s="699"/>
      <c r="AV24" s="699"/>
      <c r="AW24" s="699"/>
      <c r="AX24" s="699"/>
      <c r="AY24" s="699"/>
      <c r="AZ24" s="699"/>
      <c r="BA24" s="699"/>
      <c r="BB24" s="699"/>
      <c r="BC24" s="700"/>
      <c r="BD24" s="616">
        <v>8065331</v>
      </c>
      <c r="BE24" s="617"/>
      <c r="BF24" s="617"/>
      <c r="BG24" s="617"/>
      <c r="BH24" s="617"/>
      <c r="BI24" s="617"/>
      <c r="BJ24" s="617"/>
      <c r="BK24" s="618"/>
      <c r="BL24" s="691">
        <v>10</v>
      </c>
      <c r="BM24" s="691"/>
      <c r="BN24" s="691"/>
      <c r="BO24" s="691"/>
      <c r="BP24" s="692" t="s">
        <v>112</v>
      </c>
      <c r="BQ24" s="692"/>
      <c r="BR24" s="692"/>
      <c r="BS24" s="692"/>
      <c r="BT24" s="692"/>
      <c r="BU24" s="692"/>
      <c r="BV24" s="692"/>
      <c r="BW24" s="695"/>
      <c r="BY24" s="698" t="s">
        <v>257</v>
      </c>
      <c r="BZ24" s="699"/>
      <c r="CA24" s="699"/>
      <c r="CB24" s="699"/>
      <c r="CC24" s="699"/>
      <c r="CD24" s="699"/>
      <c r="CE24" s="699"/>
      <c r="CF24" s="699"/>
      <c r="CG24" s="699"/>
      <c r="CH24" s="699"/>
      <c r="CI24" s="699"/>
      <c r="CJ24" s="699"/>
      <c r="CK24" s="699"/>
      <c r="CL24" s="700"/>
      <c r="CM24" s="616" t="s">
        <v>112</v>
      </c>
      <c r="CN24" s="617"/>
      <c r="CO24" s="617"/>
      <c r="CP24" s="617"/>
      <c r="CQ24" s="617"/>
      <c r="CR24" s="617"/>
      <c r="CS24" s="617"/>
      <c r="CT24" s="618"/>
      <c r="CU24" s="691" t="s">
        <v>112</v>
      </c>
      <c r="CV24" s="691"/>
      <c r="CW24" s="691"/>
      <c r="CX24" s="691"/>
      <c r="CY24" s="622" t="s">
        <v>112</v>
      </c>
      <c r="CZ24" s="617"/>
      <c r="DA24" s="617"/>
      <c r="DB24" s="617"/>
      <c r="DC24" s="617"/>
      <c r="DD24" s="617"/>
      <c r="DE24" s="617"/>
      <c r="DF24" s="617"/>
      <c r="DG24" s="617"/>
      <c r="DH24" s="617"/>
      <c r="DI24" s="617"/>
      <c r="DJ24" s="617"/>
      <c r="DK24" s="618"/>
      <c r="DL24" s="622" t="s">
        <v>121</v>
      </c>
      <c r="DM24" s="617"/>
      <c r="DN24" s="617"/>
      <c r="DO24" s="617"/>
      <c r="DP24" s="617"/>
      <c r="DQ24" s="617"/>
      <c r="DR24" s="617"/>
      <c r="DS24" s="617"/>
      <c r="DT24" s="617"/>
      <c r="DU24" s="617"/>
      <c r="DV24" s="617"/>
      <c r="DW24" s="617"/>
      <c r="DX24" s="697"/>
    </row>
    <row r="25" spans="2:128" ht="11.25" customHeight="1" x14ac:dyDescent="0.15">
      <c r="B25" s="613" t="s">
        <v>258</v>
      </c>
      <c r="C25" s="614"/>
      <c r="D25" s="614"/>
      <c r="E25" s="614"/>
      <c r="F25" s="614"/>
      <c r="G25" s="614"/>
      <c r="H25" s="614"/>
      <c r="I25" s="614"/>
      <c r="J25" s="614"/>
      <c r="K25" s="614"/>
      <c r="L25" s="614"/>
      <c r="M25" s="614"/>
      <c r="N25" s="614"/>
      <c r="O25" s="614"/>
      <c r="P25" s="614"/>
      <c r="Q25" s="615"/>
      <c r="R25" s="616" t="s">
        <v>112</v>
      </c>
      <c r="S25" s="617"/>
      <c r="T25" s="617"/>
      <c r="U25" s="617"/>
      <c r="V25" s="617"/>
      <c r="W25" s="617"/>
      <c r="X25" s="617"/>
      <c r="Y25" s="618"/>
      <c r="Z25" s="619" t="s">
        <v>121</v>
      </c>
      <c r="AA25" s="693"/>
      <c r="AB25" s="693"/>
      <c r="AC25" s="696"/>
      <c r="AD25" s="622" t="s">
        <v>112</v>
      </c>
      <c r="AE25" s="617"/>
      <c r="AF25" s="617"/>
      <c r="AG25" s="617"/>
      <c r="AH25" s="617"/>
      <c r="AI25" s="617"/>
      <c r="AJ25" s="617"/>
      <c r="AK25" s="618"/>
      <c r="AL25" s="619" t="s">
        <v>207</v>
      </c>
      <c r="AM25" s="693"/>
      <c r="AN25" s="693"/>
      <c r="AO25" s="694"/>
      <c r="AP25" s="698" t="s">
        <v>259</v>
      </c>
      <c r="AQ25" s="699"/>
      <c r="AR25" s="699"/>
      <c r="AS25" s="699"/>
      <c r="AT25" s="699"/>
      <c r="AU25" s="699"/>
      <c r="AV25" s="699"/>
      <c r="AW25" s="699"/>
      <c r="AX25" s="699"/>
      <c r="AY25" s="699"/>
      <c r="AZ25" s="699"/>
      <c r="BA25" s="699"/>
      <c r="BB25" s="699"/>
      <c r="BC25" s="700"/>
      <c r="BD25" s="616">
        <v>1158</v>
      </c>
      <c r="BE25" s="617"/>
      <c r="BF25" s="617"/>
      <c r="BG25" s="617"/>
      <c r="BH25" s="617"/>
      <c r="BI25" s="617"/>
      <c r="BJ25" s="617"/>
      <c r="BK25" s="618"/>
      <c r="BL25" s="691">
        <v>0</v>
      </c>
      <c r="BM25" s="691"/>
      <c r="BN25" s="691"/>
      <c r="BO25" s="691"/>
      <c r="BP25" s="692" t="s">
        <v>112</v>
      </c>
      <c r="BQ25" s="692"/>
      <c r="BR25" s="692"/>
      <c r="BS25" s="692"/>
      <c r="BT25" s="692"/>
      <c r="BU25" s="692"/>
      <c r="BV25" s="692"/>
      <c r="BW25" s="695"/>
      <c r="BY25" s="698" t="s">
        <v>260</v>
      </c>
      <c r="BZ25" s="699"/>
      <c r="CA25" s="699"/>
      <c r="CB25" s="699"/>
      <c r="CC25" s="699"/>
      <c r="CD25" s="699"/>
      <c r="CE25" s="699"/>
      <c r="CF25" s="699"/>
      <c r="CG25" s="699"/>
      <c r="CH25" s="699"/>
      <c r="CI25" s="699"/>
      <c r="CJ25" s="699"/>
      <c r="CK25" s="699"/>
      <c r="CL25" s="700"/>
      <c r="CM25" s="616" t="s">
        <v>207</v>
      </c>
      <c r="CN25" s="617"/>
      <c r="CO25" s="617"/>
      <c r="CP25" s="617"/>
      <c r="CQ25" s="617"/>
      <c r="CR25" s="617"/>
      <c r="CS25" s="617"/>
      <c r="CT25" s="618"/>
      <c r="CU25" s="691" t="s">
        <v>112</v>
      </c>
      <c r="CV25" s="691"/>
      <c r="CW25" s="691"/>
      <c r="CX25" s="691"/>
      <c r="CY25" s="622" t="s">
        <v>121</v>
      </c>
      <c r="CZ25" s="617"/>
      <c r="DA25" s="617"/>
      <c r="DB25" s="617"/>
      <c r="DC25" s="617"/>
      <c r="DD25" s="617"/>
      <c r="DE25" s="617"/>
      <c r="DF25" s="617"/>
      <c r="DG25" s="617"/>
      <c r="DH25" s="617"/>
      <c r="DI25" s="617"/>
      <c r="DJ25" s="617"/>
      <c r="DK25" s="618"/>
      <c r="DL25" s="622" t="s">
        <v>207</v>
      </c>
      <c r="DM25" s="617"/>
      <c r="DN25" s="617"/>
      <c r="DO25" s="617"/>
      <c r="DP25" s="617"/>
      <c r="DQ25" s="617"/>
      <c r="DR25" s="617"/>
      <c r="DS25" s="617"/>
      <c r="DT25" s="617"/>
      <c r="DU25" s="617"/>
      <c r="DV25" s="617"/>
      <c r="DW25" s="617"/>
      <c r="DX25" s="697"/>
    </row>
    <row r="26" spans="2:128" ht="11.25" customHeight="1" x14ac:dyDescent="0.15">
      <c r="B26" s="613" t="s">
        <v>261</v>
      </c>
      <c r="C26" s="614"/>
      <c r="D26" s="614"/>
      <c r="E26" s="614"/>
      <c r="F26" s="614"/>
      <c r="G26" s="614"/>
      <c r="H26" s="614"/>
      <c r="I26" s="614"/>
      <c r="J26" s="614"/>
      <c r="K26" s="614"/>
      <c r="L26" s="614"/>
      <c r="M26" s="614"/>
      <c r="N26" s="614"/>
      <c r="O26" s="614"/>
      <c r="P26" s="614"/>
      <c r="Q26" s="615"/>
      <c r="R26" s="616">
        <v>2217148</v>
      </c>
      <c r="S26" s="617"/>
      <c r="T26" s="617"/>
      <c r="U26" s="617"/>
      <c r="V26" s="617"/>
      <c r="W26" s="617"/>
      <c r="X26" s="617"/>
      <c r="Y26" s="618"/>
      <c r="Z26" s="619">
        <v>0.4</v>
      </c>
      <c r="AA26" s="693"/>
      <c r="AB26" s="693"/>
      <c r="AC26" s="696"/>
      <c r="AD26" s="622">
        <v>570317</v>
      </c>
      <c r="AE26" s="617"/>
      <c r="AF26" s="617"/>
      <c r="AG26" s="617"/>
      <c r="AH26" s="617"/>
      <c r="AI26" s="617"/>
      <c r="AJ26" s="617"/>
      <c r="AK26" s="618"/>
      <c r="AL26" s="619">
        <v>0.2</v>
      </c>
      <c r="AM26" s="693"/>
      <c r="AN26" s="693"/>
      <c r="AO26" s="694"/>
      <c r="AP26" s="698" t="s">
        <v>262</v>
      </c>
      <c r="AQ26" s="699"/>
      <c r="AR26" s="699"/>
      <c r="AS26" s="699"/>
      <c r="AT26" s="699"/>
      <c r="AU26" s="699"/>
      <c r="AV26" s="699"/>
      <c r="AW26" s="699"/>
      <c r="AX26" s="699"/>
      <c r="AY26" s="699"/>
      <c r="AZ26" s="699"/>
      <c r="BA26" s="699"/>
      <c r="BB26" s="699"/>
      <c r="BC26" s="700"/>
      <c r="BD26" s="616" t="s">
        <v>207</v>
      </c>
      <c r="BE26" s="617"/>
      <c r="BF26" s="617"/>
      <c r="BG26" s="617"/>
      <c r="BH26" s="617"/>
      <c r="BI26" s="617"/>
      <c r="BJ26" s="617"/>
      <c r="BK26" s="618"/>
      <c r="BL26" s="691" t="s">
        <v>207</v>
      </c>
      <c r="BM26" s="691"/>
      <c r="BN26" s="691"/>
      <c r="BO26" s="691"/>
      <c r="BP26" s="692" t="s">
        <v>206</v>
      </c>
      <c r="BQ26" s="692"/>
      <c r="BR26" s="692"/>
      <c r="BS26" s="692"/>
      <c r="BT26" s="692"/>
      <c r="BU26" s="692"/>
      <c r="BV26" s="692"/>
      <c r="BW26" s="695"/>
      <c r="BY26" s="698" t="s">
        <v>263</v>
      </c>
      <c r="BZ26" s="699"/>
      <c r="CA26" s="699"/>
      <c r="CB26" s="699"/>
      <c r="CC26" s="699"/>
      <c r="CD26" s="699"/>
      <c r="CE26" s="699"/>
      <c r="CF26" s="699"/>
      <c r="CG26" s="699"/>
      <c r="CH26" s="699"/>
      <c r="CI26" s="699"/>
      <c r="CJ26" s="699"/>
      <c r="CK26" s="699"/>
      <c r="CL26" s="700"/>
      <c r="CM26" s="616">
        <v>12330587</v>
      </c>
      <c r="CN26" s="617"/>
      <c r="CO26" s="617"/>
      <c r="CP26" s="617"/>
      <c r="CQ26" s="617"/>
      <c r="CR26" s="617"/>
      <c r="CS26" s="617"/>
      <c r="CT26" s="618"/>
      <c r="CU26" s="691">
        <v>2.6</v>
      </c>
      <c r="CV26" s="691"/>
      <c r="CW26" s="691"/>
      <c r="CX26" s="691"/>
      <c r="CY26" s="622" t="s">
        <v>112</v>
      </c>
      <c r="CZ26" s="617"/>
      <c r="DA26" s="617"/>
      <c r="DB26" s="617"/>
      <c r="DC26" s="617"/>
      <c r="DD26" s="617"/>
      <c r="DE26" s="617"/>
      <c r="DF26" s="617"/>
      <c r="DG26" s="617"/>
      <c r="DH26" s="617"/>
      <c r="DI26" s="617"/>
      <c r="DJ26" s="617"/>
      <c r="DK26" s="618"/>
      <c r="DL26" s="622">
        <v>12330587</v>
      </c>
      <c r="DM26" s="617"/>
      <c r="DN26" s="617"/>
      <c r="DO26" s="617"/>
      <c r="DP26" s="617"/>
      <c r="DQ26" s="617"/>
      <c r="DR26" s="617"/>
      <c r="DS26" s="617"/>
      <c r="DT26" s="617"/>
      <c r="DU26" s="617"/>
      <c r="DV26" s="617"/>
      <c r="DW26" s="617"/>
      <c r="DX26" s="697"/>
    </row>
    <row r="27" spans="2:128" ht="11.25" customHeight="1" x14ac:dyDescent="0.15">
      <c r="B27" s="613" t="s">
        <v>264</v>
      </c>
      <c r="C27" s="614"/>
      <c r="D27" s="614"/>
      <c r="E27" s="614"/>
      <c r="F27" s="614"/>
      <c r="G27" s="614"/>
      <c r="H27" s="614"/>
      <c r="I27" s="614"/>
      <c r="J27" s="614"/>
      <c r="K27" s="614"/>
      <c r="L27" s="614"/>
      <c r="M27" s="614"/>
      <c r="N27" s="614"/>
      <c r="O27" s="614"/>
      <c r="P27" s="614"/>
      <c r="Q27" s="615"/>
      <c r="R27" s="616">
        <v>134996</v>
      </c>
      <c r="S27" s="617"/>
      <c r="T27" s="617"/>
      <c r="U27" s="617"/>
      <c r="V27" s="617"/>
      <c r="W27" s="617"/>
      <c r="X27" s="617"/>
      <c r="Y27" s="618"/>
      <c r="Z27" s="619">
        <v>0</v>
      </c>
      <c r="AA27" s="693"/>
      <c r="AB27" s="693"/>
      <c r="AC27" s="696"/>
      <c r="AD27" s="622" t="s">
        <v>112</v>
      </c>
      <c r="AE27" s="617"/>
      <c r="AF27" s="617"/>
      <c r="AG27" s="617"/>
      <c r="AH27" s="617"/>
      <c r="AI27" s="617"/>
      <c r="AJ27" s="617"/>
      <c r="AK27" s="618"/>
      <c r="AL27" s="619" t="s">
        <v>121</v>
      </c>
      <c r="AM27" s="693"/>
      <c r="AN27" s="693"/>
      <c r="AO27" s="694"/>
      <c r="AP27" s="698" t="s">
        <v>265</v>
      </c>
      <c r="AQ27" s="699"/>
      <c r="AR27" s="699"/>
      <c r="AS27" s="699"/>
      <c r="AT27" s="699"/>
      <c r="AU27" s="699"/>
      <c r="AV27" s="699"/>
      <c r="AW27" s="699"/>
      <c r="AX27" s="699"/>
      <c r="AY27" s="699"/>
      <c r="AZ27" s="699"/>
      <c r="BA27" s="699"/>
      <c r="BB27" s="699"/>
      <c r="BC27" s="700"/>
      <c r="BD27" s="616">
        <v>704694</v>
      </c>
      <c r="BE27" s="617"/>
      <c r="BF27" s="617"/>
      <c r="BG27" s="617"/>
      <c r="BH27" s="617"/>
      <c r="BI27" s="617"/>
      <c r="BJ27" s="617"/>
      <c r="BK27" s="618"/>
      <c r="BL27" s="691">
        <v>0.9</v>
      </c>
      <c r="BM27" s="691"/>
      <c r="BN27" s="691"/>
      <c r="BO27" s="691"/>
      <c r="BP27" s="692" t="s">
        <v>112</v>
      </c>
      <c r="BQ27" s="692"/>
      <c r="BR27" s="692"/>
      <c r="BS27" s="692"/>
      <c r="BT27" s="692"/>
      <c r="BU27" s="692"/>
      <c r="BV27" s="692"/>
      <c r="BW27" s="695"/>
      <c r="BY27" s="698" t="s">
        <v>266</v>
      </c>
      <c r="BZ27" s="699"/>
      <c r="CA27" s="699"/>
      <c r="CB27" s="699"/>
      <c r="CC27" s="699"/>
      <c r="CD27" s="699"/>
      <c r="CE27" s="699"/>
      <c r="CF27" s="699"/>
      <c r="CG27" s="699"/>
      <c r="CH27" s="699"/>
      <c r="CI27" s="699"/>
      <c r="CJ27" s="699"/>
      <c r="CK27" s="699"/>
      <c r="CL27" s="700"/>
      <c r="CM27" s="616">
        <v>84856</v>
      </c>
      <c r="CN27" s="617"/>
      <c r="CO27" s="617"/>
      <c r="CP27" s="617"/>
      <c r="CQ27" s="617"/>
      <c r="CR27" s="617"/>
      <c r="CS27" s="617"/>
      <c r="CT27" s="618"/>
      <c r="CU27" s="691">
        <v>0</v>
      </c>
      <c r="CV27" s="691"/>
      <c r="CW27" s="691"/>
      <c r="CX27" s="691"/>
      <c r="CY27" s="622" t="s">
        <v>121</v>
      </c>
      <c r="CZ27" s="617"/>
      <c r="DA27" s="617"/>
      <c r="DB27" s="617"/>
      <c r="DC27" s="617"/>
      <c r="DD27" s="617"/>
      <c r="DE27" s="617"/>
      <c r="DF27" s="617"/>
      <c r="DG27" s="617"/>
      <c r="DH27" s="617"/>
      <c r="DI27" s="617"/>
      <c r="DJ27" s="617"/>
      <c r="DK27" s="618"/>
      <c r="DL27" s="622">
        <v>84856</v>
      </c>
      <c r="DM27" s="617"/>
      <c r="DN27" s="617"/>
      <c r="DO27" s="617"/>
      <c r="DP27" s="617"/>
      <c r="DQ27" s="617"/>
      <c r="DR27" s="617"/>
      <c r="DS27" s="617"/>
      <c r="DT27" s="617"/>
      <c r="DU27" s="617"/>
      <c r="DV27" s="617"/>
      <c r="DW27" s="617"/>
      <c r="DX27" s="697"/>
    </row>
    <row r="28" spans="2:128" ht="11.25" customHeight="1" x14ac:dyDescent="0.15">
      <c r="B28" s="613" t="s">
        <v>267</v>
      </c>
      <c r="C28" s="614"/>
      <c r="D28" s="614"/>
      <c r="E28" s="614"/>
      <c r="F28" s="614"/>
      <c r="G28" s="614"/>
      <c r="H28" s="614"/>
      <c r="I28" s="614"/>
      <c r="J28" s="614"/>
      <c r="K28" s="614"/>
      <c r="L28" s="614"/>
      <c r="M28" s="614"/>
      <c r="N28" s="614"/>
      <c r="O28" s="614"/>
      <c r="P28" s="614"/>
      <c r="Q28" s="615"/>
      <c r="R28" s="616">
        <v>11738160</v>
      </c>
      <c r="S28" s="617"/>
      <c r="T28" s="617"/>
      <c r="U28" s="617"/>
      <c r="V28" s="617"/>
      <c r="W28" s="617"/>
      <c r="X28" s="617"/>
      <c r="Y28" s="618"/>
      <c r="Z28" s="619">
        <v>2.4</v>
      </c>
      <c r="AA28" s="693"/>
      <c r="AB28" s="693"/>
      <c r="AC28" s="696"/>
      <c r="AD28" s="622" t="s">
        <v>112</v>
      </c>
      <c r="AE28" s="617"/>
      <c r="AF28" s="617"/>
      <c r="AG28" s="617"/>
      <c r="AH28" s="617"/>
      <c r="AI28" s="617"/>
      <c r="AJ28" s="617"/>
      <c r="AK28" s="618"/>
      <c r="AL28" s="619" t="s">
        <v>121</v>
      </c>
      <c r="AM28" s="693"/>
      <c r="AN28" s="693"/>
      <c r="AO28" s="694"/>
      <c r="AP28" s="698" t="s">
        <v>268</v>
      </c>
      <c r="AQ28" s="699"/>
      <c r="AR28" s="699"/>
      <c r="AS28" s="699"/>
      <c r="AT28" s="699"/>
      <c r="AU28" s="699"/>
      <c r="AV28" s="699"/>
      <c r="AW28" s="699"/>
      <c r="AX28" s="699"/>
      <c r="AY28" s="699"/>
      <c r="AZ28" s="699"/>
      <c r="BA28" s="699"/>
      <c r="BB28" s="699"/>
      <c r="BC28" s="700"/>
      <c r="BD28" s="616">
        <v>303631</v>
      </c>
      <c r="BE28" s="617"/>
      <c r="BF28" s="617"/>
      <c r="BG28" s="617"/>
      <c r="BH28" s="617"/>
      <c r="BI28" s="617"/>
      <c r="BJ28" s="617"/>
      <c r="BK28" s="618"/>
      <c r="BL28" s="691">
        <v>0.4</v>
      </c>
      <c r="BM28" s="691"/>
      <c r="BN28" s="691"/>
      <c r="BO28" s="691"/>
      <c r="BP28" s="692" t="s">
        <v>121</v>
      </c>
      <c r="BQ28" s="692"/>
      <c r="BR28" s="692"/>
      <c r="BS28" s="692"/>
      <c r="BT28" s="692"/>
      <c r="BU28" s="692"/>
      <c r="BV28" s="692"/>
      <c r="BW28" s="695"/>
      <c r="BY28" s="698" t="s">
        <v>269</v>
      </c>
      <c r="BZ28" s="699"/>
      <c r="CA28" s="699"/>
      <c r="CB28" s="699"/>
      <c r="CC28" s="699"/>
      <c r="CD28" s="699"/>
      <c r="CE28" s="699"/>
      <c r="CF28" s="699"/>
      <c r="CG28" s="699"/>
      <c r="CH28" s="699"/>
      <c r="CI28" s="699"/>
      <c r="CJ28" s="699"/>
      <c r="CK28" s="699"/>
      <c r="CL28" s="700"/>
      <c r="CM28" s="616" t="s">
        <v>206</v>
      </c>
      <c r="CN28" s="617"/>
      <c r="CO28" s="617"/>
      <c r="CP28" s="617"/>
      <c r="CQ28" s="617"/>
      <c r="CR28" s="617"/>
      <c r="CS28" s="617"/>
      <c r="CT28" s="618"/>
      <c r="CU28" s="691" t="s">
        <v>207</v>
      </c>
      <c r="CV28" s="691"/>
      <c r="CW28" s="691"/>
      <c r="CX28" s="691"/>
      <c r="CY28" s="622" t="s">
        <v>112</v>
      </c>
      <c r="CZ28" s="617"/>
      <c r="DA28" s="617"/>
      <c r="DB28" s="617"/>
      <c r="DC28" s="617"/>
      <c r="DD28" s="617"/>
      <c r="DE28" s="617"/>
      <c r="DF28" s="617"/>
      <c r="DG28" s="617"/>
      <c r="DH28" s="617"/>
      <c r="DI28" s="617"/>
      <c r="DJ28" s="617"/>
      <c r="DK28" s="618"/>
      <c r="DL28" s="622" t="s">
        <v>112</v>
      </c>
      <c r="DM28" s="617"/>
      <c r="DN28" s="617"/>
      <c r="DO28" s="617"/>
      <c r="DP28" s="617"/>
      <c r="DQ28" s="617"/>
      <c r="DR28" s="617"/>
      <c r="DS28" s="617"/>
      <c r="DT28" s="617"/>
      <c r="DU28" s="617"/>
      <c r="DV28" s="617"/>
      <c r="DW28" s="617"/>
      <c r="DX28" s="697"/>
    </row>
    <row r="29" spans="2:128" ht="11.25" customHeight="1" x14ac:dyDescent="0.15">
      <c r="B29" s="613" t="s">
        <v>270</v>
      </c>
      <c r="C29" s="614"/>
      <c r="D29" s="614"/>
      <c r="E29" s="614"/>
      <c r="F29" s="614"/>
      <c r="G29" s="614"/>
      <c r="H29" s="614"/>
      <c r="I29" s="614"/>
      <c r="J29" s="614"/>
      <c r="K29" s="614"/>
      <c r="L29" s="614"/>
      <c r="M29" s="614"/>
      <c r="N29" s="614"/>
      <c r="O29" s="614"/>
      <c r="P29" s="614"/>
      <c r="Q29" s="615"/>
      <c r="R29" s="616">
        <v>19910154</v>
      </c>
      <c r="S29" s="617"/>
      <c r="T29" s="617"/>
      <c r="U29" s="617"/>
      <c r="V29" s="617"/>
      <c r="W29" s="617"/>
      <c r="X29" s="617"/>
      <c r="Y29" s="618"/>
      <c r="Z29" s="619">
        <v>4</v>
      </c>
      <c r="AA29" s="693"/>
      <c r="AB29" s="693"/>
      <c r="AC29" s="696"/>
      <c r="AD29" s="622" t="s">
        <v>207</v>
      </c>
      <c r="AE29" s="617"/>
      <c r="AF29" s="617"/>
      <c r="AG29" s="617"/>
      <c r="AH29" s="617"/>
      <c r="AI29" s="617"/>
      <c r="AJ29" s="617"/>
      <c r="AK29" s="618"/>
      <c r="AL29" s="619" t="s">
        <v>112</v>
      </c>
      <c r="AM29" s="693"/>
      <c r="AN29" s="693"/>
      <c r="AO29" s="694"/>
      <c r="AP29" s="698" t="s">
        <v>271</v>
      </c>
      <c r="AQ29" s="699"/>
      <c r="AR29" s="699"/>
      <c r="AS29" s="699"/>
      <c r="AT29" s="699"/>
      <c r="AU29" s="699"/>
      <c r="AV29" s="699"/>
      <c r="AW29" s="699"/>
      <c r="AX29" s="699"/>
      <c r="AY29" s="699"/>
      <c r="AZ29" s="699"/>
      <c r="BA29" s="699"/>
      <c r="BB29" s="699"/>
      <c r="BC29" s="700"/>
      <c r="BD29" s="616">
        <v>12831</v>
      </c>
      <c r="BE29" s="617"/>
      <c r="BF29" s="617"/>
      <c r="BG29" s="617"/>
      <c r="BH29" s="617"/>
      <c r="BI29" s="617"/>
      <c r="BJ29" s="617"/>
      <c r="BK29" s="618"/>
      <c r="BL29" s="691">
        <v>0</v>
      </c>
      <c r="BM29" s="691"/>
      <c r="BN29" s="691"/>
      <c r="BO29" s="691"/>
      <c r="BP29" s="692" t="s">
        <v>112</v>
      </c>
      <c r="BQ29" s="692"/>
      <c r="BR29" s="692"/>
      <c r="BS29" s="692"/>
      <c r="BT29" s="692"/>
      <c r="BU29" s="692"/>
      <c r="BV29" s="692"/>
      <c r="BW29" s="695"/>
      <c r="BY29" s="698" t="s">
        <v>272</v>
      </c>
      <c r="BZ29" s="699"/>
      <c r="CA29" s="699"/>
      <c r="CB29" s="699"/>
      <c r="CC29" s="699"/>
      <c r="CD29" s="699"/>
      <c r="CE29" s="699"/>
      <c r="CF29" s="699"/>
      <c r="CG29" s="699"/>
      <c r="CH29" s="699"/>
      <c r="CI29" s="699"/>
      <c r="CJ29" s="699"/>
      <c r="CK29" s="699"/>
      <c r="CL29" s="700"/>
      <c r="CM29" s="616">
        <v>716862</v>
      </c>
      <c r="CN29" s="617"/>
      <c r="CO29" s="617"/>
      <c r="CP29" s="617"/>
      <c r="CQ29" s="617"/>
      <c r="CR29" s="617"/>
      <c r="CS29" s="617"/>
      <c r="CT29" s="618"/>
      <c r="CU29" s="691">
        <v>0.2</v>
      </c>
      <c r="CV29" s="691"/>
      <c r="CW29" s="691"/>
      <c r="CX29" s="691"/>
      <c r="CY29" s="622" t="s">
        <v>112</v>
      </c>
      <c r="CZ29" s="617"/>
      <c r="DA29" s="617"/>
      <c r="DB29" s="617"/>
      <c r="DC29" s="617"/>
      <c r="DD29" s="617"/>
      <c r="DE29" s="617"/>
      <c r="DF29" s="617"/>
      <c r="DG29" s="617"/>
      <c r="DH29" s="617"/>
      <c r="DI29" s="617"/>
      <c r="DJ29" s="617"/>
      <c r="DK29" s="618"/>
      <c r="DL29" s="622">
        <v>716862</v>
      </c>
      <c r="DM29" s="617"/>
      <c r="DN29" s="617"/>
      <c r="DO29" s="617"/>
      <c r="DP29" s="617"/>
      <c r="DQ29" s="617"/>
      <c r="DR29" s="617"/>
      <c r="DS29" s="617"/>
      <c r="DT29" s="617"/>
      <c r="DU29" s="617"/>
      <c r="DV29" s="617"/>
      <c r="DW29" s="617"/>
      <c r="DX29" s="697"/>
    </row>
    <row r="30" spans="2:128" ht="11.25" customHeight="1" x14ac:dyDescent="0.15">
      <c r="B30" s="613" t="s">
        <v>273</v>
      </c>
      <c r="C30" s="614"/>
      <c r="D30" s="614"/>
      <c r="E30" s="614"/>
      <c r="F30" s="614"/>
      <c r="G30" s="614"/>
      <c r="H30" s="614"/>
      <c r="I30" s="614"/>
      <c r="J30" s="614"/>
      <c r="K30" s="614"/>
      <c r="L30" s="614"/>
      <c r="M30" s="614"/>
      <c r="N30" s="614"/>
      <c r="O30" s="614"/>
      <c r="P30" s="614"/>
      <c r="Q30" s="615"/>
      <c r="R30" s="616">
        <v>46784296</v>
      </c>
      <c r="S30" s="617"/>
      <c r="T30" s="617"/>
      <c r="U30" s="617"/>
      <c r="V30" s="617"/>
      <c r="W30" s="617"/>
      <c r="X30" s="617"/>
      <c r="Y30" s="618"/>
      <c r="Z30" s="619">
        <v>9.5</v>
      </c>
      <c r="AA30" s="693"/>
      <c r="AB30" s="693"/>
      <c r="AC30" s="696"/>
      <c r="AD30" s="622">
        <v>62276</v>
      </c>
      <c r="AE30" s="617"/>
      <c r="AF30" s="617"/>
      <c r="AG30" s="617"/>
      <c r="AH30" s="617"/>
      <c r="AI30" s="617"/>
      <c r="AJ30" s="617"/>
      <c r="AK30" s="618"/>
      <c r="AL30" s="619">
        <v>0</v>
      </c>
      <c r="AM30" s="693"/>
      <c r="AN30" s="693"/>
      <c r="AO30" s="694"/>
      <c r="AP30" s="698" t="s">
        <v>274</v>
      </c>
      <c r="AQ30" s="699"/>
      <c r="AR30" s="699"/>
      <c r="AS30" s="699"/>
      <c r="AT30" s="699"/>
      <c r="AU30" s="699"/>
      <c r="AV30" s="699"/>
      <c r="AW30" s="699"/>
      <c r="AX30" s="699"/>
      <c r="AY30" s="699"/>
      <c r="AZ30" s="699"/>
      <c r="BA30" s="699"/>
      <c r="BB30" s="699"/>
      <c r="BC30" s="700"/>
      <c r="BD30" s="616">
        <v>12831</v>
      </c>
      <c r="BE30" s="617"/>
      <c r="BF30" s="617"/>
      <c r="BG30" s="617"/>
      <c r="BH30" s="617"/>
      <c r="BI30" s="617"/>
      <c r="BJ30" s="617"/>
      <c r="BK30" s="618"/>
      <c r="BL30" s="691">
        <v>0</v>
      </c>
      <c r="BM30" s="691"/>
      <c r="BN30" s="691"/>
      <c r="BO30" s="691"/>
      <c r="BP30" s="692" t="s">
        <v>207</v>
      </c>
      <c r="BQ30" s="692"/>
      <c r="BR30" s="692"/>
      <c r="BS30" s="692"/>
      <c r="BT30" s="692"/>
      <c r="BU30" s="692"/>
      <c r="BV30" s="692"/>
      <c r="BW30" s="695"/>
      <c r="BY30" s="698" t="s">
        <v>275</v>
      </c>
      <c r="BZ30" s="701"/>
      <c r="CA30" s="701"/>
      <c r="CB30" s="701"/>
      <c r="CC30" s="701"/>
      <c r="CD30" s="701"/>
      <c r="CE30" s="701"/>
      <c r="CF30" s="701"/>
      <c r="CG30" s="701"/>
      <c r="CH30" s="701"/>
      <c r="CI30" s="701"/>
      <c r="CJ30" s="701"/>
      <c r="CK30" s="701"/>
      <c r="CL30" s="700"/>
      <c r="CM30" s="616" t="s">
        <v>112</v>
      </c>
      <c r="CN30" s="617"/>
      <c r="CO30" s="617"/>
      <c r="CP30" s="617"/>
      <c r="CQ30" s="617"/>
      <c r="CR30" s="617"/>
      <c r="CS30" s="617"/>
      <c r="CT30" s="618"/>
      <c r="CU30" s="691" t="s">
        <v>112</v>
      </c>
      <c r="CV30" s="691"/>
      <c r="CW30" s="691"/>
      <c r="CX30" s="691"/>
      <c r="CY30" s="622" t="s">
        <v>112</v>
      </c>
      <c r="CZ30" s="617"/>
      <c r="DA30" s="617"/>
      <c r="DB30" s="617"/>
      <c r="DC30" s="617"/>
      <c r="DD30" s="617"/>
      <c r="DE30" s="617"/>
      <c r="DF30" s="617"/>
      <c r="DG30" s="617"/>
      <c r="DH30" s="617"/>
      <c r="DI30" s="617"/>
      <c r="DJ30" s="617"/>
      <c r="DK30" s="618"/>
      <c r="DL30" s="622" t="s">
        <v>207</v>
      </c>
      <c r="DM30" s="617"/>
      <c r="DN30" s="617"/>
      <c r="DO30" s="617"/>
      <c r="DP30" s="617"/>
      <c r="DQ30" s="617"/>
      <c r="DR30" s="617"/>
      <c r="DS30" s="617"/>
      <c r="DT30" s="617"/>
      <c r="DU30" s="617"/>
      <c r="DV30" s="617"/>
      <c r="DW30" s="617"/>
      <c r="DX30" s="697"/>
    </row>
    <row r="31" spans="2:128" ht="11.25" customHeight="1" x14ac:dyDescent="0.15">
      <c r="B31" s="613" t="s">
        <v>276</v>
      </c>
      <c r="C31" s="614"/>
      <c r="D31" s="614"/>
      <c r="E31" s="614"/>
      <c r="F31" s="614"/>
      <c r="G31" s="614"/>
      <c r="H31" s="614"/>
      <c r="I31" s="614"/>
      <c r="J31" s="614"/>
      <c r="K31" s="614"/>
      <c r="L31" s="614"/>
      <c r="M31" s="614"/>
      <c r="N31" s="614"/>
      <c r="O31" s="614"/>
      <c r="P31" s="614"/>
      <c r="Q31" s="615"/>
      <c r="R31" s="616">
        <v>59103500</v>
      </c>
      <c r="S31" s="617"/>
      <c r="T31" s="617"/>
      <c r="U31" s="617"/>
      <c r="V31" s="617"/>
      <c r="W31" s="617"/>
      <c r="X31" s="617"/>
      <c r="Y31" s="618"/>
      <c r="Z31" s="619">
        <v>12</v>
      </c>
      <c r="AA31" s="693"/>
      <c r="AB31" s="693"/>
      <c r="AC31" s="696"/>
      <c r="AD31" s="622" t="s">
        <v>112</v>
      </c>
      <c r="AE31" s="617"/>
      <c r="AF31" s="617"/>
      <c r="AG31" s="617"/>
      <c r="AH31" s="617"/>
      <c r="AI31" s="617"/>
      <c r="AJ31" s="617"/>
      <c r="AK31" s="618"/>
      <c r="AL31" s="619" t="s">
        <v>207</v>
      </c>
      <c r="AM31" s="693"/>
      <c r="AN31" s="693"/>
      <c r="AO31" s="694"/>
      <c r="AP31" s="698" t="s">
        <v>277</v>
      </c>
      <c r="AQ31" s="699"/>
      <c r="AR31" s="699"/>
      <c r="AS31" s="699"/>
      <c r="AT31" s="699"/>
      <c r="AU31" s="699"/>
      <c r="AV31" s="699"/>
      <c r="AW31" s="699"/>
      <c r="AX31" s="699"/>
      <c r="AY31" s="699"/>
      <c r="AZ31" s="699"/>
      <c r="BA31" s="699"/>
      <c r="BB31" s="699"/>
      <c r="BC31" s="700"/>
      <c r="BD31" s="616">
        <v>290800</v>
      </c>
      <c r="BE31" s="617"/>
      <c r="BF31" s="617"/>
      <c r="BG31" s="617"/>
      <c r="BH31" s="617"/>
      <c r="BI31" s="617"/>
      <c r="BJ31" s="617"/>
      <c r="BK31" s="618"/>
      <c r="BL31" s="691">
        <v>0.4</v>
      </c>
      <c r="BM31" s="691"/>
      <c r="BN31" s="691"/>
      <c r="BO31" s="691"/>
      <c r="BP31" s="692" t="s">
        <v>112</v>
      </c>
      <c r="BQ31" s="692"/>
      <c r="BR31" s="692"/>
      <c r="BS31" s="692"/>
      <c r="BT31" s="692"/>
      <c r="BU31" s="692"/>
      <c r="BV31" s="692"/>
      <c r="BW31" s="695"/>
      <c r="BY31" s="613" t="s">
        <v>278</v>
      </c>
      <c r="BZ31" s="614"/>
      <c r="CA31" s="614"/>
      <c r="CB31" s="614"/>
      <c r="CC31" s="614"/>
      <c r="CD31" s="614"/>
      <c r="CE31" s="614"/>
      <c r="CF31" s="614"/>
      <c r="CG31" s="614"/>
      <c r="CH31" s="614"/>
      <c r="CI31" s="614"/>
      <c r="CJ31" s="614"/>
      <c r="CK31" s="614"/>
      <c r="CL31" s="615"/>
      <c r="CM31" s="616" t="s">
        <v>112</v>
      </c>
      <c r="CN31" s="617"/>
      <c r="CO31" s="617"/>
      <c r="CP31" s="617"/>
      <c r="CQ31" s="617"/>
      <c r="CR31" s="617"/>
      <c r="CS31" s="617"/>
      <c r="CT31" s="618"/>
      <c r="CU31" s="691" t="s">
        <v>112</v>
      </c>
      <c r="CV31" s="691"/>
      <c r="CW31" s="691"/>
      <c r="CX31" s="691"/>
      <c r="CY31" s="622" t="s">
        <v>112</v>
      </c>
      <c r="CZ31" s="617"/>
      <c r="DA31" s="617"/>
      <c r="DB31" s="617"/>
      <c r="DC31" s="617"/>
      <c r="DD31" s="617"/>
      <c r="DE31" s="617"/>
      <c r="DF31" s="617"/>
      <c r="DG31" s="617"/>
      <c r="DH31" s="617"/>
      <c r="DI31" s="617"/>
      <c r="DJ31" s="617"/>
      <c r="DK31" s="618"/>
      <c r="DL31" s="622" t="s">
        <v>112</v>
      </c>
      <c r="DM31" s="617"/>
      <c r="DN31" s="617"/>
      <c r="DO31" s="617"/>
      <c r="DP31" s="617"/>
      <c r="DQ31" s="617"/>
      <c r="DR31" s="617"/>
      <c r="DS31" s="617"/>
      <c r="DT31" s="617"/>
      <c r="DU31" s="617"/>
      <c r="DV31" s="617"/>
      <c r="DW31" s="617"/>
      <c r="DX31" s="697"/>
    </row>
    <row r="32" spans="2:128" ht="11.25" customHeight="1" x14ac:dyDescent="0.15">
      <c r="B32" s="613" t="s">
        <v>279</v>
      </c>
      <c r="C32" s="614"/>
      <c r="D32" s="614"/>
      <c r="E32" s="614"/>
      <c r="F32" s="614"/>
      <c r="G32" s="614"/>
      <c r="H32" s="614"/>
      <c r="I32" s="614"/>
      <c r="J32" s="614"/>
      <c r="K32" s="614"/>
      <c r="L32" s="614"/>
      <c r="M32" s="614"/>
      <c r="N32" s="614"/>
      <c r="O32" s="614"/>
      <c r="P32" s="614"/>
      <c r="Q32" s="615"/>
      <c r="R32" s="616" t="s">
        <v>207</v>
      </c>
      <c r="S32" s="617"/>
      <c r="T32" s="617"/>
      <c r="U32" s="617"/>
      <c r="V32" s="617"/>
      <c r="W32" s="617"/>
      <c r="X32" s="617"/>
      <c r="Y32" s="618"/>
      <c r="Z32" s="619" t="s">
        <v>112</v>
      </c>
      <c r="AA32" s="693"/>
      <c r="AB32" s="693"/>
      <c r="AC32" s="696"/>
      <c r="AD32" s="622" t="s">
        <v>112</v>
      </c>
      <c r="AE32" s="617"/>
      <c r="AF32" s="617"/>
      <c r="AG32" s="617"/>
      <c r="AH32" s="617"/>
      <c r="AI32" s="617"/>
      <c r="AJ32" s="617"/>
      <c r="AK32" s="618"/>
      <c r="AL32" s="619" t="s">
        <v>112</v>
      </c>
      <c r="AM32" s="693"/>
      <c r="AN32" s="693"/>
      <c r="AO32" s="694"/>
      <c r="AP32" s="698" t="s">
        <v>280</v>
      </c>
      <c r="AQ32" s="699"/>
      <c r="AR32" s="699"/>
      <c r="AS32" s="699"/>
      <c r="AT32" s="699"/>
      <c r="AU32" s="699"/>
      <c r="AV32" s="699"/>
      <c r="AW32" s="699"/>
      <c r="AX32" s="699"/>
      <c r="AY32" s="699"/>
      <c r="AZ32" s="699"/>
      <c r="BA32" s="699"/>
      <c r="BB32" s="699"/>
      <c r="BC32" s="700"/>
      <c r="BD32" s="616" t="s">
        <v>121</v>
      </c>
      <c r="BE32" s="617"/>
      <c r="BF32" s="617"/>
      <c r="BG32" s="617"/>
      <c r="BH32" s="617"/>
      <c r="BI32" s="617"/>
      <c r="BJ32" s="617"/>
      <c r="BK32" s="618"/>
      <c r="BL32" s="691" t="s">
        <v>112</v>
      </c>
      <c r="BM32" s="691"/>
      <c r="BN32" s="691"/>
      <c r="BO32" s="691"/>
      <c r="BP32" s="692" t="s">
        <v>112</v>
      </c>
      <c r="BQ32" s="692"/>
      <c r="BR32" s="692"/>
      <c r="BS32" s="692"/>
      <c r="BT32" s="692"/>
      <c r="BU32" s="692"/>
      <c r="BV32" s="692"/>
      <c r="BW32" s="695"/>
      <c r="BY32" s="628" t="s">
        <v>281</v>
      </c>
      <c r="BZ32" s="629"/>
      <c r="CA32" s="629"/>
      <c r="CB32" s="629"/>
      <c r="CC32" s="629"/>
      <c r="CD32" s="629"/>
      <c r="CE32" s="629"/>
      <c r="CF32" s="629"/>
      <c r="CG32" s="629"/>
      <c r="CH32" s="629"/>
      <c r="CI32" s="629"/>
      <c r="CJ32" s="629"/>
      <c r="CK32" s="629"/>
      <c r="CL32" s="630"/>
      <c r="CM32" s="616">
        <v>473608648</v>
      </c>
      <c r="CN32" s="617"/>
      <c r="CO32" s="617"/>
      <c r="CP32" s="617"/>
      <c r="CQ32" s="617"/>
      <c r="CR32" s="617"/>
      <c r="CS32" s="617"/>
      <c r="CT32" s="618"/>
      <c r="CU32" s="691">
        <v>100</v>
      </c>
      <c r="CV32" s="691"/>
      <c r="CW32" s="691"/>
      <c r="CX32" s="691"/>
      <c r="CY32" s="622">
        <v>90977894</v>
      </c>
      <c r="CZ32" s="617"/>
      <c r="DA32" s="617"/>
      <c r="DB32" s="617"/>
      <c r="DC32" s="617"/>
      <c r="DD32" s="617"/>
      <c r="DE32" s="617"/>
      <c r="DF32" s="617"/>
      <c r="DG32" s="617"/>
      <c r="DH32" s="617"/>
      <c r="DI32" s="617"/>
      <c r="DJ32" s="617"/>
      <c r="DK32" s="618"/>
      <c r="DL32" s="622">
        <v>313111246</v>
      </c>
      <c r="DM32" s="617"/>
      <c r="DN32" s="617"/>
      <c r="DO32" s="617"/>
      <c r="DP32" s="617"/>
      <c r="DQ32" s="617"/>
      <c r="DR32" s="617"/>
      <c r="DS32" s="617"/>
      <c r="DT32" s="617"/>
      <c r="DU32" s="617"/>
      <c r="DV32" s="617"/>
      <c r="DW32" s="617"/>
      <c r="DX32" s="697"/>
    </row>
    <row r="33" spans="2:128" ht="11.25" customHeight="1" x14ac:dyDescent="0.15">
      <c r="B33" s="613" t="s">
        <v>282</v>
      </c>
      <c r="C33" s="614"/>
      <c r="D33" s="614"/>
      <c r="E33" s="614"/>
      <c r="F33" s="614"/>
      <c r="G33" s="614"/>
      <c r="H33" s="614"/>
      <c r="I33" s="614"/>
      <c r="J33" s="614"/>
      <c r="K33" s="614"/>
      <c r="L33" s="614"/>
      <c r="M33" s="614"/>
      <c r="N33" s="614"/>
      <c r="O33" s="614"/>
      <c r="P33" s="614"/>
      <c r="Q33" s="615"/>
      <c r="R33" s="616">
        <v>21517400</v>
      </c>
      <c r="S33" s="617"/>
      <c r="T33" s="617"/>
      <c r="U33" s="617"/>
      <c r="V33" s="617"/>
      <c r="W33" s="617"/>
      <c r="X33" s="617"/>
      <c r="Y33" s="618"/>
      <c r="Z33" s="619">
        <v>4.4000000000000004</v>
      </c>
      <c r="AA33" s="693"/>
      <c r="AB33" s="693"/>
      <c r="AC33" s="696"/>
      <c r="AD33" s="622" t="s">
        <v>112</v>
      </c>
      <c r="AE33" s="617"/>
      <c r="AF33" s="617"/>
      <c r="AG33" s="617"/>
      <c r="AH33" s="617"/>
      <c r="AI33" s="617"/>
      <c r="AJ33" s="617"/>
      <c r="AK33" s="618"/>
      <c r="AL33" s="619" t="s">
        <v>112</v>
      </c>
      <c r="AM33" s="693"/>
      <c r="AN33" s="693"/>
      <c r="AO33" s="694"/>
      <c r="AP33" s="613" t="s">
        <v>150</v>
      </c>
      <c r="AQ33" s="614"/>
      <c r="AR33" s="614"/>
      <c r="AS33" s="614"/>
      <c r="AT33" s="614"/>
      <c r="AU33" s="614"/>
      <c r="AV33" s="614"/>
      <c r="AW33" s="614"/>
      <c r="AX33" s="614"/>
      <c r="AY33" s="614"/>
      <c r="AZ33" s="614"/>
      <c r="BA33" s="614"/>
      <c r="BB33" s="614"/>
      <c r="BC33" s="615"/>
      <c r="BD33" s="616">
        <v>80604106</v>
      </c>
      <c r="BE33" s="617"/>
      <c r="BF33" s="617"/>
      <c r="BG33" s="617"/>
      <c r="BH33" s="617"/>
      <c r="BI33" s="617"/>
      <c r="BJ33" s="617"/>
      <c r="BK33" s="618"/>
      <c r="BL33" s="691">
        <v>100</v>
      </c>
      <c r="BM33" s="691"/>
      <c r="BN33" s="691"/>
      <c r="BO33" s="691"/>
      <c r="BP33" s="692">
        <v>504483</v>
      </c>
      <c r="BQ33" s="692"/>
      <c r="BR33" s="692"/>
      <c r="BS33" s="692"/>
      <c r="BT33" s="692"/>
      <c r="BU33" s="692"/>
      <c r="BV33" s="692"/>
      <c r="BW33" s="695"/>
      <c r="BY33" s="677" t="s">
        <v>283</v>
      </c>
      <c r="BZ33" s="678"/>
      <c r="CA33" s="678"/>
      <c r="CB33" s="678"/>
      <c r="CC33" s="678"/>
      <c r="CD33" s="678"/>
      <c r="CE33" s="678"/>
      <c r="CF33" s="678"/>
      <c r="CG33" s="678"/>
      <c r="CH33" s="678"/>
      <c r="CI33" s="678"/>
      <c r="CJ33" s="678"/>
      <c r="CK33" s="678"/>
      <c r="CL33" s="678"/>
      <c r="CM33" s="678"/>
      <c r="CN33" s="678"/>
      <c r="CO33" s="678"/>
      <c r="CP33" s="678"/>
      <c r="CQ33" s="678"/>
      <c r="CR33" s="678"/>
      <c r="CS33" s="678"/>
      <c r="CT33" s="678"/>
      <c r="CU33" s="678"/>
      <c r="CV33" s="678"/>
      <c r="CW33" s="678"/>
      <c r="CX33" s="678"/>
      <c r="CY33" s="678"/>
      <c r="CZ33" s="678"/>
      <c r="DA33" s="678"/>
      <c r="DB33" s="678"/>
      <c r="DC33" s="678"/>
      <c r="DD33" s="678"/>
      <c r="DE33" s="678"/>
      <c r="DF33" s="678"/>
      <c r="DG33" s="678"/>
      <c r="DH33" s="678"/>
      <c r="DI33" s="678"/>
      <c r="DJ33" s="678"/>
      <c r="DK33" s="678"/>
      <c r="DL33" s="678"/>
      <c r="DM33" s="678"/>
      <c r="DN33" s="678"/>
      <c r="DO33" s="678"/>
      <c r="DP33" s="678"/>
      <c r="DQ33" s="678"/>
      <c r="DR33" s="678"/>
      <c r="DS33" s="678"/>
      <c r="DT33" s="678"/>
      <c r="DU33" s="678"/>
      <c r="DV33" s="678"/>
      <c r="DW33" s="678"/>
      <c r="DX33" s="679"/>
    </row>
    <row r="34" spans="2:128" ht="11.25" customHeight="1" x14ac:dyDescent="0.15">
      <c r="B34" s="628" t="s">
        <v>284</v>
      </c>
      <c r="C34" s="629"/>
      <c r="D34" s="629"/>
      <c r="E34" s="629"/>
      <c r="F34" s="629"/>
      <c r="G34" s="629"/>
      <c r="H34" s="629"/>
      <c r="I34" s="629"/>
      <c r="J34" s="629"/>
      <c r="K34" s="629"/>
      <c r="L34" s="629"/>
      <c r="M34" s="629"/>
      <c r="N34" s="629"/>
      <c r="O34" s="629"/>
      <c r="P34" s="629"/>
      <c r="Q34" s="630"/>
      <c r="R34" s="616">
        <v>493233363</v>
      </c>
      <c r="S34" s="617"/>
      <c r="T34" s="617"/>
      <c r="U34" s="617"/>
      <c r="V34" s="617"/>
      <c r="W34" s="617"/>
      <c r="X34" s="617"/>
      <c r="Y34" s="618"/>
      <c r="Z34" s="691">
        <v>100</v>
      </c>
      <c r="AA34" s="691"/>
      <c r="AB34" s="691"/>
      <c r="AC34" s="691"/>
      <c r="AD34" s="692">
        <v>259346376</v>
      </c>
      <c r="AE34" s="692"/>
      <c r="AF34" s="692"/>
      <c r="AG34" s="692"/>
      <c r="AH34" s="692"/>
      <c r="AI34" s="692"/>
      <c r="AJ34" s="692"/>
      <c r="AK34" s="692"/>
      <c r="AL34" s="619">
        <v>100</v>
      </c>
      <c r="AM34" s="693"/>
      <c r="AN34" s="693"/>
      <c r="AO34" s="694"/>
      <c r="AP34" s="628"/>
      <c r="AQ34" s="629"/>
      <c r="AR34" s="629"/>
      <c r="AS34" s="629"/>
      <c r="AT34" s="629"/>
      <c r="AU34" s="629"/>
      <c r="AV34" s="629"/>
      <c r="AW34" s="629"/>
      <c r="AX34" s="629"/>
      <c r="AY34" s="629"/>
      <c r="AZ34" s="629"/>
      <c r="BA34" s="629"/>
      <c r="BB34" s="629"/>
      <c r="BC34" s="630"/>
      <c r="BD34" s="616"/>
      <c r="BE34" s="617"/>
      <c r="BF34" s="617"/>
      <c r="BG34" s="617"/>
      <c r="BH34" s="617"/>
      <c r="BI34" s="617"/>
      <c r="BJ34" s="617"/>
      <c r="BK34" s="618"/>
      <c r="BL34" s="691"/>
      <c r="BM34" s="691"/>
      <c r="BN34" s="691"/>
      <c r="BO34" s="691"/>
      <c r="BP34" s="692"/>
      <c r="BQ34" s="692"/>
      <c r="BR34" s="692"/>
      <c r="BS34" s="692"/>
      <c r="BT34" s="692"/>
      <c r="BU34" s="692"/>
      <c r="BV34" s="692"/>
      <c r="BW34" s="695"/>
      <c r="BY34" s="677" t="s">
        <v>190</v>
      </c>
      <c r="BZ34" s="678"/>
      <c r="CA34" s="678"/>
      <c r="CB34" s="678"/>
      <c r="CC34" s="678"/>
      <c r="CD34" s="678"/>
      <c r="CE34" s="678"/>
      <c r="CF34" s="678"/>
      <c r="CG34" s="678"/>
      <c r="CH34" s="678"/>
      <c r="CI34" s="678"/>
      <c r="CJ34" s="678"/>
      <c r="CK34" s="678"/>
      <c r="CL34" s="679"/>
      <c r="CM34" s="677" t="s">
        <v>285</v>
      </c>
      <c r="CN34" s="678"/>
      <c r="CO34" s="678"/>
      <c r="CP34" s="678"/>
      <c r="CQ34" s="678"/>
      <c r="CR34" s="678"/>
      <c r="CS34" s="678"/>
      <c r="CT34" s="679"/>
      <c r="CU34" s="677" t="s">
        <v>286</v>
      </c>
      <c r="CV34" s="678"/>
      <c r="CW34" s="678"/>
      <c r="CX34" s="679"/>
      <c r="CY34" s="677" t="s">
        <v>287</v>
      </c>
      <c r="CZ34" s="678"/>
      <c r="DA34" s="678"/>
      <c r="DB34" s="678"/>
      <c r="DC34" s="678"/>
      <c r="DD34" s="678"/>
      <c r="DE34" s="678"/>
      <c r="DF34" s="679"/>
      <c r="DG34" s="680" t="s">
        <v>288</v>
      </c>
      <c r="DH34" s="681"/>
      <c r="DI34" s="681"/>
      <c r="DJ34" s="681"/>
      <c r="DK34" s="681"/>
      <c r="DL34" s="681"/>
      <c r="DM34" s="681"/>
      <c r="DN34" s="681"/>
      <c r="DO34" s="681"/>
      <c r="DP34" s="681"/>
      <c r="DQ34" s="682"/>
      <c r="DR34" s="677" t="s">
        <v>289</v>
      </c>
      <c r="DS34" s="678"/>
      <c r="DT34" s="678"/>
      <c r="DU34" s="678"/>
      <c r="DV34" s="678"/>
      <c r="DW34" s="678"/>
      <c r="DX34" s="679"/>
    </row>
    <row r="35" spans="2:128" ht="11.25" customHeight="1" x14ac:dyDescent="0.15">
      <c r="B35" s="196"/>
      <c r="C35" s="196"/>
      <c r="D35" s="196"/>
      <c r="E35" s="196"/>
      <c r="F35" s="196"/>
      <c r="G35" s="196"/>
      <c r="H35" s="196"/>
      <c r="I35" s="196"/>
      <c r="J35" s="196"/>
      <c r="K35" s="196"/>
      <c r="L35" s="196"/>
      <c r="M35" s="196"/>
      <c r="N35" s="196"/>
      <c r="O35" s="196"/>
      <c r="P35" s="196"/>
      <c r="Q35" s="196"/>
      <c r="R35" s="197"/>
      <c r="S35" s="197"/>
      <c r="T35" s="197"/>
      <c r="U35" s="197"/>
      <c r="V35" s="197"/>
      <c r="W35" s="197"/>
      <c r="X35" s="197"/>
      <c r="Y35" s="197"/>
      <c r="Z35" s="198"/>
      <c r="AA35" s="198"/>
      <c r="AB35" s="198"/>
      <c r="AC35" s="198"/>
      <c r="AD35" s="197"/>
      <c r="AE35" s="197"/>
      <c r="AF35" s="197"/>
      <c r="AG35" s="197"/>
      <c r="AH35" s="197"/>
      <c r="AI35" s="197"/>
      <c r="AJ35" s="197"/>
      <c r="AK35" s="197"/>
      <c r="AL35" s="198"/>
      <c r="AM35" s="198"/>
      <c r="AN35" s="198"/>
      <c r="AO35" s="198"/>
      <c r="AP35" s="199"/>
      <c r="AQ35" s="200"/>
      <c r="AR35" s="200"/>
      <c r="AS35" s="200"/>
      <c r="AT35" s="200"/>
      <c r="AU35" s="200"/>
      <c r="AV35" s="200"/>
      <c r="AW35" s="200"/>
      <c r="AX35" s="200"/>
      <c r="AY35" s="199"/>
      <c r="AZ35" s="197"/>
      <c r="BA35" s="197"/>
      <c r="BB35" s="197"/>
      <c r="BC35" s="197"/>
      <c r="BD35" s="199"/>
      <c r="BE35" s="199"/>
      <c r="BF35" s="199"/>
      <c r="BG35" s="199"/>
      <c r="BH35" s="199"/>
      <c r="BI35" s="199"/>
      <c r="BJ35" s="199"/>
      <c r="BK35" s="199"/>
      <c r="BL35" s="199"/>
      <c r="BM35" s="199"/>
      <c r="BN35" s="199"/>
      <c r="BO35" s="199"/>
      <c r="BP35" s="199"/>
      <c r="BQ35" s="199"/>
      <c r="BR35" s="199"/>
      <c r="BS35" s="197"/>
      <c r="BT35" s="197"/>
      <c r="BU35" s="197"/>
      <c r="BV35" s="197"/>
      <c r="BW35" s="197"/>
      <c r="BY35" s="671" t="s">
        <v>290</v>
      </c>
      <c r="BZ35" s="672"/>
      <c r="CA35" s="672"/>
      <c r="CB35" s="672"/>
      <c r="CC35" s="672"/>
      <c r="CD35" s="672"/>
      <c r="CE35" s="672"/>
      <c r="CF35" s="672"/>
      <c r="CG35" s="672"/>
      <c r="CH35" s="672"/>
      <c r="CI35" s="672"/>
      <c r="CJ35" s="672"/>
      <c r="CK35" s="672"/>
      <c r="CL35" s="673"/>
      <c r="CM35" s="683">
        <v>218608376</v>
      </c>
      <c r="CN35" s="684"/>
      <c r="CO35" s="684"/>
      <c r="CP35" s="684"/>
      <c r="CQ35" s="684"/>
      <c r="CR35" s="684"/>
      <c r="CS35" s="684"/>
      <c r="CT35" s="685"/>
      <c r="CU35" s="686">
        <v>46.2</v>
      </c>
      <c r="CV35" s="687"/>
      <c r="CW35" s="687"/>
      <c r="CX35" s="688"/>
      <c r="CY35" s="689">
        <v>196877808</v>
      </c>
      <c r="CZ35" s="684"/>
      <c r="DA35" s="684"/>
      <c r="DB35" s="684"/>
      <c r="DC35" s="684"/>
      <c r="DD35" s="684"/>
      <c r="DE35" s="684"/>
      <c r="DF35" s="685"/>
      <c r="DG35" s="689">
        <v>188776530</v>
      </c>
      <c r="DH35" s="684"/>
      <c r="DI35" s="684"/>
      <c r="DJ35" s="684"/>
      <c r="DK35" s="684"/>
      <c r="DL35" s="684"/>
      <c r="DM35" s="684"/>
      <c r="DN35" s="684"/>
      <c r="DO35" s="684"/>
      <c r="DP35" s="684"/>
      <c r="DQ35" s="685"/>
      <c r="DR35" s="686">
        <v>67.2</v>
      </c>
      <c r="DS35" s="687"/>
      <c r="DT35" s="687"/>
      <c r="DU35" s="687"/>
      <c r="DV35" s="687"/>
      <c r="DW35" s="687"/>
      <c r="DX35" s="690"/>
    </row>
    <row r="36" spans="2:128" ht="11.25" customHeight="1" x14ac:dyDescent="0.15">
      <c r="B36" s="201"/>
      <c r="C36" s="201"/>
      <c r="D36" s="201"/>
      <c r="E36" s="201"/>
      <c r="F36" s="201"/>
      <c r="G36" s="201"/>
      <c r="H36" s="201"/>
      <c r="I36" s="201"/>
      <c r="J36" s="201"/>
      <c r="K36" s="201"/>
      <c r="L36" s="201"/>
      <c r="M36" s="201"/>
      <c r="N36" s="201"/>
      <c r="O36" s="201"/>
      <c r="P36" s="201"/>
      <c r="Q36" s="201"/>
      <c r="R36" s="202"/>
      <c r="S36" s="202"/>
      <c r="T36" s="202"/>
      <c r="U36" s="202"/>
      <c r="V36" s="202"/>
      <c r="W36" s="202"/>
      <c r="X36" s="202"/>
      <c r="Y36" s="202"/>
      <c r="Z36" s="203"/>
      <c r="AA36" s="203"/>
      <c r="AB36" s="203"/>
      <c r="AC36" s="203"/>
      <c r="AD36" s="202"/>
      <c r="AE36" s="202"/>
      <c r="AF36" s="202"/>
      <c r="AG36" s="202"/>
      <c r="AH36" s="202"/>
      <c r="AI36" s="202"/>
      <c r="AJ36" s="202"/>
      <c r="AK36" s="202"/>
      <c r="AL36" s="203"/>
      <c r="AM36" s="203"/>
      <c r="AN36" s="203"/>
      <c r="AO36" s="203"/>
      <c r="AP36" s="204"/>
      <c r="AQ36" s="205"/>
      <c r="AR36" s="205"/>
      <c r="AS36" s="205"/>
      <c r="AT36" s="205"/>
      <c r="AU36" s="205"/>
      <c r="AV36" s="205"/>
      <c r="AW36" s="205"/>
      <c r="AX36" s="205"/>
      <c r="AY36" s="204"/>
      <c r="AZ36" s="202"/>
      <c r="BA36" s="202"/>
      <c r="BB36" s="202"/>
      <c r="BC36" s="202"/>
      <c r="BD36" s="204"/>
      <c r="BE36" s="204"/>
      <c r="BF36" s="204"/>
      <c r="BG36" s="204"/>
      <c r="BH36" s="204"/>
      <c r="BI36" s="204"/>
      <c r="BJ36" s="204"/>
      <c r="BK36" s="204"/>
      <c r="BL36" s="204"/>
      <c r="BM36" s="204"/>
      <c r="BN36" s="204"/>
      <c r="BO36" s="204"/>
      <c r="BP36" s="204"/>
      <c r="BQ36" s="204"/>
      <c r="BR36" s="204"/>
      <c r="BS36" s="202"/>
      <c r="BT36" s="202"/>
      <c r="BU36" s="202"/>
      <c r="BV36" s="202"/>
      <c r="BW36" s="202"/>
      <c r="BY36" s="613" t="s">
        <v>291</v>
      </c>
      <c r="BZ36" s="614"/>
      <c r="CA36" s="614"/>
      <c r="CB36" s="614"/>
      <c r="CC36" s="614"/>
      <c r="CD36" s="614"/>
      <c r="CE36" s="614"/>
      <c r="CF36" s="614"/>
      <c r="CG36" s="614"/>
      <c r="CH36" s="614"/>
      <c r="CI36" s="614"/>
      <c r="CJ36" s="614"/>
      <c r="CK36" s="614"/>
      <c r="CL36" s="615"/>
      <c r="CM36" s="616">
        <v>118692995</v>
      </c>
      <c r="CN36" s="623"/>
      <c r="CO36" s="623"/>
      <c r="CP36" s="623"/>
      <c r="CQ36" s="623"/>
      <c r="CR36" s="623"/>
      <c r="CS36" s="623"/>
      <c r="CT36" s="624"/>
      <c r="CU36" s="619">
        <v>25.1</v>
      </c>
      <c r="CV36" s="620"/>
      <c r="CW36" s="620"/>
      <c r="CX36" s="621"/>
      <c r="CY36" s="622">
        <v>103379061</v>
      </c>
      <c r="CZ36" s="623"/>
      <c r="DA36" s="623"/>
      <c r="DB36" s="623"/>
      <c r="DC36" s="623"/>
      <c r="DD36" s="623"/>
      <c r="DE36" s="623"/>
      <c r="DF36" s="624"/>
      <c r="DG36" s="622">
        <v>101190612</v>
      </c>
      <c r="DH36" s="623"/>
      <c r="DI36" s="623"/>
      <c r="DJ36" s="623"/>
      <c r="DK36" s="623"/>
      <c r="DL36" s="623"/>
      <c r="DM36" s="623"/>
      <c r="DN36" s="623"/>
      <c r="DO36" s="623"/>
      <c r="DP36" s="623"/>
      <c r="DQ36" s="624"/>
      <c r="DR36" s="619">
        <v>36</v>
      </c>
      <c r="DS36" s="620"/>
      <c r="DT36" s="620"/>
      <c r="DU36" s="620"/>
      <c r="DV36" s="620"/>
      <c r="DW36" s="620"/>
      <c r="DX36" s="653"/>
    </row>
    <row r="37" spans="2:128" ht="11.25" customHeight="1" x14ac:dyDescent="0.15">
      <c r="B37" s="201"/>
      <c r="C37" s="201"/>
      <c r="D37" s="201"/>
      <c r="E37" s="201"/>
      <c r="F37" s="201"/>
      <c r="G37" s="201"/>
      <c r="H37" s="201"/>
      <c r="I37" s="201"/>
      <c r="J37" s="201"/>
      <c r="K37" s="201"/>
      <c r="L37" s="201"/>
      <c r="M37" s="201"/>
      <c r="N37" s="201"/>
      <c r="O37" s="201"/>
      <c r="P37" s="201"/>
      <c r="Q37" s="204"/>
      <c r="R37" s="202"/>
      <c r="S37" s="202"/>
      <c r="T37" s="202"/>
      <c r="U37" s="202"/>
      <c r="V37" s="202"/>
      <c r="W37" s="202"/>
      <c r="X37" s="202"/>
      <c r="Y37" s="202"/>
      <c r="Z37" s="203"/>
      <c r="AA37" s="203"/>
      <c r="AB37" s="203"/>
      <c r="AC37" s="203"/>
      <c r="AD37" s="202"/>
      <c r="AE37" s="202"/>
      <c r="AF37" s="202"/>
      <c r="AG37" s="202"/>
      <c r="AH37" s="202"/>
      <c r="AI37" s="202"/>
      <c r="AJ37" s="202"/>
      <c r="AK37" s="202"/>
      <c r="AL37" s="203"/>
      <c r="AM37" s="203"/>
      <c r="AN37" s="203"/>
      <c r="AO37" s="203"/>
      <c r="AP37" s="677" t="s">
        <v>292</v>
      </c>
      <c r="AQ37" s="678"/>
      <c r="AR37" s="678"/>
      <c r="AS37" s="678"/>
      <c r="AT37" s="678"/>
      <c r="AU37" s="678"/>
      <c r="AV37" s="678"/>
      <c r="AW37" s="678"/>
      <c r="AX37" s="678"/>
      <c r="AY37" s="678"/>
      <c r="AZ37" s="678"/>
      <c r="BA37" s="678"/>
      <c r="BB37" s="678"/>
      <c r="BC37" s="679"/>
      <c r="BD37" s="677" t="s">
        <v>293</v>
      </c>
      <c r="BE37" s="678"/>
      <c r="BF37" s="678"/>
      <c r="BG37" s="678"/>
      <c r="BH37" s="678"/>
      <c r="BI37" s="678"/>
      <c r="BJ37" s="678"/>
      <c r="BK37" s="678"/>
      <c r="BL37" s="678"/>
      <c r="BM37" s="679"/>
      <c r="BN37" s="677" t="s">
        <v>294</v>
      </c>
      <c r="BO37" s="678"/>
      <c r="BP37" s="678"/>
      <c r="BQ37" s="678"/>
      <c r="BR37" s="678"/>
      <c r="BS37" s="678"/>
      <c r="BT37" s="678"/>
      <c r="BU37" s="678"/>
      <c r="BV37" s="678"/>
      <c r="BW37" s="679"/>
      <c r="BY37" s="613" t="s">
        <v>295</v>
      </c>
      <c r="BZ37" s="614"/>
      <c r="CA37" s="614"/>
      <c r="CB37" s="614"/>
      <c r="CC37" s="614"/>
      <c r="CD37" s="614"/>
      <c r="CE37" s="614"/>
      <c r="CF37" s="614"/>
      <c r="CG37" s="614"/>
      <c r="CH37" s="614"/>
      <c r="CI37" s="614"/>
      <c r="CJ37" s="614"/>
      <c r="CK37" s="614"/>
      <c r="CL37" s="615"/>
      <c r="CM37" s="616">
        <v>84693781</v>
      </c>
      <c r="CN37" s="617"/>
      <c r="CO37" s="617"/>
      <c r="CP37" s="617"/>
      <c r="CQ37" s="617"/>
      <c r="CR37" s="617"/>
      <c r="CS37" s="617"/>
      <c r="CT37" s="618"/>
      <c r="CU37" s="619">
        <v>17.899999999999999</v>
      </c>
      <c r="CV37" s="620"/>
      <c r="CW37" s="620"/>
      <c r="CX37" s="621"/>
      <c r="CY37" s="622">
        <v>72649435</v>
      </c>
      <c r="CZ37" s="623"/>
      <c r="DA37" s="623"/>
      <c r="DB37" s="623"/>
      <c r="DC37" s="623"/>
      <c r="DD37" s="623"/>
      <c r="DE37" s="623"/>
      <c r="DF37" s="624"/>
      <c r="DG37" s="622">
        <v>72623103</v>
      </c>
      <c r="DH37" s="623"/>
      <c r="DI37" s="623"/>
      <c r="DJ37" s="623"/>
      <c r="DK37" s="623"/>
      <c r="DL37" s="623"/>
      <c r="DM37" s="623"/>
      <c r="DN37" s="623"/>
      <c r="DO37" s="623"/>
      <c r="DP37" s="623"/>
      <c r="DQ37" s="624"/>
      <c r="DR37" s="619">
        <v>25.9</v>
      </c>
      <c r="DS37" s="620"/>
      <c r="DT37" s="620"/>
      <c r="DU37" s="620"/>
      <c r="DV37" s="620"/>
      <c r="DW37" s="620"/>
      <c r="DX37" s="653"/>
    </row>
    <row r="38" spans="2:128" ht="11.25" customHeight="1" x14ac:dyDescent="0.15">
      <c r="B38" s="201"/>
      <c r="C38" s="201"/>
      <c r="D38" s="201"/>
      <c r="E38" s="201"/>
      <c r="F38" s="201"/>
      <c r="G38" s="201"/>
      <c r="H38" s="201"/>
      <c r="I38" s="201"/>
      <c r="J38" s="201"/>
      <c r="K38" s="201"/>
      <c r="L38" s="201"/>
      <c r="M38" s="201"/>
      <c r="N38" s="201"/>
      <c r="O38" s="201"/>
      <c r="P38" s="201"/>
      <c r="Q38" s="204"/>
      <c r="R38" s="202"/>
      <c r="S38" s="202"/>
      <c r="T38" s="202"/>
      <c r="U38" s="202"/>
      <c r="V38" s="202"/>
      <c r="W38" s="202"/>
      <c r="X38" s="202"/>
      <c r="Y38" s="202"/>
      <c r="Z38" s="203"/>
      <c r="AA38" s="203"/>
      <c r="AB38" s="203"/>
      <c r="AC38" s="203"/>
      <c r="AD38" s="202"/>
      <c r="AE38" s="202"/>
      <c r="AF38" s="202"/>
      <c r="AG38" s="202"/>
      <c r="AH38" s="202"/>
      <c r="AI38" s="202"/>
      <c r="AJ38" s="202"/>
      <c r="AK38" s="202"/>
      <c r="AL38" s="203"/>
      <c r="AM38" s="203"/>
      <c r="AN38" s="203"/>
      <c r="AO38" s="203"/>
      <c r="AP38" s="662" t="s">
        <v>296</v>
      </c>
      <c r="AQ38" s="663"/>
      <c r="AR38" s="663"/>
      <c r="AS38" s="663"/>
      <c r="AT38" s="668" t="s">
        <v>297</v>
      </c>
      <c r="AU38" s="206"/>
      <c r="AV38" s="206"/>
      <c r="AW38" s="206"/>
      <c r="AX38" s="671" t="s">
        <v>150</v>
      </c>
      <c r="AY38" s="672"/>
      <c r="AZ38" s="672"/>
      <c r="BA38" s="672"/>
      <c r="BB38" s="672"/>
      <c r="BC38" s="673"/>
      <c r="BD38" s="674">
        <v>99.7</v>
      </c>
      <c r="BE38" s="675"/>
      <c r="BF38" s="675"/>
      <c r="BG38" s="675"/>
      <c r="BH38" s="675"/>
      <c r="BI38" s="675">
        <v>99.2</v>
      </c>
      <c r="BJ38" s="675"/>
      <c r="BK38" s="675"/>
      <c r="BL38" s="675"/>
      <c r="BM38" s="676"/>
      <c r="BN38" s="674">
        <v>99.6</v>
      </c>
      <c r="BO38" s="675"/>
      <c r="BP38" s="675"/>
      <c r="BQ38" s="675"/>
      <c r="BR38" s="675"/>
      <c r="BS38" s="675">
        <v>99.1</v>
      </c>
      <c r="BT38" s="675"/>
      <c r="BU38" s="675"/>
      <c r="BV38" s="675"/>
      <c r="BW38" s="676"/>
      <c r="BY38" s="613" t="s">
        <v>298</v>
      </c>
      <c r="BZ38" s="614"/>
      <c r="CA38" s="614"/>
      <c r="CB38" s="614"/>
      <c r="CC38" s="614"/>
      <c r="CD38" s="614"/>
      <c r="CE38" s="614"/>
      <c r="CF38" s="614"/>
      <c r="CG38" s="614"/>
      <c r="CH38" s="614"/>
      <c r="CI38" s="614"/>
      <c r="CJ38" s="614"/>
      <c r="CK38" s="614"/>
      <c r="CL38" s="615"/>
      <c r="CM38" s="616">
        <v>11292200</v>
      </c>
      <c r="CN38" s="623"/>
      <c r="CO38" s="623"/>
      <c r="CP38" s="623"/>
      <c r="CQ38" s="623"/>
      <c r="CR38" s="623"/>
      <c r="CS38" s="623"/>
      <c r="CT38" s="624"/>
      <c r="CU38" s="619">
        <v>2.4</v>
      </c>
      <c r="CV38" s="620"/>
      <c r="CW38" s="620"/>
      <c r="CX38" s="621"/>
      <c r="CY38" s="622">
        <v>8205599</v>
      </c>
      <c r="CZ38" s="623"/>
      <c r="DA38" s="623"/>
      <c r="DB38" s="623"/>
      <c r="DC38" s="623"/>
      <c r="DD38" s="623"/>
      <c r="DE38" s="623"/>
      <c r="DF38" s="624"/>
      <c r="DG38" s="622">
        <v>8164975</v>
      </c>
      <c r="DH38" s="623"/>
      <c r="DI38" s="623"/>
      <c r="DJ38" s="623"/>
      <c r="DK38" s="623"/>
      <c r="DL38" s="623"/>
      <c r="DM38" s="623"/>
      <c r="DN38" s="623"/>
      <c r="DO38" s="623"/>
      <c r="DP38" s="623"/>
      <c r="DQ38" s="624"/>
      <c r="DR38" s="619">
        <v>2.9</v>
      </c>
      <c r="DS38" s="620"/>
      <c r="DT38" s="620"/>
      <c r="DU38" s="620"/>
      <c r="DV38" s="620"/>
      <c r="DW38" s="620"/>
      <c r="DX38" s="653"/>
    </row>
    <row r="39" spans="2:128" ht="11.25" customHeight="1" x14ac:dyDescent="0.15">
      <c r="AP39" s="664"/>
      <c r="AQ39" s="665"/>
      <c r="AR39" s="665"/>
      <c r="AS39" s="665"/>
      <c r="AT39" s="669"/>
      <c r="AU39" s="195" t="s">
        <v>299</v>
      </c>
      <c r="AV39" s="195"/>
      <c r="AW39" s="195"/>
      <c r="AX39" s="613" t="s">
        <v>300</v>
      </c>
      <c r="AY39" s="614"/>
      <c r="AZ39" s="614"/>
      <c r="BA39" s="614"/>
      <c r="BB39" s="614"/>
      <c r="BC39" s="615"/>
      <c r="BD39" s="660">
        <v>99.4</v>
      </c>
      <c r="BE39" s="655"/>
      <c r="BF39" s="655"/>
      <c r="BG39" s="655"/>
      <c r="BH39" s="655"/>
      <c r="BI39" s="655">
        <v>98.3</v>
      </c>
      <c r="BJ39" s="655"/>
      <c r="BK39" s="655"/>
      <c r="BL39" s="655"/>
      <c r="BM39" s="661"/>
      <c r="BN39" s="660">
        <v>99.3</v>
      </c>
      <c r="BO39" s="655"/>
      <c r="BP39" s="655"/>
      <c r="BQ39" s="655"/>
      <c r="BR39" s="655"/>
      <c r="BS39" s="655">
        <v>98.1</v>
      </c>
      <c r="BT39" s="655"/>
      <c r="BU39" s="655"/>
      <c r="BV39" s="655"/>
      <c r="BW39" s="661"/>
      <c r="BY39" s="613" t="s">
        <v>301</v>
      </c>
      <c r="BZ39" s="614"/>
      <c r="CA39" s="614"/>
      <c r="CB39" s="614"/>
      <c r="CC39" s="614"/>
      <c r="CD39" s="614"/>
      <c r="CE39" s="614"/>
      <c r="CF39" s="614"/>
      <c r="CG39" s="614"/>
      <c r="CH39" s="614"/>
      <c r="CI39" s="614"/>
      <c r="CJ39" s="614"/>
      <c r="CK39" s="614"/>
      <c r="CL39" s="615"/>
      <c r="CM39" s="616">
        <v>88623181</v>
      </c>
      <c r="CN39" s="617"/>
      <c r="CO39" s="617"/>
      <c r="CP39" s="617"/>
      <c r="CQ39" s="617"/>
      <c r="CR39" s="617"/>
      <c r="CS39" s="617"/>
      <c r="CT39" s="618"/>
      <c r="CU39" s="619">
        <v>18.7</v>
      </c>
      <c r="CV39" s="620"/>
      <c r="CW39" s="620"/>
      <c r="CX39" s="621"/>
      <c r="CY39" s="622">
        <v>85293148</v>
      </c>
      <c r="CZ39" s="623"/>
      <c r="DA39" s="623"/>
      <c r="DB39" s="623"/>
      <c r="DC39" s="623"/>
      <c r="DD39" s="623"/>
      <c r="DE39" s="623"/>
      <c r="DF39" s="624"/>
      <c r="DG39" s="622">
        <v>79420943</v>
      </c>
      <c r="DH39" s="623"/>
      <c r="DI39" s="623"/>
      <c r="DJ39" s="623"/>
      <c r="DK39" s="623"/>
      <c r="DL39" s="623"/>
      <c r="DM39" s="623"/>
      <c r="DN39" s="623"/>
      <c r="DO39" s="623"/>
      <c r="DP39" s="623"/>
      <c r="DQ39" s="624"/>
      <c r="DR39" s="619">
        <v>28.3</v>
      </c>
      <c r="DS39" s="620"/>
      <c r="DT39" s="620"/>
      <c r="DU39" s="620"/>
      <c r="DV39" s="620"/>
      <c r="DW39" s="620"/>
      <c r="DX39" s="653"/>
    </row>
    <row r="40" spans="2:128" ht="11.25" customHeight="1" x14ac:dyDescent="0.15">
      <c r="B40" s="195"/>
      <c r="C40" s="195"/>
      <c r="D40" s="195"/>
      <c r="E40" s="195"/>
      <c r="F40" s="195"/>
      <c r="G40" s="195"/>
      <c r="H40" s="195"/>
      <c r="I40" s="195"/>
      <c r="J40" s="195"/>
      <c r="K40" s="195"/>
      <c r="L40" s="195"/>
      <c r="M40" s="195"/>
      <c r="N40" s="195"/>
      <c r="O40" s="195"/>
      <c r="P40" s="195"/>
      <c r="Q40" s="195"/>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666"/>
      <c r="AQ40" s="667"/>
      <c r="AR40" s="667"/>
      <c r="AS40" s="667"/>
      <c r="AT40" s="670"/>
      <c r="AU40" s="208"/>
      <c r="AV40" s="208"/>
      <c r="AW40" s="208"/>
      <c r="AX40" s="628" t="s">
        <v>302</v>
      </c>
      <c r="AY40" s="629"/>
      <c r="AZ40" s="629"/>
      <c r="BA40" s="629"/>
      <c r="BB40" s="629"/>
      <c r="BC40" s="630"/>
      <c r="BD40" s="657">
        <v>99.9</v>
      </c>
      <c r="BE40" s="658"/>
      <c r="BF40" s="658"/>
      <c r="BG40" s="658"/>
      <c r="BH40" s="658"/>
      <c r="BI40" s="658">
        <v>99.7</v>
      </c>
      <c r="BJ40" s="658"/>
      <c r="BK40" s="658"/>
      <c r="BL40" s="658"/>
      <c r="BM40" s="659"/>
      <c r="BN40" s="657">
        <v>99.9</v>
      </c>
      <c r="BO40" s="658"/>
      <c r="BP40" s="658"/>
      <c r="BQ40" s="658"/>
      <c r="BR40" s="658"/>
      <c r="BS40" s="658">
        <v>99.6</v>
      </c>
      <c r="BT40" s="658"/>
      <c r="BU40" s="658"/>
      <c r="BV40" s="658"/>
      <c r="BW40" s="659"/>
      <c r="BY40" s="647" t="s">
        <v>303</v>
      </c>
      <c r="BZ40" s="648"/>
      <c r="CA40" s="613" t="s">
        <v>61</v>
      </c>
      <c r="CB40" s="614"/>
      <c r="CC40" s="614"/>
      <c r="CD40" s="614"/>
      <c r="CE40" s="614"/>
      <c r="CF40" s="614"/>
      <c r="CG40" s="614"/>
      <c r="CH40" s="614"/>
      <c r="CI40" s="614"/>
      <c r="CJ40" s="614"/>
      <c r="CK40" s="614"/>
      <c r="CL40" s="615"/>
      <c r="CM40" s="616">
        <v>88617707</v>
      </c>
      <c r="CN40" s="623"/>
      <c r="CO40" s="623"/>
      <c r="CP40" s="623"/>
      <c r="CQ40" s="623"/>
      <c r="CR40" s="623"/>
      <c r="CS40" s="623"/>
      <c r="CT40" s="624"/>
      <c r="CU40" s="619">
        <v>18.7</v>
      </c>
      <c r="CV40" s="620"/>
      <c r="CW40" s="620"/>
      <c r="CX40" s="621"/>
      <c r="CY40" s="622">
        <v>85287674</v>
      </c>
      <c r="CZ40" s="623"/>
      <c r="DA40" s="623"/>
      <c r="DB40" s="623"/>
      <c r="DC40" s="623"/>
      <c r="DD40" s="623"/>
      <c r="DE40" s="623"/>
      <c r="DF40" s="624"/>
      <c r="DG40" s="622">
        <v>79415469</v>
      </c>
      <c r="DH40" s="623"/>
      <c r="DI40" s="623"/>
      <c r="DJ40" s="623"/>
      <c r="DK40" s="623"/>
      <c r="DL40" s="623"/>
      <c r="DM40" s="623"/>
      <c r="DN40" s="623"/>
      <c r="DO40" s="623"/>
      <c r="DP40" s="623"/>
      <c r="DQ40" s="624"/>
      <c r="DR40" s="619">
        <v>28.3</v>
      </c>
      <c r="DS40" s="620"/>
      <c r="DT40" s="620"/>
      <c r="DU40" s="620"/>
      <c r="DV40" s="620"/>
      <c r="DW40" s="620"/>
      <c r="DX40" s="653"/>
    </row>
    <row r="41" spans="2:128" ht="11.25" customHeight="1" x14ac:dyDescent="0.15">
      <c r="B41" s="195"/>
      <c r="C41" s="195"/>
      <c r="D41" s="195"/>
      <c r="E41" s="195"/>
      <c r="F41" s="195"/>
      <c r="G41" s="195"/>
      <c r="H41" s="195"/>
      <c r="I41" s="195"/>
      <c r="J41" s="195"/>
      <c r="K41" s="195"/>
      <c r="L41" s="195"/>
      <c r="M41" s="195"/>
      <c r="N41" s="195"/>
      <c r="O41" s="195"/>
      <c r="P41" s="195"/>
      <c r="Q41" s="195"/>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Y41" s="649"/>
      <c r="BZ41" s="650"/>
      <c r="CA41" s="613" t="s">
        <v>304</v>
      </c>
      <c r="CB41" s="614"/>
      <c r="CC41" s="614"/>
      <c r="CD41" s="614"/>
      <c r="CE41" s="614"/>
      <c r="CF41" s="614"/>
      <c r="CG41" s="614"/>
      <c r="CH41" s="614"/>
      <c r="CI41" s="614"/>
      <c r="CJ41" s="614"/>
      <c r="CK41" s="614"/>
      <c r="CL41" s="615"/>
      <c r="CM41" s="616">
        <v>81123528</v>
      </c>
      <c r="CN41" s="617"/>
      <c r="CO41" s="617"/>
      <c r="CP41" s="617"/>
      <c r="CQ41" s="617"/>
      <c r="CR41" s="617"/>
      <c r="CS41" s="617"/>
      <c r="CT41" s="618"/>
      <c r="CU41" s="619">
        <v>17.100000000000001</v>
      </c>
      <c r="CV41" s="620"/>
      <c r="CW41" s="620"/>
      <c r="CX41" s="621"/>
      <c r="CY41" s="622">
        <v>78095185</v>
      </c>
      <c r="CZ41" s="623"/>
      <c r="DA41" s="623"/>
      <c r="DB41" s="623"/>
      <c r="DC41" s="623"/>
      <c r="DD41" s="623"/>
      <c r="DE41" s="623"/>
      <c r="DF41" s="624"/>
      <c r="DG41" s="622">
        <v>72222985</v>
      </c>
      <c r="DH41" s="623"/>
      <c r="DI41" s="623"/>
      <c r="DJ41" s="623"/>
      <c r="DK41" s="623"/>
      <c r="DL41" s="623"/>
      <c r="DM41" s="623"/>
      <c r="DN41" s="623"/>
      <c r="DO41" s="623"/>
      <c r="DP41" s="623"/>
      <c r="DQ41" s="624"/>
      <c r="DR41" s="619">
        <v>25.7</v>
      </c>
      <c r="DS41" s="620"/>
      <c r="DT41" s="620"/>
      <c r="DU41" s="620"/>
      <c r="DV41" s="620"/>
      <c r="DW41" s="620"/>
      <c r="DX41" s="653"/>
    </row>
    <row r="42" spans="2:128" ht="11.25" customHeight="1" x14ac:dyDescent="0.15">
      <c r="B42" s="201"/>
      <c r="C42" s="201"/>
      <c r="D42" s="201"/>
      <c r="E42" s="201"/>
      <c r="F42" s="201"/>
      <c r="G42" s="201"/>
      <c r="H42" s="201"/>
      <c r="I42" s="201"/>
      <c r="J42" s="201"/>
      <c r="K42" s="201"/>
      <c r="L42" s="201"/>
      <c r="M42" s="201"/>
      <c r="N42" s="201"/>
      <c r="O42" s="201"/>
      <c r="P42" s="201"/>
      <c r="Q42" s="204"/>
      <c r="R42" s="202"/>
      <c r="S42" s="202"/>
      <c r="T42" s="202"/>
      <c r="U42" s="202"/>
      <c r="V42" s="202"/>
      <c r="W42" s="202"/>
      <c r="X42" s="202"/>
      <c r="Y42" s="202"/>
      <c r="Z42" s="203"/>
      <c r="AA42" s="203"/>
      <c r="AB42" s="203"/>
      <c r="AC42" s="203"/>
      <c r="AD42" s="202"/>
      <c r="AE42" s="202"/>
      <c r="AF42" s="202"/>
      <c r="AG42" s="202"/>
      <c r="AH42" s="202"/>
      <c r="AI42" s="202"/>
      <c r="AJ42" s="202"/>
      <c r="AK42" s="202"/>
      <c r="AL42" s="203"/>
      <c r="AM42" s="203"/>
      <c r="AN42" s="203"/>
      <c r="AO42" s="203"/>
      <c r="AP42" s="654"/>
      <c r="AQ42" s="654"/>
      <c r="AR42" s="654"/>
      <c r="AS42" s="654"/>
      <c r="AT42" s="654"/>
      <c r="AU42" s="654"/>
      <c r="AV42" s="654"/>
      <c r="AW42" s="654"/>
      <c r="AX42" s="654"/>
      <c r="AY42" s="654"/>
      <c r="AZ42" s="654"/>
      <c r="BA42" s="654"/>
      <c r="BB42" s="654"/>
      <c r="BC42" s="654"/>
      <c r="BD42" s="654"/>
      <c r="BE42" s="654"/>
      <c r="BF42" s="654"/>
      <c r="BG42" s="654"/>
      <c r="BH42" s="654"/>
      <c r="BI42" s="654"/>
      <c r="BJ42" s="654"/>
      <c r="BK42" s="654"/>
      <c r="BL42" s="654"/>
      <c r="BM42" s="654"/>
      <c r="BN42" s="654"/>
      <c r="BO42" s="654"/>
      <c r="BP42" s="654"/>
      <c r="BQ42" s="654"/>
      <c r="BR42" s="654"/>
      <c r="BS42" s="654"/>
      <c r="BT42" s="654"/>
      <c r="BU42" s="654"/>
      <c r="BV42" s="654"/>
      <c r="BW42" s="654"/>
      <c r="BY42" s="649"/>
      <c r="BZ42" s="650"/>
      <c r="CA42" s="613" t="s">
        <v>305</v>
      </c>
      <c r="CB42" s="614"/>
      <c r="CC42" s="614"/>
      <c r="CD42" s="614"/>
      <c r="CE42" s="614"/>
      <c r="CF42" s="614"/>
      <c r="CG42" s="614"/>
      <c r="CH42" s="614"/>
      <c r="CI42" s="614"/>
      <c r="CJ42" s="614"/>
      <c r="CK42" s="614"/>
      <c r="CL42" s="615"/>
      <c r="CM42" s="616">
        <v>7494179</v>
      </c>
      <c r="CN42" s="623"/>
      <c r="CO42" s="623"/>
      <c r="CP42" s="623"/>
      <c r="CQ42" s="623"/>
      <c r="CR42" s="623"/>
      <c r="CS42" s="623"/>
      <c r="CT42" s="624"/>
      <c r="CU42" s="619">
        <v>1.6</v>
      </c>
      <c r="CV42" s="620"/>
      <c r="CW42" s="620"/>
      <c r="CX42" s="621"/>
      <c r="CY42" s="622">
        <v>7192489</v>
      </c>
      <c r="CZ42" s="623"/>
      <c r="DA42" s="623"/>
      <c r="DB42" s="623"/>
      <c r="DC42" s="623"/>
      <c r="DD42" s="623"/>
      <c r="DE42" s="623"/>
      <c r="DF42" s="624"/>
      <c r="DG42" s="622">
        <v>7192484</v>
      </c>
      <c r="DH42" s="623"/>
      <c r="DI42" s="623"/>
      <c r="DJ42" s="623"/>
      <c r="DK42" s="623"/>
      <c r="DL42" s="623"/>
      <c r="DM42" s="623"/>
      <c r="DN42" s="623"/>
      <c r="DO42" s="623"/>
      <c r="DP42" s="623"/>
      <c r="DQ42" s="624"/>
      <c r="DR42" s="619">
        <v>2.6</v>
      </c>
      <c r="DS42" s="620"/>
      <c r="DT42" s="620"/>
      <c r="DU42" s="620"/>
      <c r="DV42" s="620"/>
      <c r="DW42" s="620"/>
      <c r="DX42" s="653"/>
    </row>
    <row r="43" spans="2:128" ht="11.25" customHeight="1" x14ac:dyDescent="0.15">
      <c r="B43" s="195"/>
      <c r="C43" s="195"/>
      <c r="D43" s="195"/>
      <c r="E43" s="195"/>
      <c r="F43" s="195"/>
      <c r="G43" s="195"/>
      <c r="H43" s="195"/>
      <c r="I43" s="195"/>
      <c r="J43" s="195"/>
      <c r="K43" s="195"/>
      <c r="L43" s="195"/>
      <c r="M43" s="195"/>
      <c r="N43" s="195"/>
      <c r="O43" s="195"/>
      <c r="P43" s="195"/>
      <c r="Q43" s="195"/>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656"/>
      <c r="AQ43" s="656"/>
      <c r="AR43" s="656"/>
      <c r="AS43" s="656"/>
      <c r="AT43" s="201"/>
      <c r="AU43" s="201"/>
      <c r="AV43" s="201"/>
      <c r="AW43" s="201"/>
      <c r="AX43" s="201"/>
      <c r="AY43" s="201"/>
      <c r="AZ43" s="201"/>
      <c r="BA43" s="201"/>
      <c r="BB43" s="201"/>
      <c r="BC43" s="201"/>
      <c r="BD43" s="655"/>
      <c r="BE43" s="655"/>
      <c r="BF43" s="655"/>
      <c r="BG43" s="655"/>
      <c r="BH43" s="655"/>
      <c r="BI43" s="655"/>
      <c r="BJ43" s="655"/>
      <c r="BK43" s="655"/>
      <c r="BL43" s="655"/>
      <c r="BM43" s="655"/>
      <c r="BN43" s="655"/>
      <c r="BO43" s="655"/>
      <c r="BP43" s="655"/>
      <c r="BQ43" s="655"/>
      <c r="BR43" s="655"/>
      <c r="BS43" s="655"/>
      <c r="BT43" s="655"/>
      <c r="BU43" s="655"/>
      <c r="BV43" s="655"/>
      <c r="BW43" s="655"/>
      <c r="BY43" s="651"/>
      <c r="BZ43" s="652"/>
      <c r="CA43" s="613" t="s">
        <v>306</v>
      </c>
      <c r="CB43" s="614"/>
      <c r="CC43" s="614"/>
      <c r="CD43" s="614"/>
      <c r="CE43" s="614"/>
      <c r="CF43" s="614"/>
      <c r="CG43" s="614"/>
      <c r="CH43" s="614"/>
      <c r="CI43" s="614"/>
      <c r="CJ43" s="614"/>
      <c r="CK43" s="614"/>
      <c r="CL43" s="615"/>
      <c r="CM43" s="616">
        <v>5474</v>
      </c>
      <c r="CN43" s="617"/>
      <c r="CO43" s="617"/>
      <c r="CP43" s="617"/>
      <c r="CQ43" s="617"/>
      <c r="CR43" s="617"/>
      <c r="CS43" s="617"/>
      <c r="CT43" s="618"/>
      <c r="CU43" s="619">
        <v>0</v>
      </c>
      <c r="CV43" s="620"/>
      <c r="CW43" s="620"/>
      <c r="CX43" s="621"/>
      <c r="CY43" s="622">
        <v>5474</v>
      </c>
      <c r="CZ43" s="623"/>
      <c r="DA43" s="623"/>
      <c r="DB43" s="623"/>
      <c r="DC43" s="623"/>
      <c r="DD43" s="623"/>
      <c r="DE43" s="623"/>
      <c r="DF43" s="624"/>
      <c r="DG43" s="622">
        <v>5474</v>
      </c>
      <c r="DH43" s="623"/>
      <c r="DI43" s="623"/>
      <c r="DJ43" s="623"/>
      <c r="DK43" s="623"/>
      <c r="DL43" s="623"/>
      <c r="DM43" s="623"/>
      <c r="DN43" s="623"/>
      <c r="DO43" s="623"/>
      <c r="DP43" s="623"/>
      <c r="DQ43" s="624"/>
      <c r="DR43" s="619">
        <v>0</v>
      </c>
      <c r="DS43" s="620"/>
      <c r="DT43" s="620"/>
      <c r="DU43" s="620"/>
      <c r="DV43" s="620"/>
      <c r="DW43" s="620"/>
      <c r="DX43" s="653"/>
    </row>
    <row r="44" spans="2:128" ht="11.25" customHeight="1" x14ac:dyDescent="0.15">
      <c r="B44" s="209"/>
      <c r="C44" s="195"/>
      <c r="D44" s="195"/>
      <c r="E44" s="195"/>
      <c r="F44" s="195"/>
      <c r="G44" s="195"/>
      <c r="H44" s="195"/>
      <c r="I44" s="195"/>
      <c r="J44" s="195"/>
      <c r="K44" s="195"/>
      <c r="L44" s="195"/>
      <c r="M44" s="195"/>
      <c r="N44" s="195"/>
      <c r="O44" s="195"/>
      <c r="P44" s="195"/>
      <c r="Q44" s="195"/>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656"/>
      <c r="AQ44" s="656"/>
      <c r="AR44" s="656"/>
      <c r="AS44" s="656"/>
      <c r="AT44" s="201"/>
      <c r="AU44" s="201"/>
      <c r="AV44" s="201"/>
      <c r="AW44" s="201"/>
      <c r="AX44" s="201"/>
      <c r="AY44" s="201"/>
      <c r="AZ44" s="201"/>
      <c r="BA44" s="201"/>
      <c r="BB44" s="201"/>
      <c r="BC44" s="201"/>
      <c r="BD44" s="655"/>
      <c r="BE44" s="655"/>
      <c r="BF44" s="655"/>
      <c r="BG44" s="655"/>
      <c r="BH44" s="655"/>
      <c r="BI44" s="655"/>
      <c r="BJ44" s="655"/>
      <c r="BK44" s="655"/>
      <c r="BL44" s="655"/>
      <c r="BM44" s="655"/>
      <c r="BN44" s="655"/>
      <c r="BO44" s="655"/>
      <c r="BP44" s="655"/>
      <c r="BQ44" s="655"/>
      <c r="BR44" s="655"/>
      <c r="BS44" s="655"/>
      <c r="BT44" s="655"/>
      <c r="BU44" s="655"/>
      <c r="BV44" s="655"/>
      <c r="BW44" s="655"/>
      <c r="BY44" s="613" t="s">
        <v>307</v>
      </c>
      <c r="BZ44" s="614"/>
      <c r="CA44" s="614"/>
      <c r="CB44" s="614"/>
      <c r="CC44" s="614"/>
      <c r="CD44" s="614"/>
      <c r="CE44" s="614"/>
      <c r="CF44" s="614"/>
      <c r="CG44" s="614"/>
      <c r="CH44" s="614"/>
      <c r="CI44" s="614"/>
      <c r="CJ44" s="614"/>
      <c r="CK44" s="614"/>
      <c r="CL44" s="615"/>
      <c r="CM44" s="616">
        <v>161991159</v>
      </c>
      <c r="CN44" s="623"/>
      <c r="CO44" s="623"/>
      <c r="CP44" s="623"/>
      <c r="CQ44" s="623"/>
      <c r="CR44" s="623"/>
      <c r="CS44" s="623"/>
      <c r="CT44" s="624"/>
      <c r="CU44" s="619">
        <v>34.200000000000003</v>
      </c>
      <c r="CV44" s="620"/>
      <c r="CW44" s="620"/>
      <c r="CX44" s="621"/>
      <c r="CY44" s="622">
        <v>101300720</v>
      </c>
      <c r="CZ44" s="623"/>
      <c r="DA44" s="623"/>
      <c r="DB44" s="623"/>
      <c r="DC44" s="623"/>
      <c r="DD44" s="623"/>
      <c r="DE44" s="623"/>
      <c r="DF44" s="624"/>
      <c r="DG44" s="622">
        <v>66850204</v>
      </c>
      <c r="DH44" s="623"/>
      <c r="DI44" s="623"/>
      <c r="DJ44" s="623"/>
      <c r="DK44" s="623"/>
      <c r="DL44" s="623"/>
      <c r="DM44" s="623"/>
      <c r="DN44" s="623"/>
      <c r="DO44" s="623"/>
      <c r="DP44" s="623"/>
      <c r="DQ44" s="624"/>
      <c r="DR44" s="619">
        <v>23.8</v>
      </c>
      <c r="DS44" s="620"/>
      <c r="DT44" s="620"/>
      <c r="DU44" s="620"/>
      <c r="DV44" s="620"/>
      <c r="DW44" s="620"/>
      <c r="DX44" s="653"/>
    </row>
    <row r="45" spans="2:128" ht="11.25" customHeight="1" x14ac:dyDescent="0.15">
      <c r="B45" s="195" t="s">
        <v>308</v>
      </c>
      <c r="C45" s="195"/>
      <c r="F45" s="201"/>
      <c r="G45" s="201"/>
      <c r="H45" s="201"/>
      <c r="I45" s="201"/>
      <c r="J45" s="201"/>
      <c r="K45" s="201"/>
      <c r="L45" s="201"/>
      <c r="M45" s="201"/>
      <c r="N45" s="201"/>
      <c r="O45" s="201"/>
      <c r="P45" s="201"/>
      <c r="Q45" s="201"/>
      <c r="R45" s="202"/>
      <c r="S45" s="202"/>
      <c r="T45" s="202"/>
      <c r="U45" s="202"/>
      <c r="V45" s="202"/>
      <c r="W45" s="202"/>
      <c r="X45" s="202"/>
      <c r="Y45" s="202"/>
      <c r="Z45" s="203"/>
      <c r="AA45" s="203"/>
      <c r="AB45" s="203"/>
      <c r="AC45" s="203"/>
      <c r="AD45" s="202"/>
      <c r="AE45" s="202"/>
      <c r="AF45" s="202"/>
      <c r="AG45" s="202"/>
      <c r="AH45" s="202"/>
      <c r="AI45" s="202"/>
      <c r="AJ45" s="202"/>
      <c r="AK45" s="202"/>
      <c r="AL45" s="203"/>
      <c r="AM45" s="203"/>
      <c r="AN45" s="203"/>
      <c r="AO45" s="203"/>
      <c r="AP45" s="204"/>
      <c r="AQ45" s="205"/>
      <c r="AR45" s="205"/>
      <c r="AS45" s="205"/>
      <c r="AT45" s="205"/>
      <c r="AU45" s="205"/>
      <c r="AV45" s="205"/>
      <c r="AW45" s="205"/>
      <c r="AX45" s="205"/>
      <c r="AY45" s="204"/>
      <c r="AZ45" s="202"/>
      <c r="BA45" s="202"/>
      <c r="BB45" s="202"/>
      <c r="BC45" s="202"/>
      <c r="BD45" s="204"/>
      <c r="BE45" s="204"/>
      <c r="BF45" s="204"/>
      <c r="BG45" s="204"/>
      <c r="BH45" s="204"/>
      <c r="BI45" s="204"/>
      <c r="BJ45" s="204"/>
      <c r="BK45" s="204"/>
      <c r="BL45" s="204"/>
      <c r="BM45" s="204"/>
      <c r="BN45" s="204"/>
      <c r="BO45" s="204"/>
      <c r="BP45" s="204"/>
      <c r="BQ45" s="204"/>
      <c r="BR45" s="204"/>
      <c r="BS45" s="202"/>
      <c r="BT45" s="202"/>
      <c r="BU45" s="202"/>
      <c r="BV45" s="202"/>
      <c r="BW45" s="202"/>
      <c r="BY45" s="613" t="s">
        <v>309</v>
      </c>
      <c r="BZ45" s="614"/>
      <c r="CA45" s="614"/>
      <c r="CB45" s="614"/>
      <c r="CC45" s="614"/>
      <c r="CD45" s="614"/>
      <c r="CE45" s="614"/>
      <c r="CF45" s="614"/>
      <c r="CG45" s="614"/>
      <c r="CH45" s="614"/>
      <c r="CI45" s="614"/>
      <c r="CJ45" s="614"/>
      <c r="CK45" s="614"/>
      <c r="CL45" s="615"/>
      <c r="CM45" s="616">
        <v>18689507</v>
      </c>
      <c r="CN45" s="617"/>
      <c r="CO45" s="617"/>
      <c r="CP45" s="617"/>
      <c r="CQ45" s="617"/>
      <c r="CR45" s="617"/>
      <c r="CS45" s="617"/>
      <c r="CT45" s="618"/>
      <c r="CU45" s="619">
        <v>3.9</v>
      </c>
      <c r="CV45" s="620"/>
      <c r="CW45" s="620"/>
      <c r="CX45" s="621"/>
      <c r="CY45" s="622">
        <v>14091691</v>
      </c>
      <c r="CZ45" s="623"/>
      <c r="DA45" s="623"/>
      <c r="DB45" s="623"/>
      <c r="DC45" s="623"/>
      <c r="DD45" s="623"/>
      <c r="DE45" s="623"/>
      <c r="DF45" s="624"/>
      <c r="DG45" s="622">
        <v>10717333</v>
      </c>
      <c r="DH45" s="623"/>
      <c r="DI45" s="623"/>
      <c r="DJ45" s="623"/>
      <c r="DK45" s="623"/>
      <c r="DL45" s="623"/>
      <c r="DM45" s="623"/>
      <c r="DN45" s="623"/>
      <c r="DO45" s="623"/>
      <c r="DP45" s="623"/>
      <c r="DQ45" s="624"/>
      <c r="DR45" s="619">
        <v>3.8</v>
      </c>
      <c r="DS45" s="620"/>
      <c r="DT45" s="620"/>
      <c r="DU45" s="620"/>
      <c r="DV45" s="620"/>
      <c r="DW45" s="620"/>
      <c r="DX45" s="653"/>
    </row>
    <row r="46" spans="2:128" ht="11.25" customHeight="1" x14ac:dyDescent="0.15">
      <c r="B46" s="209" t="s">
        <v>310</v>
      </c>
      <c r="C46" s="195"/>
      <c r="D46" s="201"/>
      <c r="E46" s="201"/>
      <c r="F46" s="201"/>
      <c r="G46" s="201"/>
      <c r="H46" s="201"/>
      <c r="I46" s="201"/>
      <c r="J46" s="201"/>
      <c r="K46" s="201"/>
      <c r="L46" s="201"/>
      <c r="M46" s="201"/>
      <c r="N46" s="201"/>
      <c r="O46" s="201"/>
      <c r="P46" s="201"/>
      <c r="Q46" s="201"/>
      <c r="R46" s="202"/>
      <c r="S46" s="202"/>
      <c r="T46" s="202"/>
      <c r="U46" s="202"/>
      <c r="V46" s="202"/>
      <c r="W46" s="202"/>
      <c r="X46" s="202"/>
      <c r="Y46" s="202"/>
      <c r="Z46" s="203"/>
      <c r="AA46" s="203"/>
      <c r="AB46" s="203"/>
      <c r="AC46" s="203"/>
      <c r="AD46" s="202"/>
      <c r="AE46" s="202"/>
      <c r="AF46" s="202"/>
      <c r="AG46" s="202"/>
      <c r="AH46" s="202"/>
      <c r="AI46" s="202"/>
      <c r="AJ46" s="202"/>
      <c r="AK46" s="202"/>
      <c r="AL46" s="203"/>
      <c r="AM46" s="203"/>
      <c r="AN46" s="203"/>
      <c r="AO46" s="203"/>
      <c r="AP46" s="204"/>
      <c r="AQ46" s="205"/>
      <c r="AR46" s="205"/>
      <c r="AS46" s="205"/>
      <c r="AT46" s="205"/>
      <c r="AU46" s="205"/>
      <c r="AV46" s="205"/>
      <c r="AW46" s="205"/>
      <c r="AX46" s="205"/>
      <c r="AY46" s="204"/>
      <c r="AZ46" s="202"/>
      <c r="BA46" s="202"/>
      <c r="BB46" s="202"/>
      <c r="BC46" s="202"/>
      <c r="BD46" s="204"/>
      <c r="BE46" s="204"/>
      <c r="BF46" s="204"/>
      <c r="BG46" s="204"/>
      <c r="BH46" s="204"/>
      <c r="BI46" s="204"/>
      <c r="BJ46" s="204"/>
      <c r="BK46" s="204"/>
      <c r="BL46" s="204"/>
      <c r="BM46" s="204"/>
      <c r="BN46" s="204"/>
      <c r="BO46" s="204"/>
      <c r="BP46" s="204"/>
      <c r="BQ46" s="204"/>
      <c r="BR46" s="204"/>
      <c r="BS46" s="202"/>
      <c r="BT46" s="202"/>
      <c r="BU46" s="202"/>
      <c r="BV46" s="202"/>
      <c r="BW46" s="202"/>
      <c r="BY46" s="613" t="s">
        <v>311</v>
      </c>
      <c r="BZ46" s="614"/>
      <c r="CA46" s="614"/>
      <c r="CB46" s="614"/>
      <c r="CC46" s="614"/>
      <c r="CD46" s="614"/>
      <c r="CE46" s="614"/>
      <c r="CF46" s="614"/>
      <c r="CG46" s="614"/>
      <c r="CH46" s="614"/>
      <c r="CI46" s="614"/>
      <c r="CJ46" s="614"/>
      <c r="CK46" s="614"/>
      <c r="CL46" s="615"/>
      <c r="CM46" s="616">
        <v>10696327</v>
      </c>
      <c r="CN46" s="623"/>
      <c r="CO46" s="623"/>
      <c r="CP46" s="623"/>
      <c r="CQ46" s="623"/>
      <c r="CR46" s="623"/>
      <c r="CS46" s="623"/>
      <c r="CT46" s="624"/>
      <c r="CU46" s="619">
        <v>2.2999999999999998</v>
      </c>
      <c r="CV46" s="620"/>
      <c r="CW46" s="620"/>
      <c r="CX46" s="621"/>
      <c r="CY46" s="622">
        <v>8794364</v>
      </c>
      <c r="CZ46" s="623"/>
      <c r="DA46" s="623"/>
      <c r="DB46" s="623"/>
      <c r="DC46" s="623"/>
      <c r="DD46" s="623"/>
      <c r="DE46" s="623"/>
      <c r="DF46" s="624"/>
      <c r="DG46" s="622">
        <v>8794364</v>
      </c>
      <c r="DH46" s="623"/>
      <c r="DI46" s="623"/>
      <c r="DJ46" s="623"/>
      <c r="DK46" s="623"/>
      <c r="DL46" s="623"/>
      <c r="DM46" s="623"/>
      <c r="DN46" s="623"/>
      <c r="DO46" s="623"/>
      <c r="DP46" s="623"/>
      <c r="DQ46" s="624"/>
      <c r="DR46" s="619">
        <v>3.1</v>
      </c>
      <c r="DS46" s="620"/>
      <c r="DT46" s="620"/>
      <c r="DU46" s="620"/>
      <c r="DV46" s="620"/>
      <c r="DW46" s="620"/>
      <c r="DX46" s="653"/>
    </row>
    <row r="47" spans="2:128" ht="11.25" customHeight="1" x14ac:dyDescent="0.15">
      <c r="B47" s="210" t="s">
        <v>312</v>
      </c>
      <c r="D47" s="201"/>
      <c r="E47" s="201"/>
      <c r="F47" s="201"/>
      <c r="G47" s="201"/>
      <c r="H47" s="201"/>
      <c r="I47" s="201"/>
      <c r="J47" s="201"/>
      <c r="K47" s="201"/>
      <c r="L47" s="201"/>
      <c r="M47" s="201"/>
      <c r="N47" s="201"/>
      <c r="O47" s="201"/>
      <c r="P47" s="201"/>
      <c r="Q47" s="201"/>
      <c r="R47" s="202"/>
      <c r="S47" s="202"/>
      <c r="T47" s="202"/>
      <c r="U47" s="202"/>
      <c r="V47" s="202"/>
      <c r="W47" s="202"/>
      <c r="X47" s="202"/>
      <c r="Y47" s="202"/>
      <c r="Z47" s="203"/>
      <c r="AA47" s="203"/>
      <c r="AB47" s="203"/>
      <c r="AC47" s="203"/>
      <c r="AD47" s="202"/>
      <c r="AE47" s="202"/>
      <c r="AF47" s="202"/>
      <c r="AG47" s="202"/>
      <c r="AH47" s="202"/>
      <c r="AI47" s="202"/>
      <c r="AJ47" s="202"/>
      <c r="AK47" s="202"/>
      <c r="AL47" s="203"/>
      <c r="AM47" s="203"/>
      <c r="AN47" s="203"/>
      <c r="AO47" s="203"/>
      <c r="AP47" s="204"/>
      <c r="AQ47" s="205"/>
      <c r="AR47" s="205"/>
      <c r="AS47" s="205"/>
      <c r="AT47" s="205"/>
      <c r="AU47" s="205"/>
      <c r="AV47" s="205"/>
      <c r="AW47" s="205"/>
      <c r="AX47" s="205"/>
      <c r="AY47" s="204"/>
      <c r="AZ47" s="202"/>
      <c r="BA47" s="202"/>
      <c r="BB47" s="202"/>
      <c r="BC47" s="202"/>
      <c r="BD47" s="204"/>
      <c r="BE47" s="204"/>
      <c r="BF47" s="204"/>
      <c r="BG47" s="204"/>
      <c r="BH47" s="204"/>
      <c r="BI47" s="204"/>
      <c r="BJ47" s="204"/>
      <c r="BK47" s="204"/>
      <c r="BL47" s="204"/>
      <c r="BM47" s="204"/>
      <c r="BN47" s="204"/>
      <c r="BO47" s="204"/>
      <c r="BP47" s="204"/>
      <c r="BQ47" s="204"/>
      <c r="BR47" s="204"/>
      <c r="BS47" s="202"/>
      <c r="BT47" s="202"/>
      <c r="BU47" s="202"/>
      <c r="BV47" s="202"/>
      <c r="BW47" s="202"/>
      <c r="BY47" s="613" t="s">
        <v>313</v>
      </c>
      <c r="BZ47" s="614"/>
      <c r="CA47" s="614"/>
      <c r="CB47" s="614"/>
      <c r="CC47" s="614"/>
      <c r="CD47" s="614"/>
      <c r="CE47" s="614"/>
      <c r="CF47" s="614"/>
      <c r="CG47" s="614"/>
      <c r="CH47" s="614"/>
      <c r="CI47" s="614"/>
      <c r="CJ47" s="614"/>
      <c r="CK47" s="614"/>
      <c r="CL47" s="615"/>
      <c r="CM47" s="616">
        <v>86634970</v>
      </c>
      <c r="CN47" s="617"/>
      <c r="CO47" s="617"/>
      <c r="CP47" s="617"/>
      <c r="CQ47" s="617"/>
      <c r="CR47" s="617"/>
      <c r="CS47" s="617"/>
      <c r="CT47" s="618"/>
      <c r="CU47" s="619">
        <v>18.3</v>
      </c>
      <c r="CV47" s="620"/>
      <c r="CW47" s="620"/>
      <c r="CX47" s="621"/>
      <c r="CY47" s="622">
        <v>72524310</v>
      </c>
      <c r="CZ47" s="623"/>
      <c r="DA47" s="623"/>
      <c r="DB47" s="623"/>
      <c r="DC47" s="623"/>
      <c r="DD47" s="623"/>
      <c r="DE47" s="623"/>
      <c r="DF47" s="624"/>
      <c r="DG47" s="622">
        <v>47154124</v>
      </c>
      <c r="DH47" s="623"/>
      <c r="DI47" s="623"/>
      <c r="DJ47" s="623"/>
      <c r="DK47" s="623"/>
      <c r="DL47" s="623"/>
      <c r="DM47" s="623"/>
      <c r="DN47" s="623"/>
      <c r="DO47" s="623"/>
      <c r="DP47" s="623"/>
      <c r="DQ47" s="624"/>
      <c r="DR47" s="619">
        <v>16.8</v>
      </c>
      <c r="DS47" s="620"/>
      <c r="DT47" s="620"/>
      <c r="DU47" s="620"/>
      <c r="DV47" s="620"/>
      <c r="DW47" s="620"/>
      <c r="DX47" s="653"/>
    </row>
    <row r="48" spans="2:128" ht="11.25" customHeight="1" x14ac:dyDescent="0.15">
      <c r="AP48" s="656"/>
      <c r="AQ48" s="656"/>
      <c r="AR48" s="656"/>
      <c r="AS48" s="656"/>
      <c r="AT48" s="201"/>
      <c r="AU48" s="201"/>
      <c r="AV48" s="201"/>
      <c r="AW48" s="201"/>
      <c r="AX48" s="201"/>
      <c r="AY48" s="201"/>
      <c r="AZ48" s="201"/>
      <c r="BA48" s="201"/>
      <c r="BB48" s="201"/>
      <c r="BC48" s="201"/>
      <c r="BD48" s="655"/>
      <c r="BE48" s="655"/>
      <c r="BF48" s="655"/>
      <c r="BG48" s="655"/>
      <c r="BH48" s="655"/>
      <c r="BI48" s="655"/>
      <c r="BJ48" s="655"/>
      <c r="BK48" s="655"/>
      <c r="BL48" s="655"/>
      <c r="BM48" s="655"/>
      <c r="BN48" s="655"/>
      <c r="BO48" s="655"/>
      <c r="BP48" s="655"/>
      <c r="BQ48" s="655"/>
      <c r="BR48" s="655"/>
      <c r="BS48" s="655"/>
      <c r="BT48" s="655"/>
      <c r="BU48" s="655"/>
      <c r="BV48" s="655"/>
      <c r="BW48" s="655"/>
      <c r="BY48" s="613" t="s">
        <v>314</v>
      </c>
      <c r="BZ48" s="614"/>
      <c r="CA48" s="614"/>
      <c r="CB48" s="614"/>
      <c r="CC48" s="614"/>
      <c r="CD48" s="614"/>
      <c r="CE48" s="614"/>
      <c r="CF48" s="614"/>
      <c r="CG48" s="614"/>
      <c r="CH48" s="614"/>
      <c r="CI48" s="614"/>
      <c r="CJ48" s="614"/>
      <c r="CK48" s="614"/>
      <c r="CL48" s="615"/>
      <c r="CM48" s="616">
        <v>846612</v>
      </c>
      <c r="CN48" s="623"/>
      <c r="CO48" s="623"/>
      <c r="CP48" s="623"/>
      <c r="CQ48" s="623"/>
      <c r="CR48" s="623"/>
      <c r="CS48" s="623"/>
      <c r="CT48" s="624"/>
      <c r="CU48" s="619">
        <v>0.2</v>
      </c>
      <c r="CV48" s="620"/>
      <c r="CW48" s="620"/>
      <c r="CX48" s="621"/>
      <c r="CY48" s="622">
        <v>845169</v>
      </c>
      <c r="CZ48" s="623"/>
      <c r="DA48" s="623"/>
      <c r="DB48" s="623"/>
      <c r="DC48" s="623"/>
      <c r="DD48" s="623"/>
      <c r="DE48" s="623"/>
      <c r="DF48" s="624"/>
      <c r="DG48" s="622" t="s">
        <v>112</v>
      </c>
      <c r="DH48" s="623"/>
      <c r="DI48" s="623"/>
      <c r="DJ48" s="623"/>
      <c r="DK48" s="623"/>
      <c r="DL48" s="623"/>
      <c r="DM48" s="623"/>
      <c r="DN48" s="623"/>
      <c r="DO48" s="623"/>
      <c r="DP48" s="623"/>
      <c r="DQ48" s="624"/>
      <c r="DR48" s="619" t="s">
        <v>112</v>
      </c>
      <c r="DS48" s="620"/>
      <c r="DT48" s="620"/>
      <c r="DU48" s="620"/>
      <c r="DV48" s="620"/>
      <c r="DW48" s="620"/>
      <c r="DX48" s="653"/>
    </row>
    <row r="49" spans="2:128" ht="11.25" customHeight="1" x14ac:dyDescent="0.15">
      <c r="B49" s="195"/>
      <c r="C49" s="195"/>
      <c r="D49" s="195"/>
      <c r="E49" s="195"/>
      <c r="F49" s="195"/>
      <c r="G49" s="195"/>
      <c r="H49" s="195"/>
      <c r="I49" s="195"/>
      <c r="J49" s="195"/>
      <c r="K49" s="195"/>
      <c r="L49" s="195"/>
      <c r="M49" s="195"/>
      <c r="N49" s="195"/>
      <c r="O49" s="195"/>
      <c r="P49" s="195"/>
      <c r="Q49" s="195"/>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656"/>
      <c r="AQ49" s="656"/>
      <c r="AR49" s="656"/>
      <c r="AS49" s="656"/>
      <c r="AT49" s="201"/>
      <c r="AU49" s="201"/>
      <c r="AV49" s="201"/>
      <c r="AW49" s="201"/>
      <c r="AX49" s="201"/>
      <c r="AY49" s="201"/>
      <c r="AZ49" s="201"/>
      <c r="BA49" s="201"/>
      <c r="BB49" s="201"/>
      <c r="BC49" s="201"/>
      <c r="BD49" s="655"/>
      <c r="BE49" s="655"/>
      <c r="BF49" s="655"/>
      <c r="BG49" s="655"/>
      <c r="BH49" s="655"/>
      <c r="BI49" s="655"/>
      <c r="BJ49" s="655"/>
      <c r="BK49" s="655"/>
      <c r="BL49" s="655"/>
      <c r="BM49" s="655"/>
      <c r="BN49" s="655"/>
      <c r="BO49" s="655"/>
      <c r="BP49" s="655"/>
      <c r="BQ49" s="655"/>
      <c r="BR49" s="655"/>
      <c r="BS49" s="655"/>
      <c r="BT49" s="655"/>
      <c r="BU49" s="655"/>
      <c r="BV49" s="655"/>
      <c r="BW49" s="655"/>
      <c r="BY49" s="613" t="s">
        <v>315</v>
      </c>
      <c r="BZ49" s="614"/>
      <c r="CA49" s="614"/>
      <c r="CB49" s="614"/>
      <c r="CC49" s="614"/>
      <c r="CD49" s="614"/>
      <c r="CE49" s="614"/>
      <c r="CF49" s="614"/>
      <c r="CG49" s="614"/>
      <c r="CH49" s="614"/>
      <c r="CI49" s="614"/>
      <c r="CJ49" s="614"/>
      <c r="CK49" s="614"/>
      <c r="CL49" s="615"/>
      <c r="CM49" s="616">
        <v>7033971</v>
      </c>
      <c r="CN49" s="617"/>
      <c r="CO49" s="617"/>
      <c r="CP49" s="617"/>
      <c r="CQ49" s="617"/>
      <c r="CR49" s="617"/>
      <c r="CS49" s="617"/>
      <c r="CT49" s="618"/>
      <c r="CU49" s="619">
        <v>1.5</v>
      </c>
      <c r="CV49" s="620"/>
      <c r="CW49" s="620"/>
      <c r="CX49" s="621"/>
      <c r="CY49" s="622">
        <v>3993679</v>
      </c>
      <c r="CZ49" s="623"/>
      <c r="DA49" s="623"/>
      <c r="DB49" s="623"/>
      <c r="DC49" s="623"/>
      <c r="DD49" s="623"/>
      <c r="DE49" s="623"/>
      <c r="DF49" s="624"/>
      <c r="DG49" s="622" t="s">
        <v>207</v>
      </c>
      <c r="DH49" s="623"/>
      <c r="DI49" s="623"/>
      <c r="DJ49" s="623"/>
      <c r="DK49" s="623"/>
      <c r="DL49" s="623"/>
      <c r="DM49" s="623"/>
      <c r="DN49" s="623"/>
      <c r="DO49" s="623"/>
      <c r="DP49" s="623"/>
      <c r="DQ49" s="624"/>
      <c r="DR49" s="619" t="s">
        <v>206</v>
      </c>
      <c r="DS49" s="620"/>
      <c r="DT49" s="620"/>
      <c r="DU49" s="620"/>
      <c r="DV49" s="620"/>
      <c r="DW49" s="620"/>
      <c r="DX49" s="653"/>
    </row>
    <row r="50" spans="2:128" ht="11.25" customHeight="1" x14ac:dyDescent="0.15">
      <c r="B50" s="195"/>
      <c r="C50" s="195"/>
      <c r="D50" s="195"/>
      <c r="E50" s="195"/>
      <c r="F50" s="195"/>
      <c r="G50" s="195"/>
      <c r="H50" s="195"/>
      <c r="I50" s="195"/>
      <c r="J50" s="195"/>
      <c r="K50" s="195"/>
      <c r="L50" s="195"/>
      <c r="M50" s="195"/>
      <c r="N50" s="195"/>
      <c r="O50" s="195"/>
      <c r="P50" s="195"/>
      <c r="Q50" s="195"/>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656"/>
      <c r="AQ50" s="656"/>
      <c r="AR50" s="656"/>
      <c r="AS50" s="656"/>
      <c r="AT50" s="201"/>
      <c r="AU50" s="201"/>
      <c r="AV50" s="201"/>
      <c r="AW50" s="201"/>
      <c r="AX50" s="201"/>
      <c r="AY50" s="201"/>
      <c r="AZ50" s="201"/>
      <c r="BA50" s="201"/>
      <c r="BB50" s="201"/>
      <c r="BC50" s="201"/>
      <c r="BD50" s="655"/>
      <c r="BE50" s="655"/>
      <c r="BF50" s="655"/>
      <c r="BG50" s="655"/>
      <c r="BH50" s="655"/>
      <c r="BI50" s="655"/>
      <c r="BJ50" s="655"/>
      <c r="BK50" s="655"/>
      <c r="BL50" s="655"/>
      <c r="BM50" s="655"/>
      <c r="BN50" s="655"/>
      <c r="BO50" s="655"/>
      <c r="BP50" s="655"/>
      <c r="BQ50" s="655"/>
      <c r="BR50" s="655"/>
      <c r="BS50" s="655"/>
      <c r="BT50" s="655"/>
      <c r="BU50" s="655"/>
      <c r="BV50" s="655"/>
      <c r="BW50" s="655"/>
      <c r="BY50" s="613" t="s">
        <v>316</v>
      </c>
      <c r="BZ50" s="614"/>
      <c r="CA50" s="614"/>
      <c r="CB50" s="614"/>
      <c r="CC50" s="614"/>
      <c r="CD50" s="614"/>
      <c r="CE50" s="614"/>
      <c r="CF50" s="614"/>
      <c r="CG50" s="614"/>
      <c r="CH50" s="614"/>
      <c r="CI50" s="614"/>
      <c r="CJ50" s="614"/>
      <c r="CK50" s="614"/>
      <c r="CL50" s="615"/>
      <c r="CM50" s="616">
        <v>83</v>
      </c>
      <c r="CN50" s="623"/>
      <c r="CO50" s="623"/>
      <c r="CP50" s="623"/>
      <c r="CQ50" s="623"/>
      <c r="CR50" s="623"/>
      <c r="CS50" s="623"/>
      <c r="CT50" s="624"/>
      <c r="CU50" s="619">
        <v>0</v>
      </c>
      <c r="CV50" s="620"/>
      <c r="CW50" s="620"/>
      <c r="CX50" s="621"/>
      <c r="CY50" s="622">
        <v>83</v>
      </c>
      <c r="CZ50" s="623"/>
      <c r="DA50" s="623"/>
      <c r="DB50" s="623"/>
      <c r="DC50" s="623"/>
      <c r="DD50" s="623"/>
      <c r="DE50" s="623"/>
      <c r="DF50" s="624"/>
      <c r="DG50" s="622" t="s">
        <v>112</v>
      </c>
      <c r="DH50" s="623"/>
      <c r="DI50" s="623"/>
      <c r="DJ50" s="623"/>
      <c r="DK50" s="623"/>
      <c r="DL50" s="623"/>
      <c r="DM50" s="623"/>
      <c r="DN50" s="623"/>
      <c r="DO50" s="623"/>
      <c r="DP50" s="623"/>
      <c r="DQ50" s="624"/>
      <c r="DR50" s="619" t="s">
        <v>112</v>
      </c>
      <c r="DS50" s="620"/>
      <c r="DT50" s="620"/>
      <c r="DU50" s="620"/>
      <c r="DV50" s="620"/>
      <c r="DW50" s="620"/>
      <c r="DX50" s="653"/>
    </row>
    <row r="51" spans="2:128" ht="11.25" customHeight="1" x14ac:dyDescent="0.15">
      <c r="B51" s="195"/>
      <c r="C51" s="195"/>
      <c r="D51" s="195"/>
      <c r="E51" s="195"/>
      <c r="F51" s="195"/>
      <c r="G51" s="195"/>
      <c r="H51" s="195"/>
      <c r="I51" s="195"/>
      <c r="J51" s="195"/>
      <c r="K51" s="195"/>
      <c r="L51" s="195"/>
      <c r="M51" s="195"/>
      <c r="N51" s="195"/>
      <c r="O51" s="195"/>
      <c r="P51" s="195"/>
      <c r="Q51" s="195"/>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5"/>
      <c r="AQ51" s="205"/>
      <c r="AR51" s="201"/>
      <c r="AS51" s="201"/>
      <c r="AT51" s="201"/>
      <c r="AU51" s="201"/>
      <c r="AV51" s="201"/>
      <c r="AW51" s="201"/>
      <c r="AX51" s="201"/>
      <c r="AY51" s="201"/>
      <c r="AZ51" s="201"/>
      <c r="BA51" s="201"/>
      <c r="BB51" s="201"/>
      <c r="BC51" s="201"/>
      <c r="BD51" s="205"/>
      <c r="BE51" s="205"/>
      <c r="BF51" s="205"/>
      <c r="BG51" s="205"/>
      <c r="BH51" s="205"/>
      <c r="BI51" s="205"/>
      <c r="BJ51" s="205"/>
      <c r="BK51" s="205"/>
      <c r="BL51" s="205"/>
      <c r="BM51" s="205"/>
      <c r="BN51" s="205"/>
      <c r="BO51" s="205"/>
      <c r="BP51" s="205"/>
      <c r="BQ51" s="205"/>
      <c r="BR51" s="205"/>
      <c r="BS51" s="205"/>
      <c r="BT51" s="205"/>
      <c r="BU51" s="205"/>
      <c r="BV51" s="205"/>
      <c r="BW51" s="205"/>
      <c r="BY51" s="613" t="s">
        <v>317</v>
      </c>
      <c r="BZ51" s="614"/>
      <c r="CA51" s="614"/>
      <c r="CB51" s="614"/>
      <c r="CC51" s="614"/>
      <c r="CD51" s="614"/>
      <c r="CE51" s="614"/>
      <c r="CF51" s="614"/>
      <c r="CG51" s="614"/>
      <c r="CH51" s="614"/>
      <c r="CI51" s="614"/>
      <c r="CJ51" s="614"/>
      <c r="CK51" s="614"/>
      <c r="CL51" s="615"/>
      <c r="CM51" s="616">
        <v>38089689</v>
      </c>
      <c r="CN51" s="617"/>
      <c r="CO51" s="617"/>
      <c r="CP51" s="617"/>
      <c r="CQ51" s="617"/>
      <c r="CR51" s="617"/>
      <c r="CS51" s="617"/>
      <c r="CT51" s="618"/>
      <c r="CU51" s="619">
        <v>8</v>
      </c>
      <c r="CV51" s="620"/>
      <c r="CW51" s="620"/>
      <c r="CX51" s="621"/>
      <c r="CY51" s="622">
        <v>1051424</v>
      </c>
      <c r="CZ51" s="623"/>
      <c r="DA51" s="623"/>
      <c r="DB51" s="623"/>
      <c r="DC51" s="623"/>
      <c r="DD51" s="623"/>
      <c r="DE51" s="623"/>
      <c r="DF51" s="624"/>
      <c r="DG51" s="622">
        <v>184383</v>
      </c>
      <c r="DH51" s="623"/>
      <c r="DI51" s="623"/>
      <c r="DJ51" s="623"/>
      <c r="DK51" s="623"/>
      <c r="DL51" s="623"/>
      <c r="DM51" s="623"/>
      <c r="DN51" s="623"/>
      <c r="DO51" s="623"/>
      <c r="DP51" s="623"/>
      <c r="DQ51" s="624"/>
      <c r="DR51" s="619">
        <v>0.1</v>
      </c>
      <c r="DS51" s="620"/>
      <c r="DT51" s="620"/>
      <c r="DU51" s="620"/>
      <c r="DV51" s="620"/>
      <c r="DW51" s="620"/>
      <c r="DX51" s="653"/>
    </row>
    <row r="52" spans="2:128" ht="11.25" customHeight="1" x14ac:dyDescent="0.15">
      <c r="B52" s="209"/>
      <c r="C52" s="195"/>
      <c r="D52" s="195"/>
      <c r="E52" s="195"/>
      <c r="F52" s="195"/>
      <c r="G52" s="195"/>
      <c r="H52" s="195"/>
      <c r="I52" s="195"/>
      <c r="J52" s="195"/>
      <c r="K52" s="195"/>
      <c r="L52" s="195"/>
      <c r="M52" s="195"/>
      <c r="N52" s="195"/>
      <c r="O52" s="195"/>
      <c r="P52" s="195"/>
      <c r="Q52" s="195"/>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5"/>
      <c r="AQ52" s="654"/>
      <c r="AR52" s="654"/>
      <c r="AS52" s="654"/>
      <c r="AT52" s="654"/>
      <c r="AU52" s="654"/>
      <c r="AV52" s="654"/>
      <c r="AW52" s="654"/>
      <c r="AX52" s="654"/>
      <c r="AY52" s="654"/>
      <c r="AZ52" s="654"/>
      <c r="BA52" s="654"/>
      <c r="BB52" s="654"/>
      <c r="BC52" s="654"/>
      <c r="BD52" s="654"/>
      <c r="BE52" s="654"/>
      <c r="BF52" s="654"/>
      <c r="BG52" s="654"/>
      <c r="BH52" s="654"/>
      <c r="BI52" s="654"/>
      <c r="BJ52" s="654"/>
      <c r="BK52" s="654"/>
      <c r="BL52" s="654"/>
      <c r="BM52" s="654"/>
      <c r="BN52" s="654"/>
      <c r="BO52" s="654"/>
      <c r="BP52" s="654"/>
      <c r="BQ52" s="654"/>
      <c r="BR52" s="654"/>
      <c r="BS52" s="654"/>
      <c r="BT52" s="654"/>
      <c r="BU52" s="654"/>
      <c r="BV52" s="654"/>
      <c r="BW52" s="654"/>
      <c r="BY52" s="613" t="s">
        <v>318</v>
      </c>
      <c r="BZ52" s="614"/>
      <c r="CA52" s="614"/>
      <c r="CB52" s="614"/>
      <c r="CC52" s="614"/>
      <c r="CD52" s="614"/>
      <c r="CE52" s="614"/>
      <c r="CF52" s="614"/>
      <c r="CG52" s="614"/>
      <c r="CH52" s="614"/>
      <c r="CI52" s="614"/>
      <c r="CJ52" s="614"/>
      <c r="CK52" s="614"/>
      <c r="CL52" s="615"/>
      <c r="CM52" s="616" t="s">
        <v>207</v>
      </c>
      <c r="CN52" s="623"/>
      <c r="CO52" s="623"/>
      <c r="CP52" s="623"/>
      <c r="CQ52" s="623"/>
      <c r="CR52" s="623"/>
      <c r="CS52" s="623"/>
      <c r="CT52" s="624"/>
      <c r="CU52" s="619" t="s">
        <v>207</v>
      </c>
      <c r="CV52" s="620"/>
      <c r="CW52" s="620"/>
      <c r="CX52" s="621"/>
      <c r="CY52" s="622" t="s">
        <v>112</v>
      </c>
      <c r="CZ52" s="623"/>
      <c r="DA52" s="623"/>
      <c r="DB52" s="623"/>
      <c r="DC52" s="623"/>
      <c r="DD52" s="623"/>
      <c r="DE52" s="623"/>
      <c r="DF52" s="624"/>
      <c r="DG52" s="622" t="s">
        <v>112</v>
      </c>
      <c r="DH52" s="623"/>
      <c r="DI52" s="623"/>
      <c r="DJ52" s="623"/>
      <c r="DK52" s="623"/>
      <c r="DL52" s="623"/>
      <c r="DM52" s="623"/>
      <c r="DN52" s="623"/>
      <c r="DO52" s="623"/>
      <c r="DP52" s="623"/>
      <c r="DQ52" s="624"/>
      <c r="DR52" s="619" t="s">
        <v>207</v>
      </c>
      <c r="DS52" s="620"/>
      <c r="DT52" s="620"/>
      <c r="DU52" s="620"/>
      <c r="DV52" s="620"/>
      <c r="DW52" s="620"/>
      <c r="DX52" s="653"/>
    </row>
    <row r="53" spans="2:128" ht="11.25" customHeight="1" x14ac:dyDescent="0.15">
      <c r="B53" s="210"/>
      <c r="AP53" s="205"/>
      <c r="AQ53" s="201"/>
      <c r="AR53" s="201"/>
      <c r="AS53" s="201"/>
      <c r="AT53" s="201"/>
      <c r="AU53" s="201"/>
      <c r="AV53" s="201"/>
      <c r="AW53" s="201"/>
      <c r="AX53" s="201"/>
      <c r="AY53" s="201"/>
      <c r="AZ53" s="646"/>
      <c r="BA53" s="646"/>
      <c r="BB53" s="646"/>
      <c r="BC53" s="646"/>
      <c r="BD53" s="201"/>
      <c r="BE53" s="201"/>
      <c r="BF53" s="201"/>
      <c r="BG53" s="201"/>
      <c r="BH53" s="201"/>
      <c r="BI53" s="201"/>
      <c r="BJ53" s="201"/>
      <c r="BK53" s="201"/>
      <c r="BL53" s="201"/>
      <c r="BM53" s="201"/>
      <c r="BN53" s="201"/>
      <c r="BO53" s="201"/>
      <c r="BP53" s="201"/>
      <c r="BQ53" s="201"/>
      <c r="BR53" s="201"/>
      <c r="BS53" s="646"/>
      <c r="BT53" s="646"/>
      <c r="BU53" s="646"/>
      <c r="BV53" s="646"/>
      <c r="BW53" s="646"/>
      <c r="BY53" s="613" t="s">
        <v>319</v>
      </c>
      <c r="BZ53" s="614"/>
      <c r="CA53" s="614"/>
      <c r="CB53" s="614"/>
      <c r="CC53" s="614"/>
      <c r="CD53" s="614"/>
      <c r="CE53" s="614"/>
      <c r="CF53" s="614"/>
      <c r="CG53" s="614"/>
      <c r="CH53" s="614"/>
      <c r="CI53" s="614"/>
      <c r="CJ53" s="614"/>
      <c r="CK53" s="614"/>
      <c r="CL53" s="615"/>
      <c r="CM53" s="616">
        <v>93009113</v>
      </c>
      <c r="CN53" s="617"/>
      <c r="CO53" s="617"/>
      <c r="CP53" s="617"/>
      <c r="CQ53" s="617"/>
      <c r="CR53" s="617"/>
      <c r="CS53" s="617"/>
      <c r="CT53" s="618"/>
      <c r="CU53" s="619">
        <v>19.600000000000001</v>
      </c>
      <c r="CV53" s="620"/>
      <c r="CW53" s="620"/>
      <c r="CX53" s="621"/>
      <c r="CY53" s="622">
        <v>14932718</v>
      </c>
      <c r="CZ53" s="623"/>
      <c r="DA53" s="623"/>
      <c r="DB53" s="623"/>
      <c r="DC53" s="623"/>
      <c r="DD53" s="623"/>
      <c r="DE53" s="623"/>
      <c r="DF53" s="624"/>
      <c r="DG53" s="625"/>
      <c r="DH53" s="626"/>
      <c r="DI53" s="626"/>
      <c r="DJ53" s="626"/>
      <c r="DK53" s="626"/>
      <c r="DL53" s="626"/>
      <c r="DM53" s="626"/>
      <c r="DN53" s="626"/>
      <c r="DO53" s="626"/>
      <c r="DP53" s="626"/>
      <c r="DQ53" s="627"/>
      <c r="DR53" s="610"/>
      <c r="DS53" s="611"/>
      <c r="DT53" s="611"/>
      <c r="DU53" s="611"/>
      <c r="DV53" s="611"/>
      <c r="DW53" s="611"/>
      <c r="DX53" s="612"/>
    </row>
    <row r="54" spans="2:128" ht="11.25" customHeight="1" x14ac:dyDescent="0.15">
      <c r="AP54" s="201"/>
      <c r="AQ54" s="205"/>
      <c r="AR54" s="205"/>
      <c r="AS54" s="205"/>
      <c r="AT54" s="205"/>
      <c r="AU54" s="205"/>
      <c r="AV54" s="205"/>
      <c r="AW54" s="205"/>
      <c r="AX54" s="205"/>
      <c r="AY54" s="201"/>
      <c r="AZ54" s="646"/>
      <c r="BA54" s="646"/>
      <c r="BB54" s="646"/>
      <c r="BC54" s="646"/>
      <c r="BD54" s="201"/>
      <c r="BE54" s="201"/>
      <c r="BF54" s="201"/>
      <c r="BG54" s="201"/>
      <c r="BH54" s="201"/>
      <c r="BI54" s="201"/>
      <c r="BJ54" s="201"/>
      <c r="BK54" s="201"/>
      <c r="BL54" s="201"/>
      <c r="BM54" s="201"/>
      <c r="BN54" s="201"/>
      <c r="BO54" s="201"/>
      <c r="BP54" s="201"/>
      <c r="BQ54" s="201"/>
      <c r="BR54" s="201"/>
      <c r="BS54" s="646"/>
      <c r="BT54" s="646"/>
      <c r="BU54" s="646"/>
      <c r="BV54" s="646"/>
      <c r="BW54" s="646"/>
      <c r="BY54" s="613" t="s">
        <v>320</v>
      </c>
      <c r="BZ54" s="614"/>
      <c r="CA54" s="614"/>
      <c r="CB54" s="614"/>
      <c r="CC54" s="614"/>
      <c r="CD54" s="614"/>
      <c r="CE54" s="614"/>
      <c r="CF54" s="614"/>
      <c r="CG54" s="614"/>
      <c r="CH54" s="614"/>
      <c r="CI54" s="614"/>
      <c r="CJ54" s="614"/>
      <c r="CK54" s="614"/>
      <c r="CL54" s="615"/>
      <c r="CM54" s="616">
        <v>2275888</v>
      </c>
      <c r="CN54" s="617"/>
      <c r="CO54" s="617"/>
      <c r="CP54" s="617"/>
      <c r="CQ54" s="617"/>
      <c r="CR54" s="617"/>
      <c r="CS54" s="617"/>
      <c r="CT54" s="618"/>
      <c r="CU54" s="619">
        <v>0.5</v>
      </c>
      <c r="CV54" s="620"/>
      <c r="CW54" s="620"/>
      <c r="CX54" s="621"/>
      <c r="CY54" s="622">
        <v>436618</v>
      </c>
      <c r="CZ54" s="623"/>
      <c r="DA54" s="623"/>
      <c r="DB54" s="623"/>
      <c r="DC54" s="623"/>
      <c r="DD54" s="623"/>
      <c r="DE54" s="623"/>
      <c r="DF54" s="624"/>
      <c r="DG54" s="625"/>
      <c r="DH54" s="626"/>
      <c r="DI54" s="626"/>
      <c r="DJ54" s="626"/>
      <c r="DK54" s="626"/>
      <c r="DL54" s="626"/>
      <c r="DM54" s="626"/>
      <c r="DN54" s="626"/>
      <c r="DO54" s="626"/>
      <c r="DP54" s="626"/>
      <c r="DQ54" s="627"/>
      <c r="DR54" s="610"/>
      <c r="DS54" s="611"/>
      <c r="DT54" s="611"/>
      <c r="DU54" s="611"/>
      <c r="DV54" s="611"/>
      <c r="DW54" s="611"/>
      <c r="DX54" s="612"/>
    </row>
    <row r="55" spans="2:128" ht="11.25" customHeight="1" x14ac:dyDescent="0.15">
      <c r="AP55" s="201"/>
      <c r="AQ55" s="205"/>
      <c r="AR55" s="205"/>
      <c r="AS55" s="205"/>
      <c r="AT55" s="205"/>
      <c r="AU55" s="205"/>
      <c r="AV55" s="205"/>
      <c r="AW55" s="205"/>
      <c r="AX55" s="205"/>
      <c r="AY55" s="201"/>
      <c r="AZ55" s="646"/>
      <c r="BA55" s="646"/>
      <c r="BB55" s="646"/>
      <c r="BC55" s="646"/>
      <c r="BD55" s="201"/>
      <c r="BE55" s="201"/>
      <c r="BF55" s="201"/>
      <c r="BG55" s="201"/>
      <c r="BH55" s="201"/>
      <c r="BI55" s="201"/>
      <c r="BJ55" s="201"/>
      <c r="BK55" s="201"/>
      <c r="BL55" s="201"/>
      <c r="BM55" s="201"/>
      <c r="BN55" s="201"/>
      <c r="BO55" s="201"/>
      <c r="BP55" s="201"/>
      <c r="BQ55" s="201"/>
      <c r="BR55" s="201"/>
      <c r="BS55" s="646"/>
      <c r="BT55" s="646"/>
      <c r="BU55" s="646"/>
      <c r="BV55" s="646"/>
      <c r="BW55" s="646"/>
      <c r="BY55" s="647" t="s">
        <v>303</v>
      </c>
      <c r="BZ55" s="648"/>
      <c r="CA55" s="613" t="s">
        <v>321</v>
      </c>
      <c r="CB55" s="614"/>
      <c r="CC55" s="614"/>
      <c r="CD55" s="614"/>
      <c r="CE55" s="614"/>
      <c r="CF55" s="614"/>
      <c r="CG55" s="614"/>
      <c r="CH55" s="614"/>
      <c r="CI55" s="614"/>
      <c r="CJ55" s="614"/>
      <c r="CK55" s="614"/>
      <c r="CL55" s="615"/>
      <c r="CM55" s="616">
        <v>90977894</v>
      </c>
      <c r="CN55" s="617"/>
      <c r="CO55" s="617"/>
      <c r="CP55" s="617"/>
      <c r="CQ55" s="617"/>
      <c r="CR55" s="617"/>
      <c r="CS55" s="617"/>
      <c r="CT55" s="618"/>
      <c r="CU55" s="619">
        <v>19.2</v>
      </c>
      <c r="CV55" s="620"/>
      <c r="CW55" s="620"/>
      <c r="CX55" s="621"/>
      <c r="CY55" s="622">
        <v>14915420</v>
      </c>
      <c r="CZ55" s="623"/>
      <c r="DA55" s="623"/>
      <c r="DB55" s="623"/>
      <c r="DC55" s="623"/>
      <c r="DD55" s="623"/>
      <c r="DE55" s="623"/>
      <c r="DF55" s="624"/>
      <c r="DG55" s="625"/>
      <c r="DH55" s="626"/>
      <c r="DI55" s="626"/>
      <c r="DJ55" s="626"/>
      <c r="DK55" s="626"/>
      <c r="DL55" s="626"/>
      <c r="DM55" s="626"/>
      <c r="DN55" s="626"/>
      <c r="DO55" s="626"/>
      <c r="DP55" s="626"/>
      <c r="DQ55" s="627"/>
      <c r="DR55" s="610"/>
      <c r="DS55" s="611"/>
      <c r="DT55" s="611"/>
      <c r="DU55" s="611"/>
      <c r="DV55" s="611"/>
      <c r="DW55" s="611"/>
      <c r="DX55" s="612"/>
    </row>
    <row r="56" spans="2:128" ht="11.25" customHeight="1" x14ac:dyDescent="0.15">
      <c r="AP56" s="201"/>
      <c r="AQ56" s="205"/>
      <c r="AR56" s="205"/>
      <c r="AS56" s="205"/>
      <c r="AT56" s="205"/>
      <c r="AU56" s="205"/>
      <c r="AV56" s="205"/>
      <c r="AW56" s="205"/>
      <c r="AX56" s="205"/>
      <c r="AY56" s="201"/>
      <c r="AZ56" s="202"/>
      <c r="BA56" s="202"/>
      <c r="BB56" s="202"/>
      <c r="BC56" s="202"/>
      <c r="BD56" s="201"/>
      <c r="BE56" s="201"/>
      <c r="BF56" s="201"/>
      <c r="BG56" s="201"/>
      <c r="BH56" s="201"/>
      <c r="BI56" s="201"/>
      <c r="BJ56" s="201"/>
      <c r="BK56" s="201"/>
      <c r="BL56" s="201"/>
      <c r="BM56" s="201"/>
      <c r="BN56" s="201"/>
      <c r="BO56" s="201"/>
      <c r="BP56" s="201"/>
      <c r="BQ56" s="201"/>
      <c r="BR56" s="201"/>
      <c r="BS56" s="202"/>
      <c r="BT56" s="202"/>
      <c r="BU56" s="202"/>
      <c r="BV56" s="202"/>
      <c r="BW56" s="202"/>
      <c r="BY56" s="649"/>
      <c r="BZ56" s="650"/>
      <c r="CA56" s="613" t="s">
        <v>322</v>
      </c>
      <c r="CB56" s="614"/>
      <c r="CC56" s="614"/>
      <c r="CD56" s="614"/>
      <c r="CE56" s="614"/>
      <c r="CF56" s="614"/>
      <c r="CG56" s="614"/>
      <c r="CH56" s="614"/>
      <c r="CI56" s="614"/>
      <c r="CJ56" s="614"/>
      <c r="CK56" s="614"/>
      <c r="CL56" s="615"/>
      <c r="CM56" s="616">
        <v>56652902</v>
      </c>
      <c r="CN56" s="617"/>
      <c r="CO56" s="617"/>
      <c r="CP56" s="617"/>
      <c r="CQ56" s="617"/>
      <c r="CR56" s="617"/>
      <c r="CS56" s="617"/>
      <c r="CT56" s="618"/>
      <c r="CU56" s="619">
        <v>12</v>
      </c>
      <c r="CV56" s="620"/>
      <c r="CW56" s="620"/>
      <c r="CX56" s="621"/>
      <c r="CY56" s="622">
        <v>2436550</v>
      </c>
      <c r="CZ56" s="623"/>
      <c r="DA56" s="623"/>
      <c r="DB56" s="623"/>
      <c r="DC56" s="623"/>
      <c r="DD56" s="623"/>
      <c r="DE56" s="623"/>
      <c r="DF56" s="624"/>
      <c r="DG56" s="625"/>
      <c r="DH56" s="626"/>
      <c r="DI56" s="626"/>
      <c r="DJ56" s="626"/>
      <c r="DK56" s="626"/>
      <c r="DL56" s="626"/>
      <c r="DM56" s="626"/>
      <c r="DN56" s="626"/>
      <c r="DO56" s="626"/>
      <c r="DP56" s="626"/>
      <c r="DQ56" s="627"/>
      <c r="DR56" s="610"/>
      <c r="DS56" s="611"/>
      <c r="DT56" s="611"/>
      <c r="DU56" s="611"/>
      <c r="DV56" s="611"/>
      <c r="DW56" s="611"/>
      <c r="DX56" s="612"/>
    </row>
    <row r="57" spans="2:128" ht="11.25" customHeight="1" x14ac:dyDescent="0.15">
      <c r="AP57" s="201"/>
      <c r="AQ57" s="205"/>
      <c r="AR57" s="205"/>
      <c r="AS57" s="205"/>
      <c r="AT57" s="205"/>
      <c r="AU57" s="205"/>
      <c r="AV57" s="205"/>
      <c r="AW57" s="205"/>
      <c r="AX57" s="205"/>
      <c r="AY57" s="201"/>
      <c r="AZ57" s="202"/>
      <c r="BA57" s="202"/>
      <c r="BB57" s="202"/>
      <c r="BC57" s="202"/>
      <c r="BD57" s="211"/>
      <c r="BE57" s="211"/>
      <c r="BF57" s="211"/>
      <c r="BG57" s="211"/>
      <c r="BH57" s="211"/>
      <c r="BI57" s="211"/>
      <c r="BJ57" s="201"/>
      <c r="BK57" s="201"/>
      <c r="BL57" s="201"/>
      <c r="BM57" s="201"/>
      <c r="BN57" s="201"/>
      <c r="BO57" s="201"/>
      <c r="BP57" s="201"/>
      <c r="BQ57" s="201"/>
      <c r="BR57" s="201"/>
      <c r="BS57" s="202"/>
      <c r="BT57" s="202"/>
      <c r="BU57" s="202"/>
      <c r="BV57" s="202"/>
      <c r="BW57" s="202"/>
      <c r="BY57" s="649"/>
      <c r="BZ57" s="650"/>
      <c r="CA57" s="613" t="s">
        <v>323</v>
      </c>
      <c r="CB57" s="614"/>
      <c r="CC57" s="614"/>
      <c r="CD57" s="614"/>
      <c r="CE57" s="614"/>
      <c r="CF57" s="614"/>
      <c r="CG57" s="614"/>
      <c r="CH57" s="614"/>
      <c r="CI57" s="614"/>
      <c r="CJ57" s="614"/>
      <c r="CK57" s="614"/>
      <c r="CL57" s="615"/>
      <c r="CM57" s="616">
        <v>26917164</v>
      </c>
      <c r="CN57" s="617"/>
      <c r="CO57" s="617"/>
      <c r="CP57" s="617"/>
      <c r="CQ57" s="617"/>
      <c r="CR57" s="617"/>
      <c r="CS57" s="617"/>
      <c r="CT57" s="618"/>
      <c r="CU57" s="619">
        <v>5.7</v>
      </c>
      <c r="CV57" s="620"/>
      <c r="CW57" s="620"/>
      <c r="CX57" s="621"/>
      <c r="CY57" s="622">
        <v>11849176</v>
      </c>
      <c r="CZ57" s="623"/>
      <c r="DA57" s="623"/>
      <c r="DB57" s="623"/>
      <c r="DC57" s="623"/>
      <c r="DD57" s="623"/>
      <c r="DE57" s="623"/>
      <c r="DF57" s="624"/>
      <c r="DG57" s="625"/>
      <c r="DH57" s="626"/>
      <c r="DI57" s="626"/>
      <c r="DJ57" s="626"/>
      <c r="DK57" s="626"/>
      <c r="DL57" s="626"/>
      <c r="DM57" s="626"/>
      <c r="DN57" s="626"/>
      <c r="DO57" s="626"/>
      <c r="DP57" s="626"/>
      <c r="DQ57" s="627"/>
      <c r="DR57" s="610"/>
      <c r="DS57" s="611"/>
      <c r="DT57" s="611"/>
      <c r="DU57" s="611"/>
      <c r="DV57" s="611"/>
      <c r="DW57" s="611"/>
      <c r="DX57" s="612"/>
    </row>
    <row r="58" spans="2:128" ht="11.25" customHeight="1" x14ac:dyDescent="0.15">
      <c r="AP58" s="201"/>
      <c r="AQ58" s="201"/>
      <c r="AR58" s="201"/>
      <c r="AS58" s="201"/>
      <c r="AT58" s="201"/>
      <c r="AU58" s="201"/>
      <c r="AV58" s="201"/>
      <c r="AW58" s="201"/>
      <c r="AX58" s="201"/>
      <c r="AY58" s="201"/>
      <c r="AZ58" s="202"/>
      <c r="BA58" s="202"/>
      <c r="BB58" s="202"/>
      <c r="BC58" s="202"/>
      <c r="BD58" s="211"/>
      <c r="BE58" s="211"/>
      <c r="BF58" s="211"/>
      <c r="BG58" s="211"/>
      <c r="BH58" s="211"/>
      <c r="BI58" s="211"/>
      <c r="BJ58" s="201"/>
      <c r="BK58" s="201"/>
      <c r="BL58" s="201"/>
      <c r="BM58" s="201"/>
      <c r="BN58" s="201"/>
      <c r="BO58" s="201"/>
      <c r="BP58" s="201"/>
      <c r="BQ58" s="201"/>
      <c r="BR58" s="201"/>
      <c r="BS58" s="202"/>
      <c r="BT58" s="202"/>
      <c r="BU58" s="202"/>
      <c r="BV58" s="202"/>
      <c r="BW58" s="202"/>
      <c r="BY58" s="649"/>
      <c r="BZ58" s="650"/>
      <c r="CA58" s="613" t="s">
        <v>324</v>
      </c>
      <c r="CB58" s="614"/>
      <c r="CC58" s="614"/>
      <c r="CD58" s="614"/>
      <c r="CE58" s="614"/>
      <c r="CF58" s="614"/>
      <c r="CG58" s="614"/>
      <c r="CH58" s="614"/>
      <c r="CI58" s="614"/>
      <c r="CJ58" s="614"/>
      <c r="CK58" s="614"/>
      <c r="CL58" s="615"/>
      <c r="CM58" s="616">
        <v>2031219</v>
      </c>
      <c r="CN58" s="617"/>
      <c r="CO58" s="617"/>
      <c r="CP58" s="617"/>
      <c r="CQ58" s="617"/>
      <c r="CR58" s="617"/>
      <c r="CS58" s="617"/>
      <c r="CT58" s="618"/>
      <c r="CU58" s="619">
        <v>0.4</v>
      </c>
      <c r="CV58" s="620"/>
      <c r="CW58" s="620"/>
      <c r="CX58" s="621"/>
      <c r="CY58" s="622">
        <v>17298</v>
      </c>
      <c r="CZ58" s="623"/>
      <c r="DA58" s="623"/>
      <c r="DB58" s="623"/>
      <c r="DC58" s="623"/>
      <c r="DD58" s="623"/>
      <c r="DE58" s="623"/>
      <c r="DF58" s="624"/>
      <c r="DG58" s="625"/>
      <c r="DH58" s="626"/>
      <c r="DI58" s="626"/>
      <c r="DJ58" s="626"/>
      <c r="DK58" s="626"/>
      <c r="DL58" s="626"/>
      <c r="DM58" s="626"/>
      <c r="DN58" s="626"/>
      <c r="DO58" s="626"/>
      <c r="DP58" s="626"/>
      <c r="DQ58" s="627"/>
      <c r="DR58" s="610"/>
      <c r="DS58" s="611"/>
      <c r="DT58" s="611"/>
      <c r="DU58" s="611"/>
      <c r="DV58" s="611"/>
      <c r="DW58" s="611"/>
      <c r="DX58" s="612"/>
    </row>
    <row r="59" spans="2:128" ht="11.25" customHeight="1" x14ac:dyDescent="0.15">
      <c r="AP59" s="201"/>
      <c r="AQ59" s="201"/>
      <c r="AR59" s="201"/>
      <c r="AS59" s="201"/>
      <c r="AT59" s="201"/>
      <c r="AU59" s="201"/>
      <c r="AV59" s="201"/>
      <c r="AW59" s="201"/>
      <c r="AX59" s="201"/>
      <c r="AY59" s="201"/>
      <c r="AZ59" s="202"/>
      <c r="BA59" s="202"/>
      <c r="BB59" s="202"/>
      <c r="BC59" s="202"/>
      <c r="BD59" s="211"/>
      <c r="BE59" s="211"/>
      <c r="BF59" s="211"/>
      <c r="BG59" s="211"/>
      <c r="BH59" s="211"/>
      <c r="BI59" s="211"/>
      <c r="BJ59" s="201"/>
      <c r="BK59" s="201"/>
      <c r="BL59" s="201"/>
      <c r="BM59" s="201"/>
      <c r="BN59" s="201"/>
      <c r="BO59" s="201"/>
      <c r="BP59" s="201"/>
      <c r="BQ59" s="201"/>
      <c r="BR59" s="201"/>
      <c r="BS59" s="202"/>
      <c r="BT59" s="202"/>
      <c r="BU59" s="202"/>
      <c r="BV59" s="202"/>
      <c r="BW59" s="202"/>
      <c r="BY59" s="651"/>
      <c r="BZ59" s="652"/>
      <c r="CA59" s="613" t="s">
        <v>325</v>
      </c>
      <c r="CB59" s="614"/>
      <c r="CC59" s="614"/>
      <c r="CD59" s="614"/>
      <c r="CE59" s="614"/>
      <c r="CF59" s="614"/>
      <c r="CG59" s="614"/>
      <c r="CH59" s="614"/>
      <c r="CI59" s="614"/>
      <c r="CJ59" s="614"/>
      <c r="CK59" s="614"/>
      <c r="CL59" s="615"/>
      <c r="CM59" s="616" t="s">
        <v>112</v>
      </c>
      <c r="CN59" s="617"/>
      <c r="CO59" s="617"/>
      <c r="CP59" s="617"/>
      <c r="CQ59" s="617"/>
      <c r="CR59" s="617"/>
      <c r="CS59" s="617"/>
      <c r="CT59" s="618"/>
      <c r="CU59" s="619" t="s">
        <v>121</v>
      </c>
      <c r="CV59" s="620"/>
      <c r="CW59" s="620"/>
      <c r="CX59" s="621"/>
      <c r="CY59" s="622" t="s">
        <v>121</v>
      </c>
      <c r="CZ59" s="623"/>
      <c r="DA59" s="623"/>
      <c r="DB59" s="623"/>
      <c r="DC59" s="623"/>
      <c r="DD59" s="623"/>
      <c r="DE59" s="623"/>
      <c r="DF59" s="624"/>
      <c r="DG59" s="625"/>
      <c r="DH59" s="626"/>
      <c r="DI59" s="626"/>
      <c r="DJ59" s="626"/>
      <c r="DK59" s="626"/>
      <c r="DL59" s="626"/>
      <c r="DM59" s="626"/>
      <c r="DN59" s="626"/>
      <c r="DO59" s="626"/>
      <c r="DP59" s="626"/>
      <c r="DQ59" s="627"/>
      <c r="DR59" s="610"/>
      <c r="DS59" s="611"/>
      <c r="DT59" s="611"/>
      <c r="DU59" s="611"/>
      <c r="DV59" s="611"/>
      <c r="DW59" s="611"/>
      <c r="DX59" s="612"/>
    </row>
    <row r="60" spans="2:128" ht="11.25" customHeight="1" x14ac:dyDescent="0.15">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1"/>
      <c r="BR60" s="201"/>
      <c r="BS60" s="201"/>
      <c r="BT60" s="201"/>
      <c r="BU60" s="201"/>
      <c r="BV60" s="201"/>
      <c r="BW60" s="201"/>
      <c r="BY60" s="628" t="s">
        <v>326</v>
      </c>
      <c r="BZ60" s="629"/>
      <c r="CA60" s="629"/>
      <c r="CB60" s="629"/>
      <c r="CC60" s="629"/>
      <c r="CD60" s="629"/>
      <c r="CE60" s="629"/>
      <c r="CF60" s="629"/>
      <c r="CG60" s="629"/>
      <c r="CH60" s="629"/>
      <c r="CI60" s="629"/>
      <c r="CJ60" s="629"/>
      <c r="CK60" s="629"/>
      <c r="CL60" s="630"/>
      <c r="CM60" s="631">
        <v>473608648</v>
      </c>
      <c r="CN60" s="632"/>
      <c r="CO60" s="632"/>
      <c r="CP60" s="632"/>
      <c r="CQ60" s="632"/>
      <c r="CR60" s="632"/>
      <c r="CS60" s="632"/>
      <c r="CT60" s="633"/>
      <c r="CU60" s="634">
        <v>100</v>
      </c>
      <c r="CV60" s="635"/>
      <c r="CW60" s="635"/>
      <c r="CX60" s="636"/>
      <c r="CY60" s="637">
        <v>313111246</v>
      </c>
      <c r="CZ60" s="638"/>
      <c r="DA60" s="638"/>
      <c r="DB60" s="638"/>
      <c r="DC60" s="638"/>
      <c r="DD60" s="638"/>
      <c r="DE60" s="638"/>
      <c r="DF60" s="639"/>
      <c r="DG60" s="640"/>
      <c r="DH60" s="641"/>
      <c r="DI60" s="641"/>
      <c r="DJ60" s="641"/>
      <c r="DK60" s="641"/>
      <c r="DL60" s="641"/>
      <c r="DM60" s="641"/>
      <c r="DN60" s="641"/>
      <c r="DO60" s="641"/>
      <c r="DP60" s="641"/>
      <c r="DQ60" s="642"/>
      <c r="DR60" s="643"/>
      <c r="DS60" s="644"/>
      <c r="DT60" s="644"/>
      <c r="DU60" s="644"/>
      <c r="DV60" s="644"/>
      <c r="DW60" s="644"/>
      <c r="DX60" s="645"/>
    </row>
    <row r="61" spans="2:128" ht="11.25" customHeight="1" x14ac:dyDescent="0.15">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c r="BS61" s="205"/>
      <c r="BT61" s="205"/>
      <c r="BU61" s="205"/>
      <c r="BV61" s="205"/>
      <c r="BW61" s="205"/>
    </row>
    <row r="62" spans="2:128" ht="11.25" customHeight="1" x14ac:dyDescent="0.15">
      <c r="AP62" s="211"/>
      <c r="AQ62" s="211"/>
      <c r="AR62" s="211"/>
      <c r="AS62" s="211"/>
      <c r="AT62" s="212"/>
      <c r="AU62" s="201"/>
      <c r="AV62" s="201"/>
      <c r="AW62" s="201"/>
      <c r="AX62" s="201"/>
      <c r="AY62" s="201"/>
      <c r="AZ62" s="201"/>
      <c r="BA62" s="201"/>
      <c r="BB62" s="201"/>
      <c r="BC62" s="201"/>
      <c r="BD62" s="203"/>
      <c r="BE62" s="203"/>
      <c r="BF62" s="203"/>
      <c r="BG62" s="203"/>
      <c r="BH62" s="203"/>
      <c r="BI62" s="203"/>
      <c r="BJ62" s="203"/>
      <c r="BK62" s="203"/>
      <c r="BL62" s="203"/>
      <c r="BM62" s="203"/>
      <c r="BN62" s="203"/>
      <c r="BO62" s="203"/>
      <c r="BP62" s="203"/>
      <c r="BQ62" s="203"/>
      <c r="BR62" s="203"/>
      <c r="BS62" s="203"/>
      <c r="BT62" s="203"/>
      <c r="BU62" s="203"/>
      <c r="BV62" s="203"/>
      <c r="BW62" s="203"/>
    </row>
    <row r="63" spans="2:128" ht="11.25" customHeight="1" x14ac:dyDescent="0.15">
      <c r="AP63" s="211"/>
      <c r="AQ63" s="211"/>
      <c r="AR63" s="211"/>
      <c r="AS63" s="211"/>
      <c r="AT63" s="212"/>
      <c r="AU63" s="201"/>
      <c r="AV63" s="201"/>
      <c r="AW63" s="201"/>
      <c r="AX63" s="201"/>
      <c r="AY63" s="201"/>
      <c r="AZ63" s="201"/>
      <c r="BA63" s="201"/>
      <c r="BB63" s="201"/>
      <c r="BC63" s="201"/>
      <c r="BD63" s="203"/>
      <c r="BE63" s="203"/>
      <c r="BF63" s="203"/>
      <c r="BG63" s="203"/>
      <c r="BH63" s="203"/>
      <c r="BI63" s="203"/>
      <c r="BJ63" s="203"/>
      <c r="BK63" s="203"/>
      <c r="BL63" s="203"/>
      <c r="BM63" s="203"/>
      <c r="BN63" s="203"/>
      <c r="BO63" s="203"/>
      <c r="BP63" s="203"/>
      <c r="BQ63" s="203"/>
      <c r="BR63" s="203"/>
      <c r="BS63" s="203"/>
      <c r="BT63" s="203"/>
      <c r="BU63" s="203"/>
      <c r="BV63" s="203"/>
      <c r="BW63" s="203"/>
    </row>
    <row r="64" spans="2:128" ht="11.25" customHeight="1" x14ac:dyDescent="0.15">
      <c r="AP64" s="211"/>
      <c r="AQ64" s="211"/>
      <c r="AR64" s="211"/>
      <c r="AS64" s="211"/>
      <c r="AT64" s="212"/>
      <c r="AU64" s="201"/>
      <c r="AV64" s="201"/>
      <c r="AW64" s="201"/>
      <c r="AX64" s="201"/>
      <c r="AY64" s="201"/>
      <c r="AZ64" s="201"/>
      <c r="BA64" s="201"/>
      <c r="BB64" s="201"/>
      <c r="BC64" s="201"/>
      <c r="BD64" s="203"/>
      <c r="BE64" s="203"/>
      <c r="BF64" s="203"/>
      <c r="BG64" s="203"/>
      <c r="BH64" s="203"/>
      <c r="BI64" s="203"/>
      <c r="BJ64" s="203"/>
      <c r="BK64" s="203"/>
      <c r="BL64" s="203"/>
      <c r="BM64" s="203"/>
      <c r="BN64" s="203"/>
      <c r="BO64" s="203"/>
      <c r="BP64" s="203"/>
      <c r="BQ64" s="203"/>
      <c r="BR64" s="203"/>
      <c r="BS64" s="203"/>
      <c r="BT64" s="203"/>
      <c r="BU64" s="203"/>
      <c r="BV64" s="203"/>
      <c r="BW64" s="203"/>
    </row>
    <row r="65" ht="11.25" customHeight="1" x14ac:dyDescent="0.15"/>
    <row r="66" ht="11.25" customHeight="1" x14ac:dyDescent="0.15"/>
    <row r="67" ht="11.25" hidden="1" customHeight="1" x14ac:dyDescent="0.15"/>
    <row r="68" ht="11.25" hidden="1" customHeight="1" x14ac:dyDescent="0.15"/>
    <row r="69" ht="0" hidden="1" customHeight="1" x14ac:dyDescent="0.15"/>
  </sheetData>
  <sheetProtection algorithmName="SHA-512" hashValue="DeSCq1W6fkJLWAa3ywZPJ5T8vLOZ/g7a8kJftBlurHVhi/r1z1SDgOPleLsaI5+zlXXOvBiH8NvzyR+crHB2uA==" saltValue="ob6DkoOVKYW5BN82mQm/Vw==" spinCount="100000" sheet="1" objects="1" scenarios="1"/>
  <mergeCells count="633">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DL31:DX31"/>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Y30:CL30"/>
    <mergeCell ref="CM30:CT30"/>
    <mergeCell ref="CU30:CX30"/>
    <mergeCell ref="CY30:DK30"/>
    <mergeCell ref="BY31:CL31"/>
    <mergeCell ref="CM31:CT31"/>
    <mergeCell ref="CU31:CX31"/>
    <mergeCell ref="CY31:DK31"/>
    <mergeCell ref="B33:Q33"/>
    <mergeCell ref="R33:Y33"/>
    <mergeCell ref="Z33:AC33"/>
    <mergeCell ref="AD33:AK33"/>
    <mergeCell ref="AL33:AO33"/>
    <mergeCell ref="AP33:BC33"/>
    <mergeCell ref="BD33:BK33"/>
    <mergeCell ref="AP32:BC32"/>
    <mergeCell ref="BD32:BK32"/>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AP38:AS40"/>
    <mergeCell ref="AT38:AT40"/>
    <mergeCell ref="AX38:BC38"/>
    <mergeCell ref="BD38:BH38"/>
    <mergeCell ref="BI38:BM38"/>
    <mergeCell ref="BN38:BR38"/>
    <mergeCell ref="BS38:BW38"/>
    <mergeCell ref="AP37:BC37"/>
    <mergeCell ref="BD37:BM37"/>
    <mergeCell ref="BN37:BW37"/>
    <mergeCell ref="BY38:CL38"/>
    <mergeCell ref="CM38:CT38"/>
    <mergeCell ref="CU38:CX38"/>
    <mergeCell ref="CY38:DF38"/>
    <mergeCell ref="DG38:DQ38"/>
    <mergeCell ref="DR38:DX38"/>
    <mergeCell ref="CY37:DF37"/>
    <mergeCell ref="DG37:DQ37"/>
    <mergeCell ref="DR37:DX37"/>
    <mergeCell ref="BY37:CL37"/>
    <mergeCell ref="CM37:CT37"/>
    <mergeCell ref="CU37:CX37"/>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BY40:BZ43"/>
    <mergeCell ref="CA40:CL40"/>
    <mergeCell ref="CM40:CT40"/>
    <mergeCell ref="CU40:CX40"/>
    <mergeCell ref="CY40:DF40"/>
    <mergeCell ref="DG40:DQ40"/>
    <mergeCell ref="CY42:DF42"/>
    <mergeCell ref="DG42:DQ42"/>
    <mergeCell ref="DR42:DX42"/>
    <mergeCell ref="CM43:CT43"/>
    <mergeCell ref="CU43:CX43"/>
    <mergeCell ref="CY43:DF43"/>
    <mergeCell ref="DG43:DQ43"/>
    <mergeCell ref="DR43:DX43"/>
    <mergeCell ref="CA41:CL41"/>
    <mergeCell ref="CM41:CT41"/>
    <mergeCell ref="CU41:CX41"/>
    <mergeCell ref="CY41:DF41"/>
    <mergeCell ref="DG41:DQ41"/>
    <mergeCell ref="DR41:DX41"/>
    <mergeCell ref="AP42:BC42"/>
    <mergeCell ref="BD42:BM42"/>
    <mergeCell ref="BN42:BW42"/>
    <mergeCell ref="CA42:CL42"/>
    <mergeCell ref="CM42:CT42"/>
    <mergeCell ref="CU42:CX42"/>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AP43:AS44"/>
    <mergeCell ref="BD43:BM43"/>
    <mergeCell ref="BN43:BW43"/>
    <mergeCell ref="CA43:CL43"/>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R55:DX55"/>
    <mergeCell ref="CA56:CL56"/>
    <mergeCell ref="CM56:CT56"/>
    <mergeCell ref="CU56:CX56"/>
    <mergeCell ref="CY56:DF56"/>
    <mergeCell ref="DG56:DQ56"/>
    <mergeCell ref="DR56:DX56"/>
    <mergeCell ref="DG54:DQ54"/>
    <mergeCell ref="DR54:DX54"/>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s>
  <phoneticPr fontId="2"/>
  <printOptions horizontalCentered="1"/>
  <pageMargins left="0" right="0" top="0.39370078740157483" bottom="0.39370078740157483" header="0.19685039370078741" footer="0.19685039370078741"/>
  <pageSetup paperSize="9" scale="70" orientation="landscape"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0" customWidth="1"/>
    <col min="131" max="131" width="1.625" style="260" customWidth="1"/>
    <col min="132" max="16384" width="9" style="260" hidden="1"/>
  </cols>
  <sheetData>
    <row r="1" spans="1:131" s="218" customFormat="1" ht="11.25" customHeight="1" thickBot="1" x14ac:dyDescent="0.2">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5"/>
      <c r="DQ1" s="216"/>
      <c r="DR1" s="216"/>
      <c r="DS1" s="216"/>
      <c r="DT1" s="216"/>
      <c r="DU1" s="216"/>
      <c r="DV1" s="216"/>
      <c r="DW1" s="216"/>
      <c r="DX1" s="216"/>
      <c r="DY1" s="216"/>
      <c r="DZ1" s="216"/>
      <c r="EA1" s="217"/>
    </row>
    <row r="2" spans="1:131" s="222" customFormat="1" ht="26.25" customHeight="1" thickBot="1" x14ac:dyDescent="0.2">
      <c r="A2" s="219" t="s">
        <v>327</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1153" t="s">
        <v>328</v>
      </c>
      <c r="DK2" s="1154"/>
      <c r="DL2" s="1154"/>
      <c r="DM2" s="1154"/>
      <c r="DN2" s="1154"/>
      <c r="DO2" s="1155"/>
      <c r="DP2" s="220"/>
      <c r="DQ2" s="1153" t="s">
        <v>329</v>
      </c>
      <c r="DR2" s="1154"/>
      <c r="DS2" s="1154"/>
      <c r="DT2" s="1154"/>
      <c r="DU2" s="1154"/>
      <c r="DV2" s="1154"/>
      <c r="DW2" s="1154"/>
      <c r="DX2" s="1154"/>
      <c r="DY2" s="1154"/>
      <c r="DZ2" s="1155"/>
      <c r="EA2" s="221"/>
    </row>
    <row r="3" spans="1:131" s="218" customFormat="1" ht="11.25" customHeight="1" x14ac:dyDescent="0.15">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7"/>
    </row>
    <row r="4" spans="1:131" s="226" customFormat="1" ht="26.25" customHeight="1" thickBot="1" x14ac:dyDescent="0.2">
      <c r="A4" s="1094" t="s">
        <v>330</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23"/>
      <c r="BA4" s="223"/>
      <c r="BB4" s="223"/>
      <c r="BC4" s="223"/>
      <c r="BD4" s="223"/>
      <c r="BE4" s="224"/>
      <c r="BF4" s="224"/>
      <c r="BG4" s="224"/>
      <c r="BH4" s="224"/>
      <c r="BI4" s="224"/>
      <c r="BJ4" s="224"/>
      <c r="BK4" s="224"/>
      <c r="BL4" s="224"/>
      <c r="BM4" s="224"/>
      <c r="BN4" s="224"/>
      <c r="BO4" s="224"/>
      <c r="BP4" s="224"/>
      <c r="BQ4" s="223" t="s">
        <v>331</v>
      </c>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5"/>
    </row>
    <row r="5" spans="1:131" s="226" customFormat="1" ht="26.25" customHeight="1" x14ac:dyDescent="0.15">
      <c r="A5" s="1004" t="s">
        <v>332</v>
      </c>
      <c r="B5" s="1005"/>
      <c r="C5" s="1005"/>
      <c r="D5" s="1005"/>
      <c r="E5" s="1005"/>
      <c r="F5" s="1005"/>
      <c r="G5" s="1005"/>
      <c r="H5" s="1005"/>
      <c r="I5" s="1005"/>
      <c r="J5" s="1005"/>
      <c r="K5" s="1005"/>
      <c r="L5" s="1005"/>
      <c r="M5" s="1005"/>
      <c r="N5" s="1005"/>
      <c r="O5" s="1005"/>
      <c r="P5" s="1006"/>
      <c r="Q5" s="1010" t="s">
        <v>333</v>
      </c>
      <c r="R5" s="1011"/>
      <c r="S5" s="1011"/>
      <c r="T5" s="1011"/>
      <c r="U5" s="1012"/>
      <c r="V5" s="1010" t="s">
        <v>334</v>
      </c>
      <c r="W5" s="1011"/>
      <c r="X5" s="1011"/>
      <c r="Y5" s="1011"/>
      <c r="Z5" s="1012"/>
      <c r="AA5" s="1010" t="s">
        <v>335</v>
      </c>
      <c r="AB5" s="1011"/>
      <c r="AC5" s="1011"/>
      <c r="AD5" s="1011"/>
      <c r="AE5" s="1011"/>
      <c r="AF5" s="1156" t="s">
        <v>336</v>
      </c>
      <c r="AG5" s="1011"/>
      <c r="AH5" s="1011"/>
      <c r="AI5" s="1011"/>
      <c r="AJ5" s="1026"/>
      <c r="AK5" s="1011" t="s">
        <v>337</v>
      </c>
      <c r="AL5" s="1011"/>
      <c r="AM5" s="1011"/>
      <c r="AN5" s="1011"/>
      <c r="AO5" s="1012"/>
      <c r="AP5" s="1010" t="s">
        <v>338</v>
      </c>
      <c r="AQ5" s="1011"/>
      <c r="AR5" s="1011"/>
      <c r="AS5" s="1011"/>
      <c r="AT5" s="1012"/>
      <c r="AU5" s="1010" t="s">
        <v>339</v>
      </c>
      <c r="AV5" s="1011"/>
      <c r="AW5" s="1011"/>
      <c r="AX5" s="1011"/>
      <c r="AY5" s="1026"/>
      <c r="AZ5" s="227"/>
      <c r="BA5" s="227"/>
      <c r="BB5" s="227"/>
      <c r="BC5" s="227"/>
      <c r="BD5" s="227"/>
      <c r="BE5" s="228"/>
      <c r="BF5" s="228"/>
      <c r="BG5" s="228"/>
      <c r="BH5" s="228"/>
      <c r="BI5" s="228"/>
      <c r="BJ5" s="228"/>
      <c r="BK5" s="228"/>
      <c r="BL5" s="228"/>
      <c r="BM5" s="228"/>
      <c r="BN5" s="228"/>
      <c r="BO5" s="228"/>
      <c r="BP5" s="228"/>
      <c r="BQ5" s="1004" t="s">
        <v>340</v>
      </c>
      <c r="BR5" s="1005"/>
      <c r="BS5" s="1005"/>
      <c r="BT5" s="1005"/>
      <c r="BU5" s="1005"/>
      <c r="BV5" s="1005"/>
      <c r="BW5" s="1005"/>
      <c r="BX5" s="1005"/>
      <c r="BY5" s="1005"/>
      <c r="BZ5" s="1005"/>
      <c r="CA5" s="1005"/>
      <c r="CB5" s="1005"/>
      <c r="CC5" s="1005"/>
      <c r="CD5" s="1005"/>
      <c r="CE5" s="1005"/>
      <c r="CF5" s="1005"/>
      <c r="CG5" s="1006"/>
      <c r="CH5" s="1010" t="s">
        <v>341</v>
      </c>
      <c r="CI5" s="1011"/>
      <c r="CJ5" s="1011"/>
      <c r="CK5" s="1011"/>
      <c r="CL5" s="1012"/>
      <c r="CM5" s="1010" t="s">
        <v>342</v>
      </c>
      <c r="CN5" s="1011"/>
      <c r="CO5" s="1011"/>
      <c r="CP5" s="1011"/>
      <c r="CQ5" s="1012"/>
      <c r="CR5" s="1010" t="s">
        <v>343</v>
      </c>
      <c r="CS5" s="1011"/>
      <c r="CT5" s="1011"/>
      <c r="CU5" s="1011"/>
      <c r="CV5" s="1012"/>
      <c r="CW5" s="1010" t="s">
        <v>344</v>
      </c>
      <c r="CX5" s="1011"/>
      <c r="CY5" s="1011"/>
      <c r="CZ5" s="1011"/>
      <c r="DA5" s="1012"/>
      <c r="DB5" s="1010" t="s">
        <v>345</v>
      </c>
      <c r="DC5" s="1011"/>
      <c r="DD5" s="1011"/>
      <c r="DE5" s="1011"/>
      <c r="DF5" s="1012"/>
      <c r="DG5" s="1141" t="s">
        <v>346</v>
      </c>
      <c r="DH5" s="1142"/>
      <c r="DI5" s="1142"/>
      <c r="DJ5" s="1142"/>
      <c r="DK5" s="1143"/>
      <c r="DL5" s="1141" t="s">
        <v>347</v>
      </c>
      <c r="DM5" s="1142"/>
      <c r="DN5" s="1142"/>
      <c r="DO5" s="1142"/>
      <c r="DP5" s="1143"/>
      <c r="DQ5" s="1010" t="s">
        <v>348</v>
      </c>
      <c r="DR5" s="1011"/>
      <c r="DS5" s="1011"/>
      <c r="DT5" s="1011"/>
      <c r="DU5" s="1012"/>
      <c r="DV5" s="1010" t="s">
        <v>339</v>
      </c>
      <c r="DW5" s="1011"/>
      <c r="DX5" s="1011"/>
      <c r="DY5" s="1011"/>
      <c r="DZ5" s="1026"/>
      <c r="EA5" s="225"/>
    </row>
    <row r="6" spans="1:131" s="226" customFormat="1" ht="26.25" customHeight="1" thickBot="1" x14ac:dyDescent="0.2">
      <c r="A6" s="1007"/>
      <c r="B6" s="1008"/>
      <c r="C6" s="1008"/>
      <c r="D6" s="1008"/>
      <c r="E6" s="1008"/>
      <c r="F6" s="1008"/>
      <c r="G6" s="1008"/>
      <c r="H6" s="1008"/>
      <c r="I6" s="1008"/>
      <c r="J6" s="1008"/>
      <c r="K6" s="1008"/>
      <c r="L6" s="1008"/>
      <c r="M6" s="1008"/>
      <c r="N6" s="1008"/>
      <c r="O6" s="1008"/>
      <c r="P6" s="1009"/>
      <c r="Q6" s="1013"/>
      <c r="R6" s="1014"/>
      <c r="S6" s="1014"/>
      <c r="T6" s="1014"/>
      <c r="U6" s="1015"/>
      <c r="V6" s="1013"/>
      <c r="W6" s="1014"/>
      <c r="X6" s="1014"/>
      <c r="Y6" s="1014"/>
      <c r="Z6" s="1015"/>
      <c r="AA6" s="1013"/>
      <c r="AB6" s="1014"/>
      <c r="AC6" s="1014"/>
      <c r="AD6" s="1014"/>
      <c r="AE6" s="1014"/>
      <c r="AF6" s="1157"/>
      <c r="AG6" s="1014"/>
      <c r="AH6" s="1014"/>
      <c r="AI6" s="1014"/>
      <c r="AJ6" s="1027"/>
      <c r="AK6" s="1014"/>
      <c r="AL6" s="1014"/>
      <c r="AM6" s="1014"/>
      <c r="AN6" s="1014"/>
      <c r="AO6" s="1015"/>
      <c r="AP6" s="1013"/>
      <c r="AQ6" s="1014"/>
      <c r="AR6" s="1014"/>
      <c r="AS6" s="1014"/>
      <c r="AT6" s="1015"/>
      <c r="AU6" s="1013"/>
      <c r="AV6" s="1014"/>
      <c r="AW6" s="1014"/>
      <c r="AX6" s="1014"/>
      <c r="AY6" s="1027"/>
      <c r="AZ6" s="223"/>
      <c r="BA6" s="223"/>
      <c r="BB6" s="223"/>
      <c r="BC6" s="223"/>
      <c r="BD6" s="223"/>
      <c r="BE6" s="224"/>
      <c r="BF6" s="224"/>
      <c r="BG6" s="224"/>
      <c r="BH6" s="224"/>
      <c r="BI6" s="224"/>
      <c r="BJ6" s="224"/>
      <c r="BK6" s="224"/>
      <c r="BL6" s="224"/>
      <c r="BM6" s="224"/>
      <c r="BN6" s="224"/>
      <c r="BO6" s="224"/>
      <c r="BP6" s="224"/>
      <c r="BQ6" s="1007"/>
      <c r="BR6" s="1008"/>
      <c r="BS6" s="1008"/>
      <c r="BT6" s="1008"/>
      <c r="BU6" s="1008"/>
      <c r="BV6" s="1008"/>
      <c r="BW6" s="1008"/>
      <c r="BX6" s="1008"/>
      <c r="BY6" s="1008"/>
      <c r="BZ6" s="1008"/>
      <c r="CA6" s="1008"/>
      <c r="CB6" s="1008"/>
      <c r="CC6" s="1008"/>
      <c r="CD6" s="1008"/>
      <c r="CE6" s="1008"/>
      <c r="CF6" s="1008"/>
      <c r="CG6" s="1009"/>
      <c r="CH6" s="1013"/>
      <c r="CI6" s="1014"/>
      <c r="CJ6" s="1014"/>
      <c r="CK6" s="1014"/>
      <c r="CL6" s="1015"/>
      <c r="CM6" s="1013"/>
      <c r="CN6" s="1014"/>
      <c r="CO6" s="1014"/>
      <c r="CP6" s="1014"/>
      <c r="CQ6" s="1015"/>
      <c r="CR6" s="1013"/>
      <c r="CS6" s="1014"/>
      <c r="CT6" s="1014"/>
      <c r="CU6" s="1014"/>
      <c r="CV6" s="1015"/>
      <c r="CW6" s="1013"/>
      <c r="CX6" s="1014"/>
      <c r="CY6" s="1014"/>
      <c r="CZ6" s="1014"/>
      <c r="DA6" s="1015"/>
      <c r="DB6" s="1013"/>
      <c r="DC6" s="1014"/>
      <c r="DD6" s="1014"/>
      <c r="DE6" s="1014"/>
      <c r="DF6" s="1015"/>
      <c r="DG6" s="1144"/>
      <c r="DH6" s="1145"/>
      <c r="DI6" s="1145"/>
      <c r="DJ6" s="1145"/>
      <c r="DK6" s="1146"/>
      <c r="DL6" s="1144"/>
      <c r="DM6" s="1145"/>
      <c r="DN6" s="1145"/>
      <c r="DO6" s="1145"/>
      <c r="DP6" s="1146"/>
      <c r="DQ6" s="1013"/>
      <c r="DR6" s="1014"/>
      <c r="DS6" s="1014"/>
      <c r="DT6" s="1014"/>
      <c r="DU6" s="1015"/>
      <c r="DV6" s="1013"/>
      <c r="DW6" s="1014"/>
      <c r="DX6" s="1014"/>
      <c r="DY6" s="1014"/>
      <c r="DZ6" s="1027"/>
      <c r="EA6" s="225"/>
    </row>
    <row r="7" spans="1:131" s="226" customFormat="1" ht="26.25" customHeight="1" thickTop="1" x14ac:dyDescent="0.15">
      <c r="A7" s="229">
        <v>1</v>
      </c>
      <c r="B7" s="1080" t="s">
        <v>349</v>
      </c>
      <c r="C7" s="1081"/>
      <c r="D7" s="1081"/>
      <c r="E7" s="1081"/>
      <c r="F7" s="1081"/>
      <c r="G7" s="1081"/>
      <c r="H7" s="1081"/>
      <c r="I7" s="1081"/>
      <c r="J7" s="1081"/>
      <c r="K7" s="1081"/>
      <c r="L7" s="1081"/>
      <c r="M7" s="1081"/>
      <c r="N7" s="1081"/>
      <c r="O7" s="1081"/>
      <c r="P7" s="1082"/>
      <c r="Q7" s="1147">
        <v>491977</v>
      </c>
      <c r="R7" s="1148"/>
      <c r="S7" s="1148"/>
      <c r="T7" s="1148"/>
      <c r="U7" s="1148"/>
      <c r="V7" s="1148">
        <v>479708</v>
      </c>
      <c r="W7" s="1148"/>
      <c r="X7" s="1148"/>
      <c r="Y7" s="1148"/>
      <c r="Z7" s="1148"/>
      <c r="AA7" s="1148">
        <f>Q7-V7</f>
        <v>12269</v>
      </c>
      <c r="AB7" s="1148"/>
      <c r="AC7" s="1148"/>
      <c r="AD7" s="1148"/>
      <c r="AE7" s="1149"/>
      <c r="AF7" s="1150">
        <v>8263</v>
      </c>
      <c r="AG7" s="1151"/>
      <c r="AH7" s="1151"/>
      <c r="AI7" s="1151"/>
      <c r="AJ7" s="1152"/>
      <c r="AK7" s="1134">
        <v>11738</v>
      </c>
      <c r="AL7" s="1135"/>
      <c r="AM7" s="1135"/>
      <c r="AN7" s="1135"/>
      <c r="AO7" s="1135"/>
      <c r="AP7" s="1135">
        <v>968435</v>
      </c>
      <c r="AQ7" s="1135"/>
      <c r="AR7" s="1135"/>
      <c r="AS7" s="1135"/>
      <c r="AT7" s="1135"/>
      <c r="AU7" s="1136"/>
      <c r="AV7" s="1136"/>
      <c r="AW7" s="1136"/>
      <c r="AX7" s="1136"/>
      <c r="AY7" s="1137"/>
      <c r="AZ7" s="223"/>
      <c r="BA7" s="223"/>
      <c r="BB7" s="223"/>
      <c r="BC7" s="223"/>
      <c r="BD7" s="223"/>
      <c r="BE7" s="224"/>
      <c r="BF7" s="224"/>
      <c r="BG7" s="224"/>
      <c r="BH7" s="224"/>
      <c r="BI7" s="224"/>
      <c r="BJ7" s="224"/>
      <c r="BK7" s="224"/>
      <c r="BL7" s="224"/>
      <c r="BM7" s="224"/>
      <c r="BN7" s="224"/>
      <c r="BO7" s="224"/>
      <c r="BP7" s="224"/>
      <c r="BQ7" s="230">
        <v>1</v>
      </c>
      <c r="BR7" s="231"/>
      <c r="BS7" s="1138" t="s">
        <v>568</v>
      </c>
      <c r="BT7" s="1139"/>
      <c r="BU7" s="1139"/>
      <c r="BV7" s="1139"/>
      <c r="BW7" s="1139"/>
      <c r="BX7" s="1139"/>
      <c r="BY7" s="1139"/>
      <c r="BZ7" s="1139"/>
      <c r="CA7" s="1139"/>
      <c r="CB7" s="1139"/>
      <c r="CC7" s="1139"/>
      <c r="CD7" s="1139"/>
      <c r="CE7" s="1139"/>
      <c r="CF7" s="1139"/>
      <c r="CG7" s="1140"/>
      <c r="CH7" s="1131">
        <v>0</v>
      </c>
      <c r="CI7" s="1132"/>
      <c r="CJ7" s="1132"/>
      <c r="CK7" s="1132"/>
      <c r="CL7" s="1133"/>
      <c r="CM7" s="1131">
        <v>151</v>
      </c>
      <c r="CN7" s="1132"/>
      <c r="CO7" s="1132"/>
      <c r="CP7" s="1132"/>
      <c r="CQ7" s="1133"/>
      <c r="CR7" s="1128">
        <v>55</v>
      </c>
      <c r="CS7" s="1129"/>
      <c r="CT7" s="1129"/>
      <c r="CU7" s="1129"/>
      <c r="CV7" s="1130"/>
      <c r="CW7" s="1131">
        <v>2</v>
      </c>
      <c r="CX7" s="1132"/>
      <c r="CY7" s="1132"/>
      <c r="CZ7" s="1132"/>
      <c r="DA7" s="1133"/>
      <c r="DB7" s="1131"/>
      <c r="DC7" s="1132"/>
      <c r="DD7" s="1132"/>
      <c r="DE7" s="1132"/>
      <c r="DF7" s="1133"/>
      <c r="DG7" s="1131"/>
      <c r="DH7" s="1132"/>
      <c r="DI7" s="1132"/>
      <c r="DJ7" s="1132"/>
      <c r="DK7" s="1133"/>
      <c r="DL7" s="1131"/>
      <c r="DM7" s="1132"/>
      <c r="DN7" s="1132"/>
      <c r="DO7" s="1132"/>
      <c r="DP7" s="1133"/>
      <c r="DQ7" s="1131"/>
      <c r="DR7" s="1132"/>
      <c r="DS7" s="1132"/>
      <c r="DT7" s="1132"/>
      <c r="DU7" s="1133"/>
      <c r="DV7" s="1158"/>
      <c r="DW7" s="1159"/>
      <c r="DX7" s="1159"/>
      <c r="DY7" s="1159"/>
      <c r="DZ7" s="1160"/>
      <c r="EA7" s="225"/>
    </row>
    <row r="8" spans="1:131" s="226" customFormat="1" ht="26.25" customHeight="1" x14ac:dyDescent="0.15">
      <c r="A8" s="232">
        <v>2</v>
      </c>
      <c r="B8" s="1052" t="s">
        <v>350</v>
      </c>
      <c r="C8" s="1053"/>
      <c r="D8" s="1053"/>
      <c r="E8" s="1053"/>
      <c r="F8" s="1053"/>
      <c r="G8" s="1053"/>
      <c r="H8" s="1053"/>
      <c r="I8" s="1053"/>
      <c r="J8" s="1053"/>
      <c r="K8" s="1053"/>
      <c r="L8" s="1053"/>
      <c r="M8" s="1053"/>
      <c r="N8" s="1053"/>
      <c r="O8" s="1053"/>
      <c r="P8" s="1054"/>
      <c r="Q8" s="1059">
        <v>122369</v>
      </c>
      <c r="R8" s="1056"/>
      <c r="S8" s="1056"/>
      <c r="T8" s="1056"/>
      <c r="U8" s="1056"/>
      <c r="V8" s="1056">
        <v>122369</v>
      </c>
      <c r="W8" s="1056"/>
      <c r="X8" s="1056"/>
      <c r="Y8" s="1056"/>
      <c r="Z8" s="1056"/>
      <c r="AA8" s="1056">
        <f>Q8-V8</f>
        <v>0</v>
      </c>
      <c r="AB8" s="1056"/>
      <c r="AC8" s="1056"/>
      <c r="AD8" s="1056"/>
      <c r="AE8" s="1060"/>
      <c r="AF8" s="1123" t="s">
        <v>351</v>
      </c>
      <c r="AG8" s="1124"/>
      <c r="AH8" s="1124"/>
      <c r="AI8" s="1124"/>
      <c r="AJ8" s="1125"/>
      <c r="AK8" s="1126">
        <v>86161</v>
      </c>
      <c r="AL8" s="1127"/>
      <c r="AM8" s="1127"/>
      <c r="AN8" s="1127"/>
      <c r="AO8" s="1127"/>
      <c r="AP8" s="1127"/>
      <c r="AQ8" s="1127"/>
      <c r="AR8" s="1127"/>
      <c r="AS8" s="1127"/>
      <c r="AT8" s="1127"/>
      <c r="AU8" s="1121"/>
      <c r="AV8" s="1121"/>
      <c r="AW8" s="1121"/>
      <c r="AX8" s="1121"/>
      <c r="AY8" s="1122"/>
      <c r="AZ8" s="223"/>
      <c r="BA8" s="223"/>
      <c r="BB8" s="223"/>
      <c r="BC8" s="223"/>
      <c r="BD8" s="223"/>
      <c r="BE8" s="224"/>
      <c r="BF8" s="224"/>
      <c r="BG8" s="224"/>
      <c r="BH8" s="224"/>
      <c r="BI8" s="224"/>
      <c r="BJ8" s="224"/>
      <c r="BK8" s="224"/>
      <c r="BL8" s="224"/>
      <c r="BM8" s="224"/>
      <c r="BN8" s="224"/>
      <c r="BO8" s="224"/>
      <c r="BP8" s="224"/>
      <c r="BQ8" s="233">
        <v>2</v>
      </c>
      <c r="BR8" s="234"/>
      <c r="BS8" s="1070" t="s">
        <v>569</v>
      </c>
      <c r="BT8" s="1071"/>
      <c r="BU8" s="1071"/>
      <c r="BV8" s="1071"/>
      <c r="BW8" s="1071"/>
      <c r="BX8" s="1071"/>
      <c r="BY8" s="1071"/>
      <c r="BZ8" s="1071"/>
      <c r="CA8" s="1071"/>
      <c r="CB8" s="1071"/>
      <c r="CC8" s="1071"/>
      <c r="CD8" s="1071"/>
      <c r="CE8" s="1071"/>
      <c r="CF8" s="1071"/>
      <c r="CG8" s="1072"/>
      <c r="CH8" s="998">
        <v>-6</v>
      </c>
      <c r="CI8" s="999"/>
      <c r="CJ8" s="999"/>
      <c r="CK8" s="999"/>
      <c r="CL8" s="1000"/>
      <c r="CM8" s="998">
        <v>998</v>
      </c>
      <c r="CN8" s="999"/>
      <c r="CO8" s="999"/>
      <c r="CP8" s="999"/>
      <c r="CQ8" s="1000"/>
      <c r="CR8" s="1067">
        <v>90</v>
      </c>
      <c r="CS8" s="1068"/>
      <c r="CT8" s="1068"/>
      <c r="CU8" s="1068"/>
      <c r="CV8" s="1069"/>
      <c r="CW8" s="998">
        <v>1</v>
      </c>
      <c r="CX8" s="999"/>
      <c r="CY8" s="999"/>
      <c r="CZ8" s="999"/>
      <c r="DA8" s="1000"/>
      <c r="DB8" s="998"/>
      <c r="DC8" s="999"/>
      <c r="DD8" s="999"/>
      <c r="DE8" s="999"/>
      <c r="DF8" s="1000"/>
      <c r="DG8" s="998"/>
      <c r="DH8" s="999"/>
      <c r="DI8" s="999"/>
      <c r="DJ8" s="999"/>
      <c r="DK8" s="1000"/>
      <c r="DL8" s="998"/>
      <c r="DM8" s="999"/>
      <c r="DN8" s="999"/>
      <c r="DO8" s="999"/>
      <c r="DP8" s="1000"/>
      <c r="DQ8" s="998"/>
      <c r="DR8" s="999"/>
      <c r="DS8" s="999"/>
      <c r="DT8" s="999"/>
      <c r="DU8" s="1000"/>
      <c r="DV8" s="1001"/>
      <c r="DW8" s="1002"/>
      <c r="DX8" s="1002"/>
      <c r="DY8" s="1002"/>
      <c r="DZ8" s="1003"/>
      <c r="EA8" s="225"/>
    </row>
    <row r="9" spans="1:131" s="226" customFormat="1" ht="26.25" customHeight="1" x14ac:dyDescent="0.15">
      <c r="A9" s="232">
        <v>3</v>
      </c>
      <c r="B9" s="1052" t="s">
        <v>352</v>
      </c>
      <c r="C9" s="1053"/>
      <c r="D9" s="1053"/>
      <c r="E9" s="1053"/>
      <c r="F9" s="1053"/>
      <c r="G9" s="1053"/>
      <c r="H9" s="1053"/>
      <c r="I9" s="1053"/>
      <c r="J9" s="1053"/>
      <c r="K9" s="1053"/>
      <c r="L9" s="1053"/>
      <c r="M9" s="1053"/>
      <c r="N9" s="1053"/>
      <c r="O9" s="1053"/>
      <c r="P9" s="1054"/>
      <c r="Q9" s="1059">
        <v>5310</v>
      </c>
      <c r="R9" s="1056"/>
      <c r="S9" s="1056"/>
      <c r="T9" s="1056"/>
      <c r="U9" s="1056"/>
      <c r="V9" s="1056">
        <v>5310</v>
      </c>
      <c r="W9" s="1056"/>
      <c r="X9" s="1056"/>
      <c r="Y9" s="1056"/>
      <c r="Z9" s="1056"/>
      <c r="AA9" s="1056">
        <f>Q9-V9</f>
        <v>0</v>
      </c>
      <c r="AB9" s="1056"/>
      <c r="AC9" s="1056"/>
      <c r="AD9" s="1056"/>
      <c r="AE9" s="1060"/>
      <c r="AF9" s="1123" t="s">
        <v>353</v>
      </c>
      <c r="AG9" s="1124"/>
      <c r="AH9" s="1124"/>
      <c r="AI9" s="1124"/>
      <c r="AJ9" s="1125"/>
      <c r="AK9" s="1126">
        <v>0</v>
      </c>
      <c r="AL9" s="1127"/>
      <c r="AM9" s="1127"/>
      <c r="AN9" s="1127"/>
      <c r="AO9" s="1127"/>
      <c r="AP9" s="1127"/>
      <c r="AQ9" s="1127"/>
      <c r="AR9" s="1127"/>
      <c r="AS9" s="1127"/>
      <c r="AT9" s="1127"/>
      <c r="AU9" s="1121"/>
      <c r="AV9" s="1121"/>
      <c r="AW9" s="1121"/>
      <c r="AX9" s="1121"/>
      <c r="AY9" s="1122"/>
      <c r="AZ9" s="223"/>
      <c r="BA9" s="223"/>
      <c r="BB9" s="223"/>
      <c r="BC9" s="223"/>
      <c r="BD9" s="223"/>
      <c r="BE9" s="224"/>
      <c r="BF9" s="224"/>
      <c r="BG9" s="224"/>
      <c r="BH9" s="224"/>
      <c r="BI9" s="224"/>
      <c r="BJ9" s="224"/>
      <c r="BK9" s="224"/>
      <c r="BL9" s="224"/>
      <c r="BM9" s="224"/>
      <c r="BN9" s="224"/>
      <c r="BO9" s="224"/>
      <c r="BP9" s="224"/>
      <c r="BQ9" s="233">
        <v>3</v>
      </c>
      <c r="BR9" s="234" t="s">
        <v>570</v>
      </c>
      <c r="BS9" s="1070" t="s">
        <v>571</v>
      </c>
      <c r="BT9" s="1071"/>
      <c r="BU9" s="1071"/>
      <c r="BV9" s="1071"/>
      <c r="BW9" s="1071"/>
      <c r="BX9" s="1071"/>
      <c r="BY9" s="1071"/>
      <c r="BZ9" s="1071"/>
      <c r="CA9" s="1071"/>
      <c r="CB9" s="1071"/>
      <c r="CC9" s="1071"/>
      <c r="CD9" s="1071"/>
      <c r="CE9" s="1071"/>
      <c r="CF9" s="1071"/>
      <c r="CG9" s="1072"/>
      <c r="CH9" s="998">
        <v>-13</v>
      </c>
      <c r="CI9" s="999"/>
      <c r="CJ9" s="999"/>
      <c r="CK9" s="999"/>
      <c r="CL9" s="1000"/>
      <c r="CM9" s="998">
        <v>21967</v>
      </c>
      <c r="CN9" s="999"/>
      <c r="CO9" s="999"/>
      <c r="CP9" s="999"/>
      <c r="CQ9" s="1000"/>
      <c r="CR9" s="1067">
        <v>225</v>
      </c>
      <c r="CS9" s="1068"/>
      <c r="CT9" s="1068"/>
      <c r="CU9" s="1068"/>
      <c r="CV9" s="1069"/>
      <c r="CW9" s="998">
        <v>582</v>
      </c>
      <c r="CX9" s="999"/>
      <c r="CY9" s="999"/>
      <c r="CZ9" s="999"/>
      <c r="DA9" s="1000"/>
      <c r="DB9" s="998">
        <v>35318</v>
      </c>
      <c r="DC9" s="999"/>
      <c r="DD9" s="999"/>
      <c r="DE9" s="999"/>
      <c r="DF9" s="1000"/>
      <c r="DG9" s="998"/>
      <c r="DH9" s="999"/>
      <c r="DI9" s="999"/>
      <c r="DJ9" s="999"/>
      <c r="DK9" s="1000"/>
      <c r="DL9" s="998">
        <v>18884</v>
      </c>
      <c r="DM9" s="999"/>
      <c r="DN9" s="999"/>
      <c r="DO9" s="999"/>
      <c r="DP9" s="1000"/>
      <c r="DQ9" s="998"/>
      <c r="DR9" s="999"/>
      <c r="DS9" s="999"/>
      <c r="DT9" s="999"/>
      <c r="DU9" s="1000"/>
      <c r="DV9" s="1001"/>
      <c r="DW9" s="1002"/>
      <c r="DX9" s="1002"/>
      <c r="DY9" s="1002"/>
      <c r="DZ9" s="1003"/>
      <c r="EA9" s="225"/>
    </row>
    <row r="10" spans="1:131" s="226" customFormat="1" ht="26.25" customHeight="1" x14ac:dyDescent="0.15">
      <c r="A10" s="232">
        <v>4</v>
      </c>
      <c r="B10" s="1052" t="s">
        <v>354</v>
      </c>
      <c r="C10" s="1053"/>
      <c r="D10" s="1053"/>
      <c r="E10" s="1053"/>
      <c r="F10" s="1053"/>
      <c r="G10" s="1053"/>
      <c r="H10" s="1053"/>
      <c r="I10" s="1053"/>
      <c r="J10" s="1053"/>
      <c r="K10" s="1053"/>
      <c r="L10" s="1053"/>
      <c r="M10" s="1053"/>
      <c r="N10" s="1053"/>
      <c r="O10" s="1053"/>
      <c r="P10" s="1054"/>
      <c r="Q10" s="1059">
        <v>2709</v>
      </c>
      <c r="R10" s="1056"/>
      <c r="S10" s="1056"/>
      <c r="T10" s="1056"/>
      <c r="U10" s="1056"/>
      <c r="V10" s="1056">
        <v>2587</v>
      </c>
      <c r="W10" s="1056"/>
      <c r="X10" s="1056"/>
      <c r="Y10" s="1056"/>
      <c r="Z10" s="1056"/>
      <c r="AA10" s="1056">
        <f t="shared" ref="AA10:AA16" si="0">Q10-V10</f>
        <v>122</v>
      </c>
      <c r="AB10" s="1056"/>
      <c r="AC10" s="1056"/>
      <c r="AD10" s="1056"/>
      <c r="AE10" s="1060"/>
      <c r="AF10" s="1123">
        <v>122</v>
      </c>
      <c r="AG10" s="1124"/>
      <c r="AH10" s="1124"/>
      <c r="AI10" s="1124"/>
      <c r="AJ10" s="1125"/>
      <c r="AK10" s="1126">
        <v>0</v>
      </c>
      <c r="AL10" s="1127"/>
      <c r="AM10" s="1127"/>
      <c r="AN10" s="1127"/>
      <c r="AO10" s="1127"/>
      <c r="AP10" s="1127"/>
      <c r="AQ10" s="1127"/>
      <c r="AR10" s="1127"/>
      <c r="AS10" s="1127"/>
      <c r="AT10" s="1127"/>
      <c r="AU10" s="1121"/>
      <c r="AV10" s="1121"/>
      <c r="AW10" s="1121"/>
      <c r="AX10" s="1121"/>
      <c r="AY10" s="1122"/>
      <c r="AZ10" s="223"/>
      <c r="BA10" s="223"/>
      <c r="BB10" s="223"/>
      <c r="BC10" s="223"/>
      <c r="BD10" s="223"/>
      <c r="BE10" s="224"/>
      <c r="BF10" s="224"/>
      <c r="BG10" s="224"/>
      <c r="BH10" s="224"/>
      <c r="BI10" s="224"/>
      <c r="BJ10" s="224"/>
      <c r="BK10" s="224"/>
      <c r="BL10" s="224"/>
      <c r="BM10" s="224"/>
      <c r="BN10" s="224"/>
      <c r="BO10" s="224"/>
      <c r="BP10" s="224"/>
      <c r="BQ10" s="233">
        <v>4</v>
      </c>
      <c r="BR10" s="234"/>
      <c r="BS10" s="1070" t="s">
        <v>572</v>
      </c>
      <c r="BT10" s="1071"/>
      <c r="BU10" s="1071"/>
      <c r="BV10" s="1071"/>
      <c r="BW10" s="1071"/>
      <c r="BX10" s="1071"/>
      <c r="BY10" s="1071"/>
      <c r="BZ10" s="1071"/>
      <c r="CA10" s="1071"/>
      <c r="CB10" s="1071"/>
      <c r="CC10" s="1071"/>
      <c r="CD10" s="1071"/>
      <c r="CE10" s="1071"/>
      <c r="CF10" s="1071"/>
      <c r="CG10" s="1072"/>
      <c r="CH10" s="998">
        <v>15</v>
      </c>
      <c r="CI10" s="999"/>
      <c r="CJ10" s="999"/>
      <c r="CK10" s="999"/>
      <c r="CL10" s="1000"/>
      <c r="CM10" s="998">
        <v>2030</v>
      </c>
      <c r="CN10" s="999"/>
      <c r="CO10" s="999"/>
      <c r="CP10" s="999"/>
      <c r="CQ10" s="1000"/>
      <c r="CR10" s="1067">
        <v>300</v>
      </c>
      <c r="CS10" s="1068"/>
      <c r="CT10" s="1068"/>
      <c r="CU10" s="1068"/>
      <c r="CV10" s="1069"/>
      <c r="CW10" s="998">
        <v>8</v>
      </c>
      <c r="CX10" s="999"/>
      <c r="CY10" s="999"/>
      <c r="CZ10" s="999"/>
      <c r="DA10" s="1000"/>
      <c r="DB10" s="998"/>
      <c r="DC10" s="999"/>
      <c r="DD10" s="999"/>
      <c r="DE10" s="999"/>
      <c r="DF10" s="1000"/>
      <c r="DG10" s="998"/>
      <c r="DH10" s="999"/>
      <c r="DI10" s="999"/>
      <c r="DJ10" s="999"/>
      <c r="DK10" s="1000"/>
      <c r="DL10" s="998"/>
      <c r="DM10" s="999"/>
      <c r="DN10" s="999"/>
      <c r="DO10" s="999"/>
      <c r="DP10" s="1000"/>
      <c r="DQ10" s="998"/>
      <c r="DR10" s="999"/>
      <c r="DS10" s="999"/>
      <c r="DT10" s="999"/>
      <c r="DU10" s="1000"/>
      <c r="DV10" s="1001"/>
      <c r="DW10" s="1002"/>
      <c r="DX10" s="1002"/>
      <c r="DY10" s="1002"/>
      <c r="DZ10" s="1003"/>
      <c r="EA10" s="225"/>
    </row>
    <row r="11" spans="1:131" s="226" customFormat="1" ht="26.25" customHeight="1" x14ac:dyDescent="0.15">
      <c r="A11" s="232">
        <v>5</v>
      </c>
      <c r="B11" s="1052" t="s">
        <v>355</v>
      </c>
      <c r="C11" s="1053"/>
      <c r="D11" s="1053"/>
      <c r="E11" s="1053"/>
      <c r="F11" s="1053"/>
      <c r="G11" s="1053"/>
      <c r="H11" s="1053"/>
      <c r="I11" s="1053"/>
      <c r="J11" s="1053"/>
      <c r="K11" s="1053"/>
      <c r="L11" s="1053"/>
      <c r="M11" s="1053"/>
      <c r="N11" s="1053"/>
      <c r="O11" s="1053"/>
      <c r="P11" s="1054"/>
      <c r="Q11" s="1059">
        <v>5843</v>
      </c>
      <c r="R11" s="1056"/>
      <c r="S11" s="1056"/>
      <c r="T11" s="1056"/>
      <c r="U11" s="1056"/>
      <c r="V11" s="1056">
        <v>167</v>
      </c>
      <c r="W11" s="1056"/>
      <c r="X11" s="1056"/>
      <c r="Y11" s="1056"/>
      <c r="Z11" s="1056"/>
      <c r="AA11" s="1056">
        <f t="shared" si="0"/>
        <v>5676</v>
      </c>
      <c r="AB11" s="1056"/>
      <c r="AC11" s="1056"/>
      <c r="AD11" s="1056"/>
      <c r="AE11" s="1060"/>
      <c r="AF11" s="1123" t="s">
        <v>112</v>
      </c>
      <c r="AG11" s="1124"/>
      <c r="AH11" s="1124"/>
      <c r="AI11" s="1124"/>
      <c r="AJ11" s="1125"/>
      <c r="AK11" s="1126">
        <v>0</v>
      </c>
      <c r="AL11" s="1127"/>
      <c r="AM11" s="1127"/>
      <c r="AN11" s="1127"/>
      <c r="AO11" s="1127"/>
      <c r="AP11" s="1127"/>
      <c r="AQ11" s="1127"/>
      <c r="AR11" s="1127"/>
      <c r="AS11" s="1127"/>
      <c r="AT11" s="1127"/>
      <c r="AU11" s="1121"/>
      <c r="AV11" s="1121"/>
      <c r="AW11" s="1121"/>
      <c r="AX11" s="1121"/>
      <c r="AY11" s="1122"/>
      <c r="AZ11" s="223"/>
      <c r="BA11" s="223"/>
      <c r="BB11" s="223"/>
      <c r="BC11" s="223"/>
      <c r="BD11" s="223"/>
      <c r="BE11" s="224"/>
      <c r="BF11" s="224"/>
      <c r="BG11" s="224"/>
      <c r="BH11" s="224"/>
      <c r="BI11" s="224"/>
      <c r="BJ11" s="224"/>
      <c r="BK11" s="224"/>
      <c r="BL11" s="224"/>
      <c r="BM11" s="224"/>
      <c r="BN11" s="224"/>
      <c r="BO11" s="224"/>
      <c r="BP11" s="224"/>
      <c r="BQ11" s="233">
        <v>5</v>
      </c>
      <c r="BR11" s="234"/>
      <c r="BS11" s="1070" t="s">
        <v>573</v>
      </c>
      <c r="BT11" s="1071"/>
      <c r="BU11" s="1071"/>
      <c r="BV11" s="1071"/>
      <c r="BW11" s="1071"/>
      <c r="BX11" s="1071"/>
      <c r="BY11" s="1071"/>
      <c r="BZ11" s="1071"/>
      <c r="CA11" s="1071"/>
      <c r="CB11" s="1071"/>
      <c r="CC11" s="1071"/>
      <c r="CD11" s="1071"/>
      <c r="CE11" s="1071"/>
      <c r="CF11" s="1071"/>
      <c r="CG11" s="1072"/>
      <c r="CH11" s="998">
        <v>-40</v>
      </c>
      <c r="CI11" s="999"/>
      <c r="CJ11" s="999"/>
      <c r="CK11" s="999"/>
      <c r="CL11" s="1000"/>
      <c r="CM11" s="998">
        <v>4744</v>
      </c>
      <c r="CN11" s="999"/>
      <c r="CO11" s="999"/>
      <c r="CP11" s="999"/>
      <c r="CQ11" s="1000"/>
      <c r="CR11" s="1067">
        <v>210</v>
      </c>
      <c r="CS11" s="1068"/>
      <c r="CT11" s="1068"/>
      <c r="CU11" s="1068"/>
      <c r="CV11" s="1069"/>
      <c r="CW11" s="998">
        <v>228</v>
      </c>
      <c r="CX11" s="999"/>
      <c r="CY11" s="999"/>
      <c r="CZ11" s="999"/>
      <c r="DA11" s="1000"/>
      <c r="DB11" s="998">
        <v>34</v>
      </c>
      <c r="DC11" s="999"/>
      <c r="DD11" s="999"/>
      <c r="DE11" s="999"/>
      <c r="DF11" s="1000"/>
      <c r="DG11" s="998"/>
      <c r="DH11" s="999"/>
      <c r="DI11" s="999"/>
      <c r="DJ11" s="999"/>
      <c r="DK11" s="1000"/>
      <c r="DL11" s="998"/>
      <c r="DM11" s="999"/>
      <c r="DN11" s="999"/>
      <c r="DO11" s="999"/>
      <c r="DP11" s="1000"/>
      <c r="DQ11" s="998"/>
      <c r="DR11" s="999"/>
      <c r="DS11" s="999"/>
      <c r="DT11" s="999"/>
      <c r="DU11" s="1000"/>
      <c r="DV11" s="1001"/>
      <c r="DW11" s="1002"/>
      <c r="DX11" s="1002"/>
      <c r="DY11" s="1002"/>
      <c r="DZ11" s="1003"/>
      <c r="EA11" s="225"/>
    </row>
    <row r="12" spans="1:131" s="226" customFormat="1" ht="26.25" customHeight="1" x14ac:dyDescent="0.15">
      <c r="A12" s="232">
        <v>6</v>
      </c>
      <c r="B12" s="1052" t="s">
        <v>356</v>
      </c>
      <c r="C12" s="1053"/>
      <c r="D12" s="1053"/>
      <c r="E12" s="1053"/>
      <c r="F12" s="1053"/>
      <c r="G12" s="1053"/>
      <c r="H12" s="1053"/>
      <c r="I12" s="1053"/>
      <c r="J12" s="1053"/>
      <c r="K12" s="1053"/>
      <c r="L12" s="1053"/>
      <c r="M12" s="1053"/>
      <c r="N12" s="1053"/>
      <c r="O12" s="1053"/>
      <c r="P12" s="1054"/>
      <c r="Q12" s="1059">
        <v>757</v>
      </c>
      <c r="R12" s="1056"/>
      <c r="S12" s="1056"/>
      <c r="T12" s="1056"/>
      <c r="U12" s="1056"/>
      <c r="V12" s="1056">
        <v>109</v>
      </c>
      <c r="W12" s="1056"/>
      <c r="X12" s="1056"/>
      <c r="Y12" s="1056"/>
      <c r="Z12" s="1056"/>
      <c r="AA12" s="1056">
        <f t="shared" si="0"/>
        <v>648</v>
      </c>
      <c r="AB12" s="1056"/>
      <c r="AC12" s="1056"/>
      <c r="AD12" s="1056"/>
      <c r="AE12" s="1060"/>
      <c r="AF12" s="1123" t="s">
        <v>351</v>
      </c>
      <c r="AG12" s="1124"/>
      <c r="AH12" s="1124"/>
      <c r="AI12" s="1124"/>
      <c r="AJ12" s="1125"/>
      <c r="AK12" s="1126">
        <v>13</v>
      </c>
      <c r="AL12" s="1127"/>
      <c r="AM12" s="1127"/>
      <c r="AN12" s="1127"/>
      <c r="AO12" s="1127"/>
      <c r="AP12" s="1127">
        <v>67</v>
      </c>
      <c r="AQ12" s="1127"/>
      <c r="AR12" s="1127"/>
      <c r="AS12" s="1127"/>
      <c r="AT12" s="1127"/>
      <c r="AU12" s="1121"/>
      <c r="AV12" s="1121"/>
      <c r="AW12" s="1121"/>
      <c r="AX12" s="1121"/>
      <c r="AY12" s="1122"/>
      <c r="AZ12" s="223"/>
      <c r="BA12" s="223"/>
      <c r="BB12" s="223"/>
      <c r="BC12" s="223"/>
      <c r="BD12" s="223"/>
      <c r="BE12" s="224"/>
      <c r="BF12" s="224"/>
      <c r="BG12" s="224"/>
      <c r="BH12" s="224"/>
      <c r="BI12" s="224"/>
      <c r="BJ12" s="224"/>
      <c r="BK12" s="224"/>
      <c r="BL12" s="224"/>
      <c r="BM12" s="224"/>
      <c r="BN12" s="224"/>
      <c r="BO12" s="224"/>
      <c r="BP12" s="224"/>
      <c r="BQ12" s="233">
        <v>6</v>
      </c>
      <c r="BR12" s="234"/>
      <c r="BS12" s="1070" t="s">
        <v>574</v>
      </c>
      <c r="BT12" s="1071"/>
      <c r="BU12" s="1071"/>
      <c r="BV12" s="1071"/>
      <c r="BW12" s="1071"/>
      <c r="BX12" s="1071"/>
      <c r="BY12" s="1071"/>
      <c r="BZ12" s="1071"/>
      <c r="CA12" s="1071"/>
      <c r="CB12" s="1071"/>
      <c r="CC12" s="1071"/>
      <c r="CD12" s="1071"/>
      <c r="CE12" s="1071"/>
      <c r="CF12" s="1071"/>
      <c r="CG12" s="1072"/>
      <c r="CH12" s="998">
        <v>-28</v>
      </c>
      <c r="CI12" s="999"/>
      <c r="CJ12" s="999"/>
      <c r="CK12" s="999"/>
      <c r="CL12" s="1000"/>
      <c r="CM12" s="998">
        <v>567</v>
      </c>
      <c r="CN12" s="999"/>
      <c r="CO12" s="999"/>
      <c r="CP12" s="999"/>
      <c r="CQ12" s="1000"/>
      <c r="CR12" s="1067">
        <v>100</v>
      </c>
      <c r="CS12" s="1068"/>
      <c r="CT12" s="1068"/>
      <c r="CU12" s="1068"/>
      <c r="CV12" s="1069"/>
      <c r="CW12" s="998">
        <v>0</v>
      </c>
      <c r="CX12" s="999"/>
      <c r="CY12" s="999"/>
      <c r="CZ12" s="999"/>
      <c r="DA12" s="1000"/>
      <c r="DB12" s="998"/>
      <c r="DC12" s="999"/>
      <c r="DD12" s="999"/>
      <c r="DE12" s="999"/>
      <c r="DF12" s="1000"/>
      <c r="DG12" s="998"/>
      <c r="DH12" s="999"/>
      <c r="DI12" s="999"/>
      <c r="DJ12" s="999"/>
      <c r="DK12" s="1000"/>
      <c r="DL12" s="998"/>
      <c r="DM12" s="999"/>
      <c r="DN12" s="999"/>
      <c r="DO12" s="999"/>
      <c r="DP12" s="1000"/>
      <c r="DQ12" s="998"/>
      <c r="DR12" s="999"/>
      <c r="DS12" s="999"/>
      <c r="DT12" s="999"/>
      <c r="DU12" s="1000"/>
      <c r="DV12" s="1001"/>
      <c r="DW12" s="1002"/>
      <c r="DX12" s="1002"/>
      <c r="DY12" s="1002"/>
      <c r="DZ12" s="1003"/>
      <c r="EA12" s="225"/>
    </row>
    <row r="13" spans="1:131" s="226" customFormat="1" ht="26.25" customHeight="1" x14ac:dyDescent="0.15">
      <c r="A13" s="232">
        <v>7</v>
      </c>
      <c r="B13" s="1052" t="s">
        <v>357</v>
      </c>
      <c r="C13" s="1053"/>
      <c r="D13" s="1053"/>
      <c r="E13" s="1053"/>
      <c r="F13" s="1053"/>
      <c r="G13" s="1053"/>
      <c r="H13" s="1053"/>
      <c r="I13" s="1053"/>
      <c r="J13" s="1053"/>
      <c r="K13" s="1053"/>
      <c r="L13" s="1053"/>
      <c r="M13" s="1053"/>
      <c r="N13" s="1053"/>
      <c r="O13" s="1053"/>
      <c r="P13" s="1054"/>
      <c r="Q13" s="1059">
        <v>215</v>
      </c>
      <c r="R13" s="1056"/>
      <c r="S13" s="1056"/>
      <c r="T13" s="1056"/>
      <c r="U13" s="1056"/>
      <c r="V13" s="1056">
        <v>154</v>
      </c>
      <c r="W13" s="1056"/>
      <c r="X13" s="1056"/>
      <c r="Y13" s="1056"/>
      <c r="Z13" s="1056"/>
      <c r="AA13" s="1056">
        <f t="shared" si="0"/>
        <v>61</v>
      </c>
      <c r="AB13" s="1056"/>
      <c r="AC13" s="1056"/>
      <c r="AD13" s="1056"/>
      <c r="AE13" s="1060"/>
      <c r="AF13" s="1123">
        <v>61</v>
      </c>
      <c r="AG13" s="1124"/>
      <c r="AH13" s="1124"/>
      <c r="AI13" s="1124"/>
      <c r="AJ13" s="1125"/>
      <c r="AK13" s="1126">
        <v>0</v>
      </c>
      <c r="AL13" s="1127"/>
      <c r="AM13" s="1127"/>
      <c r="AN13" s="1127"/>
      <c r="AO13" s="1127"/>
      <c r="AP13" s="1127"/>
      <c r="AQ13" s="1127"/>
      <c r="AR13" s="1127"/>
      <c r="AS13" s="1127"/>
      <c r="AT13" s="1127"/>
      <c r="AU13" s="1121"/>
      <c r="AV13" s="1121"/>
      <c r="AW13" s="1121"/>
      <c r="AX13" s="1121"/>
      <c r="AY13" s="1122"/>
      <c r="AZ13" s="223"/>
      <c r="BA13" s="223"/>
      <c r="BB13" s="223"/>
      <c r="BC13" s="223"/>
      <c r="BD13" s="223"/>
      <c r="BE13" s="224"/>
      <c r="BF13" s="224"/>
      <c r="BG13" s="224"/>
      <c r="BH13" s="224"/>
      <c r="BI13" s="224"/>
      <c r="BJ13" s="224"/>
      <c r="BK13" s="224"/>
      <c r="BL13" s="224"/>
      <c r="BM13" s="224"/>
      <c r="BN13" s="224"/>
      <c r="BO13" s="224"/>
      <c r="BP13" s="224"/>
      <c r="BQ13" s="233">
        <v>7</v>
      </c>
      <c r="BR13" s="234"/>
      <c r="BS13" s="1070" t="s">
        <v>575</v>
      </c>
      <c r="BT13" s="1071"/>
      <c r="BU13" s="1071"/>
      <c r="BV13" s="1071"/>
      <c r="BW13" s="1071"/>
      <c r="BX13" s="1071"/>
      <c r="BY13" s="1071"/>
      <c r="BZ13" s="1071"/>
      <c r="CA13" s="1071"/>
      <c r="CB13" s="1071"/>
      <c r="CC13" s="1071"/>
      <c r="CD13" s="1071"/>
      <c r="CE13" s="1071"/>
      <c r="CF13" s="1071"/>
      <c r="CG13" s="1072"/>
      <c r="CH13" s="998">
        <v>1</v>
      </c>
      <c r="CI13" s="999"/>
      <c r="CJ13" s="999"/>
      <c r="CK13" s="999"/>
      <c r="CL13" s="1000"/>
      <c r="CM13" s="998">
        <v>2052</v>
      </c>
      <c r="CN13" s="999"/>
      <c r="CO13" s="999"/>
      <c r="CP13" s="999"/>
      <c r="CQ13" s="1000"/>
      <c r="CR13" s="1067">
        <v>417</v>
      </c>
      <c r="CS13" s="1068"/>
      <c r="CT13" s="1068"/>
      <c r="CU13" s="1068"/>
      <c r="CV13" s="1069"/>
      <c r="CW13" s="998">
        <v>112</v>
      </c>
      <c r="CX13" s="999"/>
      <c r="CY13" s="999"/>
      <c r="CZ13" s="999"/>
      <c r="DA13" s="1000"/>
      <c r="DB13" s="998"/>
      <c r="DC13" s="999"/>
      <c r="DD13" s="999"/>
      <c r="DE13" s="999"/>
      <c r="DF13" s="1000"/>
      <c r="DG13" s="998"/>
      <c r="DH13" s="999"/>
      <c r="DI13" s="999"/>
      <c r="DJ13" s="999"/>
      <c r="DK13" s="1000"/>
      <c r="DL13" s="998"/>
      <c r="DM13" s="999"/>
      <c r="DN13" s="999"/>
      <c r="DO13" s="999"/>
      <c r="DP13" s="1000"/>
      <c r="DQ13" s="998"/>
      <c r="DR13" s="999"/>
      <c r="DS13" s="999"/>
      <c r="DT13" s="999"/>
      <c r="DU13" s="1000"/>
      <c r="DV13" s="1001"/>
      <c r="DW13" s="1002"/>
      <c r="DX13" s="1002"/>
      <c r="DY13" s="1002"/>
      <c r="DZ13" s="1003"/>
      <c r="EA13" s="225"/>
    </row>
    <row r="14" spans="1:131" s="226" customFormat="1" ht="26.25" customHeight="1" x14ac:dyDescent="0.15">
      <c r="A14" s="232">
        <v>8</v>
      </c>
      <c r="B14" s="1052" t="s">
        <v>358</v>
      </c>
      <c r="C14" s="1053"/>
      <c r="D14" s="1053"/>
      <c r="E14" s="1053"/>
      <c r="F14" s="1053"/>
      <c r="G14" s="1053"/>
      <c r="H14" s="1053"/>
      <c r="I14" s="1053"/>
      <c r="J14" s="1053"/>
      <c r="K14" s="1053"/>
      <c r="L14" s="1053"/>
      <c r="M14" s="1053"/>
      <c r="N14" s="1053"/>
      <c r="O14" s="1053"/>
      <c r="P14" s="1054"/>
      <c r="Q14" s="1059">
        <v>606</v>
      </c>
      <c r="R14" s="1056"/>
      <c r="S14" s="1056"/>
      <c r="T14" s="1056"/>
      <c r="U14" s="1056"/>
      <c r="V14" s="1056">
        <v>479</v>
      </c>
      <c r="W14" s="1056"/>
      <c r="X14" s="1056"/>
      <c r="Y14" s="1056"/>
      <c r="Z14" s="1056"/>
      <c r="AA14" s="1056">
        <f t="shared" si="0"/>
        <v>127</v>
      </c>
      <c r="AB14" s="1056"/>
      <c r="AC14" s="1056"/>
      <c r="AD14" s="1056"/>
      <c r="AE14" s="1060"/>
      <c r="AF14" s="1123" t="s">
        <v>359</v>
      </c>
      <c r="AG14" s="1124"/>
      <c r="AH14" s="1124"/>
      <c r="AI14" s="1124"/>
      <c r="AJ14" s="1125"/>
      <c r="AK14" s="1126">
        <v>89</v>
      </c>
      <c r="AL14" s="1127"/>
      <c r="AM14" s="1127"/>
      <c r="AN14" s="1127"/>
      <c r="AO14" s="1127"/>
      <c r="AP14" s="1127">
        <v>2244</v>
      </c>
      <c r="AQ14" s="1127"/>
      <c r="AR14" s="1127"/>
      <c r="AS14" s="1127"/>
      <c r="AT14" s="1127"/>
      <c r="AU14" s="1121"/>
      <c r="AV14" s="1121"/>
      <c r="AW14" s="1121"/>
      <c r="AX14" s="1121"/>
      <c r="AY14" s="1122"/>
      <c r="AZ14" s="223"/>
      <c r="BA14" s="223"/>
      <c r="BB14" s="223"/>
      <c r="BC14" s="223"/>
      <c r="BD14" s="223"/>
      <c r="BE14" s="224"/>
      <c r="BF14" s="224"/>
      <c r="BG14" s="224"/>
      <c r="BH14" s="224"/>
      <c r="BI14" s="224"/>
      <c r="BJ14" s="224"/>
      <c r="BK14" s="224"/>
      <c r="BL14" s="224"/>
      <c r="BM14" s="224"/>
      <c r="BN14" s="224"/>
      <c r="BO14" s="224"/>
      <c r="BP14" s="224"/>
      <c r="BQ14" s="233">
        <v>8</v>
      </c>
      <c r="BR14" s="234"/>
      <c r="BS14" s="1070" t="s">
        <v>576</v>
      </c>
      <c r="BT14" s="1071"/>
      <c r="BU14" s="1071"/>
      <c r="BV14" s="1071"/>
      <c r="BW14" s="1071"/>
      <c r="BX14" s="1071"/>
      <c r="BY14" s="1071"/>
      <c r="BZ14" s="1071"/>
      <c r="CA14" s="1071"/>
      <c r="CB14" s="1071"/>
      <c r="CC14" s="1071"/>
      <c r="CD14" s="1071"/>
      <c r="CE14" s="1071"/>
      <c r="CF14" s="1071"/>
      <c r="CG14" s="1072"/>
      <c r="CH14" s="998">
        <v>-1</v>
      </c>
      <c r="CI14" s="999"/>
      <c r="CJ14" s="999"/>
      <c r="CK14" s="999"/>
      <c r="CL14" s="1000"/>
      <c r="CM14" s="998">
        <v>193</v>
      </c>
      <c r="CN14" s="999"/>
      <c r="CO14" s="999"/>
      <c r="CP14" s="999"/>
      <c r="CQ14" s="1000"/>
      <c r="CR14" s="1067">
        <v>123</v>
      </c>
      <c r="CS14" s="1068"/>
      <c r="CT14" s="1068"/>
      <c r="CU14" s="1068"/>
      <c r="CV14" s="1069"/>
      <c r="CW14" s="998">
        <v>35</v>
      </c>
      <c r="CX14" s="999"/>
      <c r="CY14" s="999"/>
      <c r="CZ14" s="999"/>
      <c r="DA14" s="1000"/>
      <c r="DB14" s="998"/>
      <c r="DC14" s="999"/>
      <c r="DD14" s="999"/>
      <c r="DE14" s="999"/>
      <c r="DF14" s="1000"/>
      <c r="DG14" s="998"/>
      <c r="DH14" s="999"/>
      <c r="DI14" s="999"/>
      <c r="DJ14" s="999"/>
      <c r="DK14" s="1000"/>
      <c r="DL14" s="998"/>
      <c r="DM14" s="999"/>
      <c r="DN14" s="999"/>
      <c r="DO14" s="999"/>
      <c r="DP14" s="1000"/>
      <c r="DQ14" s="998"/>
      <c r="DR14" s="999"/>
      <c r="DS14" s="999"/>
      <c r="DT14" s="999"/>
      <c r="DU14" s="1000"/>
      <c r="DV14" s="1001"/>
      <c r="DW14" s="1002"/>
      <c r="DX14" s="1002"/>
      <c r="DY14" s="1002"/>
      <c r="DZ14" s="1003"/>
      <c r="EA14" s="225"/>
    </row>
    <row r="15" spans="1:131" s="226" customFormat="1" ht="26.25" customHeight="1" x14ac:dyDescent="0.15">
      <c r="A15" s="232">
        <v>9</v>
      </c>
      <c r="B15" s="1052" t="s">
        <v>360</v>
      </c>
      <c r="C15" s="1053"/>
      <c r="D15" s="1053"/>
      <c r="E15" s="1053"/>
      <c r="F15" s="1053"/>
      <c r="G15" s="1053"/>
      <c r="H15" s="1053"/>
      <c r="I15" s="1053"/>
      <c r="J15" s="1053"/>
      <c r="K15" s="1053"/>
      <c r="L15" s="1053"/>
      <c r="M15" s="1053"/>
      <c r="N15" s="1053"/>
      <c r="O15" s="1053"/>
      <c r="P15" s="1054"/>
      <c r="Q15" s="1059">
        <v>3653</v>
      </c>
      <c r="R15" s="1056"/>
      <c r="S15" s="1056"/>
      <c r="T15" s="1056"/>
      <c r="U15" s="1056"/>
      <c r="V15" s="1056">
        <v>2987</v>
      </c>
      <c r="W15" s="1056"/>
      <c r="X15" s="1056"/>
      <c r="Y15" s="1056"/>
      <c r="Z15" s="1056"/>
      <c r="AA15" s="1056">
        <f t="shared" si="0"/>
        <v>666</v>
      </c>
      <c r="AB15" s="1056"/>
      <c r="AC15" s="1056"/>
      <c r="AD15" s="1056"/>
      <c r="AE15" s="1060"/>
      <c r="AF15" s="1123" t="s">
        <v>112</v>
      </c>
      <c r="AG15" s="1124"/>
      <c r="AH15" s="1124"/>
      <c r="AI15" s="1124"/>
      <c r="AJ15" s="1125"/>
      <c r="AK15" s="1126">
        <v>23</v>
      </c>
      <c r="AL15" s="1127"/>
      <c r="AM15" s="1127"/>
      <c r="AN15" s="1127"/>
      <c r="AO15" s="1127"/>
      <c r="AP15" s="1127">
        <v>1687</v>
      </c>
      <c r="AQ15" s="1127"/>
      <c r="AR15" s="1127"/>
      <c r="AS15" s="1127"/>
      <c r="AT15" s="1127"/>
      <c r="AU15" s="1121"/>
      <c r="AV15" s="1121"/>
      <c r="AW15" s="1121"/>
      <c r="AX15" s="1121"/>
      <c r="AY15" s="1122"/>
      <c r="AZ15" s="223"/>
      <c r="BA15" s="223"/>
      <c r="BB15" s="223"/>
      <c r="BC15" s="223"/>
      <c r="BD15" s="223"/>
      <c r="BE15" s="224"/>
      <c r="BF15" s="224"/>
      <c r="BG15" s="224"/>
      <c r="BH15" s="224"/>
      <c r="BI15" s="224"/>
      <c r="BJ15" s="224"/>
      <c r="BK15" s="224"/>
      <c r="BL15" s="224"/>
      <c r="BM15" s="224"/>
      <c r="BN15" s="224"/>
      <c r="BO15" s="224"/>
      <c r="BP15" s="224"/>
      <c r="BQ15" s="233">
        <v>9</v>
      </c>
      <c r="BR15" s="234" t="s">
        <v>577</v>
      </c>
      <c r="BS15" s="1070" t="s">
        <v>578</v>
      </c>
      <c r="BT15" s="1071"/>
      <c r="BU15" s="1071"/>
      <c r="BV15" s="1071"/>
      <c r="BW15" s="1071"/>
      <c r="BX15" s="1071"/>
      <c r="BY15" s="1071"/>
      <c r="BZ15" s="1071"/>
      <c r="CA15" s="1071"/>
      <c r="CB15" s="1071"/>
      <c r="CC15" s="1071"/>
      <c r="CD15" s="1071"/>
      <c r="CE15" s="1071"/>
      <c r="CF15" s="1071"/>
      <c r="CG15" s="1072"/>
      <c r="CH15" s="998">
        <v>136</v>
      </c>
      <c r="CI15" s="999"/>
      <c r="CJ15" s="999"/>
      <c r="CK15" s="999"/>
      <c r="CL15" s="1000"/>
      <c r="CM15" s="998">
        <v>4243</v>
      </c>
      <c r="CN15" s="999"/>
      <c r="CO15" s="999"/>
      <c r="CP15" s="999"/>
      <c r="CQ15" s="1000"/>
      <c r="CR15" s="1067">
        <v>70</v>
      </c>
      <c r="CS15" s="1068"/>
      <c r="CT15" s="1068"/>
      <c r="CU15" s="1068"/>
      <c r="CV15" s="1069"/>
      <c r="CW15" s="998">
        <v>432</v>
      </c>
      <c r="CX15" s="999"/>
      <c r="CY15" s="999"/>
      <c r="CZ15" s="999"/>
      <c r="DA15" s="1000"/>
      <c r="DB15" s="998"/>
      <c r="DC15" s="999"/>
      <c r="DD15" s="999"/>
      <c r="DE15" s="999"/>
      <c r="DF15" s="1000"/>
      <c r="DG15" s="998"/>
      <c r="DH15" s="999"/>
      <c r="DI15" s="999"/>
      <c r="DJ15" s="999"/>
      <c r="DK15" s="1000"/>
      <c r="DL15" s="998">
        <v>2542</v>
      </c>
      <c r="DM15" s="999"/>
      <c r="DN15" s="999"/>
      <c r="DO15" s="999"/>
      <c r="DP15" s="1000"/>
      <c r="DQ15" s="998"/>
      <c r="DR15" s="999"/>
      <c r="DS15" s="999"/>
      <c r="DT15" s="999"/>
      <c r="DU15" s="1000"/>
      <c r="DV15" s="1001"/>
      <c r="DW15" s="1002"/>
      <c r="DX15" s="1002"/>
      <c r="DY15" s="1002"/>
      <c r="DZ15" s="1003"/>
      <c r="EA15" s="225"/>
    </row>
    <row r="16" spans="1:131" s="226" customFormat="1" ht="26.25" customHeight="1" x14ac:dyDescent="0.15">
      <c r="A16" s="232">
        <v>10</v>
      </c>
      <c r="B16" s="1052" t="s">
        <v>361</v>
      </c>
      <c r="C16" s="1053"/>
      <c r="D16" s="1053"/>
      <c r="E16" s="1053"/>
      <c r="F16" s="1053"/>
      <c r="G16" s="1053"/>
      <c r="H16" s="1053"/>
      <c r="I16" s="1053"/>
      <c r="J16" s="1053"/>
      <c r="K16" s="1053"/>
      <c r="L16" s="1053"/>
      <c r="M16" s="1053"/>
      <c r="N16" s="1053"/>
      <c r="O16" s="1053"/>
      <c r="P16" s="1054"/>
      <c r="Q16" s="1059">
        <v>3181</v>
      </c>
      <c r="R16" s="1056"/>
      <c r="S16" s="1056"/>
      <c r="T16" s="1056"/>
      <c r="U16" s="1056"/>
      <c r="V16" s="1056">
        <v>3125</v>
      </c>
      <c r="W16" s="1056"/>
      <c r="X16" s="1056"/>
      <c r="Y16" s="1056"/>
      <c r="Z16" s="1056"/>
      <c r="AA16" s="1056">
        <f t="shared" si="0"/>
        <v>56</v>
      </c>
      <c r="AB16" s="1056"/>
      <c r="AC16" s="1056"/>
      <c r="AD16" s="1056"/>
      <c r="AE16" s="1060"/>
      <c r="AF16" s="1123">
        <v>39</v>
      </c>
      <c r="AG16" s="1124"/>
      <c r="AH16" s="1124"/>
      <c r="AI16" s="1124"/>
      <c r="AJ16" s="1125"/>
      <c r="AK16" s="1126">
        <v>480</v>
      </c>
      <c r="AL16" s="1127"/>
      <c r="AM16" s="1127"/>
      <c r="AN16" s="1127"/>
      <c r="AO16" s="1127"/>
      <c r="AP16" s="1127">
        <v>7373</v>
      </c>
      <c r="AQ16" s="1127"/>
      <c r="AR16" s="1127"/>
      <c r="AS16" s="1127"/>
      <c r="AT16" s="1127"/>
      <c r="AU16" s="1121"/>
      <c r="AV16" s="1121"/>
      <c r="AW16" s="1121"/>
      <c r="AX16" s="1121"/>
      <c r="AY16" s="1122"/>
      <c r="AZ16" s="223"/>
      <c r="BA16" s="223"/>
      <c r="BB16" s="223"/>
      <c r="BC16" s="223"/>
      <c r="BD16" s="223"/>
      <c r="BE16" s="224"/>
      <c r="BF16" s="224"/>
      <c r="BG16" s="224"/>
      <c r="BH16" s="224"/>
      <c r="BI16" s="224"/>
      <c r="BJ16" s="224"/>
      <c r="BK16" s="224"/>
      <c r="BL16" s="224"/>
      <c r="BM16" s="224"/>
      <c r="BN16" s="224"/>
      <c r="BO16" s="224"/>
      <c r="BP16" s="224"/>
      <c r="BQ16" s="233">
        <v>10</v>
      </c>
      <c r="BR16" s="234"/>
      <c r="BS16" s="1070" t="s">
        <v>579</v>
      </c>
      <c r="BT16" s="1071"/>
      <c r="BU16" s="1071"/>
      <c r="BV16" s="1071"/>
      <c r="BW16" s="1071"/>
      <c r="BX16" s="1071"/>
      <c r="BY16" s="1071"/>
      <c r="BZ16" s="1071"/>
      <c r="CA16" s="1071"/>
      <c r="CB16" s="1071"/>
      <c r="CC16" s="1071"/>
      <c r="CD16" s="1071"/>
      <c r="CE16" s="1071"/>
      <c r="CF16" s="1071"/>
      <c r="CG16" s="1072"/>
      <c r="CH16" s="998">
        <v>0</v>
      </c>
      <c r="CI16" s="999"/>
      <c r="CJ16" s="999"/>
      <c r="CK16" s="999"/>
      <c r="CL16" s="1000"/>
      <c r="CM16" s="998">
        <v>172</v>
      </c>
      <c r="CN16" s="999"/>
      <c r="CO16" s="999"/>
      <c r="CP16" s="999"/>
      <c r="CQ16" s="1000"/>
      <c r="CR16" s="1067">
        <v>100</v>
      </c>
      <c r="CS16" s="1068"/>
      <c r="CT16" s="1068"/>
      <c r="CU16" s="1068"/>
      <c r="CV16" s="1069"/>
      <c r="CW16" s="998">
        <v>0</v>
      </c>
      <c r="CX16" s="999"/>
      <c r="CY16" s="999"/>
      <c r="CZ16" s="999"/>
      <c r="DA16" s="1000"/>
      <c r="DB16" s="998"/>
      <c r="DC16" s="999"/>
      <c r="DD16" s="999"/>
      <c r="DE16" s="999"/>
      <c r="DF16" s="1000"/>
      <c r="DG16" s="998"/>
      <c r="DH16" s="999"/>
      <c r="DI16" s="999"/>
      <c r="DJ16" s="999"/>
      <c r="DK16" s="1000"/>
      <c r="DL16" s="998"/>
      <c r="DM16" s="999"/>
      <c r="DN16" s="999"/>
      <c r="DO16" s="999"/>
      <c r="DP16" s="1000"/>
      <c r="DQ16" s="998"/>
      <c r="DR16" s="999"/>
      <c r="DS16" s="999"/>
      <c r="DT16" s="999"/>
      <c r="DU16" s="1000"/>
      <c r="DV16" s="1001"/>
      <c r="DW16" s="1002"/>
      <c r="DX16" s="1002"/>
      <c r="DY16" s="1002"/>
      <c r="DZ16" s="1003"/>
      <c r="EA16" s="225"/>
    </row>
    <row r="17" spans="1:131" s="226" customFormat="1" ht="26.25" customHeight="1" x14ac:dyDescent="0.15">
      <c r="A17" s="232">
        <v>11</v>
      </c>
      <c r="B17" s="1052"/>
      <c r="C17" s="1053"/>
      <c r="D17" s="1053"/>
      <c r="E17" s="1053"/>
      <c r="F17" s="1053"/>
      <c r="G17" s="1053"/>
      <c r="H17" s="1053"/>
      <c r="I17" s="1053"/>
      <c r="J17" s="1053"/>
      <c r="K17" s="1053"/>
      <c r="L17" s="1053"/>
      <c r="M17" s="1053"/>
      <c r="N17" s="1053"/>
      <c r="O17" s="1053"/>
      <c r="P17" s="1054"/>
      <c r="Q17" s="1059"/>
      <c r="R17" s="1056"/>
      <c r="S17" s="1056"/>
      <c r="T17" s="1056"/>
      <c r="U17" s="1056"/>
      <c r="V17" s="1056"/>
      <c r="W17" s="1056"/>
      <c r="X17" s="1056"/>
      <c r="Y17" s="1056"/>
      <c r="Z17" s="1056"/>
      <c r="AA17" s="1056"/>
      <c r="AB17" s="1056"/>
      <c r="AC17" s="1056"/>
      <c r="AD17" s="1056"/>
      <c r="AE17" s="1060"/>
      <c r="AF17" s="1123"/>
      <c r="AG17" s="1124"/>
      <c r="AH17" s="1124"/>
      <c r="AI17" s="1124"/>
      <c r="AJ17" s="1125"/>
      <c r="AK17" s="1126"/>
      <c r="AL17" s="1127"/>
      <c r="AM17" s="1127"/>
      <c r="AN17" s="1127"/>
      <c r="AO17" s="1127"/>
      <c r="AP17" s="1127"/>
      <c r="AQ17" s="1127"/>
      <c r="AR17" s="1127"/>
      <c r="AS17" s="1127"/>
      <c r="AT17" s="1127"/>
      <c r="AU17" s="1121"/>
      <c r="AV17" s="1121"/>
      <c r="AW17" s="1121"/>
      <c r="AX17" s="1121"/>
      <c r="AY17" s="1122"/>
      <c r="AZ17" s="223"/>
      <c r="BA17" s="223"/>
      <c r="BB17" s="223"/>
      <c r="BC17" s="223"/>
      <c r="BD17" s="223"/>
      <c r="BE17" s="224"/>
      <c r="BF17" s="224"/>
      <c r="BG17" s="224"/>
      <c r="BH17" s="224"/>
      <c r="BI17" s="224"/>
      <c r="BJ17" s="224"/>
      <c r="BK17" s="224"/>
      <c r="BL17" s="224"/>
      <c r="BM17" s="224"/>
      <c r="BN17" s="224"/>
      <c r="BO17" s="224"/>
      <c r="BP17" s="224"/>
      <c r="BQ17" s="233">
        <v>11</v>
      </c>
      <c r="BR17" s="234"/>
      <c r="BS17" s="1070" t="s">
        <v>580</v>
      </c>
      <c r="BT17" s="1071"/>
      <c r="BU17" s="1071"/>
      <c r="BV17" s="1071"/>
      <c r="BW17" s="1071"/>
      <c r="BX17" s="1071"/>
      <c r="BY17" s="1071"/>
      <c r="BZ17" s="1071"/>
      <c r="CA17" s="1071"/>
      <c r="CB17" s="1071"/>
      <c r="CC17" s="1071"/>
      <c r="CD17" s="1071"/>
      <c r="CE17" s="1071"/>
      <c r="CF17" s="1071"/>
      <c r="CG17" s="1072"/>
      <c r="CH17" s="998">
        <v>13</v>
      </c>
      <c r="CI17" s="999"/>
      <c r="CJ17" s="999"/>
      <c r="CK17" s="999"/>
      <c r="CL17" s="1000"/>
      <c r="CM17" s="998">
        <v>1061</v>
      </c>
      <c r="CN17" s="999"/>
      <c r="CO17" s="999"/>
      <c r="CP17" s="999"/>
      <c r="CQ17" s="1000"/>
      <c r="CR17" s="1067">
        <v>200</v>
      </c>
      <c r="CS17" s="1068"/>
      <c r="CT17" s="1068"/>
      <c r="CU17" s="1068"/>
      <c r="CV17" s="1069"/>
      <c r="CW17" s="998">
        <v>0</v>
      </c>
      <c r="CX17" s="999"/>
      <c r="CY17" s="999"/>
      <c r="CZ17" s="999"/>
      <c r="DA17" s="1000"/>
      <c r="DB17" s="998"/>
      <c r="DC17" s="999"/>
      <c r="DD17" s="999"/>
      <c r="DE17" s="999"/>
      <c r="DF17" s="1000"/>
      <c r="DG17" s="998"/>
      <c r="DH17" s="999"/>
      <c r="DI17" s="999"/>
      <c r="DJ17" s="999"/>
      <c r="DK17" s="1000"/>
      <c r="DL17" s="998"/>
      <c r="DM17" s="999"/>
      <c r="DN17" s="999"/>
      <c r="DO17" s="999"/>
      <c r="DP17" s="1000"/>
      <c r="DQ17" s="998"/>
      <c r="DR17" s="999"/>
      <c r="DS17" s="999"/>
      <c r="DT17" s="999"/>
      <c r="DU17" s="1000"/>
      <c r="DV17" s="1001"/>
      <c r="DW17" s="1002"/>
      <c r="DX17" s="1002"/>
      <c r="DY17" s="1002"/>
      <c r="DZ17" s="1003"/>
      <c r="EA17" s="225"/>
    </row>
    <row r="18" spans="1:131" s="226" customFormat="1" ht="26.25" customHeight="1" x14ac:dyDescent="0.15">
      <c r="A18" s="232">
        <v>12</v>
      </c>
      <c r="B18" s="1052"/>
      <c r="C18" s="1053"/>
      <c r="D18" s="1053"/>
      <c r="E18" s="1053"/>
      <c r="F18" s="1053"/>
      <c r="G18" s="1053"/>
      <c r="H18" s="1053"/>
      <c r="I18" s="1053"/>
      <c r="J18" s="1053"/>
      <c r="K18" s="1053"/>
      <c r="L18" s="1053"/>
      <c r="M18" s="1053"/>
      <c r="N18" s="1053"/>
      <c r="O18" s="1053"/>
      <c r="P18" s="1054"/>
      <c r="Q18" s="1059"/>
      <c r="R18" s="1056"/>
      <c r="S18" s="1056"/>
      <c r="T18" s="1056"/>
      <c r="U18" s="1056"/>
      <c r="V18" s="1056"/>
      <c r="W18" s="1056"/>
      <c r="X18" s="1056"/>
      <c r="Y18" s="1056"/>
      <c r="Z18" s="1056"/>
      <c r="AA18" s="1056"/>
      <c r="AB18" s="1056"/>
      <c r="AC18" s="1056"/>
      <c r="AD18" s="1056"/>
      <c r="AE18" s="1060"/>
      <c r="AF18" s="1123"/>
      <c r="AG18" s="1124"/>
      <c r="AH18" s="1124"/>
      <c r="AI18" s="1124"/>
      <c r="AJ18" s="1125"/>
      <c r="AK18" s="1126"/>
      <c r="AL18" s="1127"/>
      <c r="AM18" s="1127"/>
      <c r="AN18" s="1127"/>
      <c r="AO18" s="1127"/>
      <c r="AP18" s="1127"/>
      <c r="AQ18" s="1127"/>
      <c r="AR18" s="1127"/>
      <c r="AS18" s="1127"/>
      <c r="AT18" s="1127"/>
      <c r="AU18" s="1121"/>
      <c r="AV18" s="1121"/>
      <c r="AW18" s="1121"/>
      <c r="AX18" s="1121"/>
      <c r="AY18" s="1122"/>
      <c r="AZ18" s="223"/>
      <c r="BA18" s="223"/>
      <c r="BB18" s="223"/>
      <c r="BC18" s="223"/>
      <c r="BD18" s="223"/>
      <c r="BE18" s="224"/>
      <c r="BF18" s="224"/>
      <c r="BG18" s="224"/>
      <c r="BH18" s="224"/>
      <c r="BI18" s="224"/>
      <c r="BJ18" s="224"/>
      <c r="BK18" s="224"/>
      <c r="BL18" s="224"/>
      <c r="BM18" s="224"/>
      <c r="BN18" s="224"/>
      <c r="BO18" s="224"/>
      <c r="BP18" s="224"/>
      <c r="BQ18" s="233">
        <v>12</v>
      </c>
      <c r="BR18" s="234"/>
      <c r="BS18" s="1070" t="s">
        <v>581</v>
      </c>
      <c r="BT18" s="1071"/>
      <c r="BU18" s="1071"/>
      <c r="BV18" s="1071"/>
      <c r="BW18" s="1071"/>
      <c r="BX18" s="1071"/>
      <c r="BY18" s="1071"/>
      <c r="BZ18" s="1071"/>
      <c r="CA18" s="1071"/>
      <c r="CB18" s="1071"/>
      <c r="CC18" s="1071"/>
      <c r="CD18" s="1071"/>
      <c r="CE18" s="1071"/>
      <c r="CF18" s="1071"/>
      <c r="CG18" s="1072"/>
      <c r="CH18" s="998">
        <v>-7</v>
      </c>
      <c r="CI18" s="999"/>
      <c r="CJ18" s="999"/>
      <c r="CK18" s="999"/>
      <c r="CL18" s="1000"/>
      <c r="CM18" s="998">
        <v>1831</v>
      </c>
      <c r="CN18" s="999"/>
      <c r="CO18" s="999"/>
      <c r="CP18" s="999"/>
      <c r="CQ18" s="1000"/>
      <c r="CR18" s="1067">
        <v>1013</v>
      </c>
      <c r="CS18" s="1068"/>
      <c r="CT18" s="1068"/>
      <c r="CU18" s="1068"/>
      <c r="CV18" s="1069"/>
      <c r="CW18" s="998">
        <v>0</v>
      </c>
      <c r="CX18" s="999"/>
      <c r="CY18" s="999"/>
      <c r="CZ18" s="999"/>
      <c r="DA18" s="1000"/>
      <c r="DB18" s="998"/>
      <c r="DC18" s="999"/>
      <c r="DD18" s="999"/>
      <c r="DE18" s="999"/>
      <c r="DF18" s="1000"/>
      <c r="DG18" s="998"/>
      <c r="DH18" s="999"/>
      <c r="DI18" s="999"/>
      <c r="DJ18" s="999"/>
      <c r="DK18" s="1000"/>
      <c r="DL18" s="998"/>
      <c r="DM18" s="999"/>
      <c r="DN18" s="999"/>
      <c r="DO18" s="999"/>
      <c r="DP18" s="1000"/>
      <c r="DQ18" s="998"/>
      <c r="DR18" s="999"/>
      <c r="DS18" s="999"/>
      <c r="DT18" s="999"/>
      <c r="DU18" s="1000"/>
      <c r="DV18" s="1001"/>
      <c r="DW18" s="1002"/>
      <c r="DX18" s="1002"/>
      <c r="DY18" s="1002"/>
      <c r="DZ18" s="1003"/>
      <c r="EA18" s="225"/>
    </row>
    <row r="19" spans="1:131" s="226" customFormat="1" ht="26.25" customHeight="1" x14ac:dyDescent="0.15">
      <c r="A19" s="232">
        <v>13</v>
      </c>
      <c r="B19" s="1052"/>
      <c r="C19" s="1053"/>
      <c r="D19" s="1053"/>
      <c r="E19" s="1053"/>
      <c r="F19" s="1053"/>
      <c r="G19" s="1053"/>
      <c r="H19" s="1053"/>
      <c r="I19" s="1053"/>
      <c r="J19" s="1053"/>
      <c r="K19" s="1053"/>
      <c r="L19" s="1053"/>
      <c r="M19" s="1053"/>
      <c r="N19" s="1053"/>
      <c r="O19" s="1053"/>
      <c r="P19" s="1054"/>
      <c r="Q19" s="1059"/>
      <c r="R19" s="1056"/>
      <c r="S19" s="1056"/>
      <c r="T19" s="1056"/>
      <c r="U19" s="1056"/>
      <c r="V19" s="1056"/>
      <c r="W19" s="1056"/>
      <c r="X19" s="1056"/>
      <c r="Y19" s="1056"/>
      <c r="Z19" s="1056"/>
      <c r="AA19" s="1056"/>
      <c r="AB19" s="1056"/>
      <c r="AC19" s="1056"/>
      <c r="AD19" s="1056"/>
      <c r="AE19" s="1060"/>
      <c r="AF19" s="1123"/>
      <c r="AG19" s="1124"/>
      <c r="AH19" s="1124"/>
      <c r="AI19" s="1124"/>
      <c r="AJ19" s="1125"/>
      <c r="AK19" s="1126"/>
      <c r="AL19" s="1127"/>
      <c r="AM19" s="1127"/>
      <c r="AN19" s="1127"/>
      <c r="AO19" s="1127"/>
      <c r="AP19" s="1127"/>
      <c r="AQ19" s="1127"/>
      <c r="AR19" s="1127"/>
      <c r="AS19" s="1127"/>
      <c r="AT19" s="1127"/>
      <c r="AU19" s="1121"/>
      <c r="AV19" s="1121"/>
      <c r="AW19" s="1121"/>
      <c r="AX19" s="1121"/>
      <c r="AY19" s="1122"/>
      <c r="AZ19" s="223"/>
      <c r="BA19" s="223"/>
      <c r="BB19" s="223"/>
      <c r="BC19" s="223"/>
      <c r="BD19" s="223"/>
      <c r="BE19" s="224"/>
      <c r="BF19" s="224"/>
      <c r="BG19" s="224"/>
      <c r="BH19" s="224"/>
      <c r="BI19" s="224"/>
      <c r="BJ19" s="224"/>
      <c r="BK19" s="224"/>
      <c r="BL19" s="224"/>
      <c r="BM19" s="224"/>
      <c r="BN19" s="224"/>
      <c r="BO19" s="224"/>
      <c r="BP19" s="224"/>
      <c r="BQ19" s="233">
        <v>13</v>
      </c>
      <c r="BR19" s="234"/>
      <c r="BS19" s="1070" t="s">
        <v>582</v>
      </c>
      <c r="BT19" s="1071"/>
      <c r="BU19" s="1071"/>
      <c r="BV19" s="1071"/>
      <c r="BW19" s="1071"/>
      <c r="BX19" s="1071"/>
      <c r="BY19" s="1071"/>
      <c r="BZ19" s="1071"/>
      <c r="CA19" s="1071"/>
      <c r="CB19" s="1071"/>
      <c r="CC19" s="1071"/>
      <c r="CD19" s="1071"/>
      <c r="CE19" s="1071"/>
      <c r="CF19" s="1071"/>
      <c r="CG19" s="1072"/>
      <c r="CH19" s="998">
        <v>0</v>
      </c>
      <c r="CI19" s="999"/>
      <c r="CJ19" s="999"/>
      <c r="CK19" s="999"/>
      <c r="CL19" s="1000"/>
      <c r="CM19" s="998">
        <v>280</v>
      </c>
      <c r="CN19" s="999"/>
      <c r="CO19" s="999"/>
      <c r="CP19" s="999"/>
      <c r="CQ19" s="1000"/>
      <c r="CR19" s="1067">
        <v>198</v>
      </c>
      <c r="CS19" s="1068"/>
      <c r="CT19" s="1068"/>
      <c r="CU19" s="1068"/>
      <c r="CV19" s="1069"/>
      <c r="CW19" s="998">
        <v>0</v>
      </c>
      <c r="CX19" s="999"/>
      <c r="CY19" s="999"/>
      <c r="CZ19" s="999"/>
      <c r="DA19" s="1000"/>
      <c r="DB19" s="998"/>
      <c r="DC19" s="999"/>
      <c r="DD19" s="999"/>
      <c r="DE19" s="999"/>
      <c r="DF19" s="1000"/>
      <c r="DG19" s="998"/>
      <c r="DH19" s="999"/>
      <c r="DI19" s="999"/>
      <c r="DJ19" s="999"/>
      <c r="DK19" s="1000"/>
      <c r="DL19" s="998"/>
      <c r="DM19" s="999"/>
      <c r="DN19" s="999"/>
      <c r="DO19" s="999"/>
      <c r="DP19" s="1000"/>
      <c r="DQ19" s="998"/>
      <c r="DR19" s="999"/>
      <c r="DS19" s="999"/>
      <c r="DT19" s="999"/>
      <c r="DU19" s="1000"/>
      <c r="DV19" s="1001"/>
      <c r="DW19" s="1002"/>
      <c r="DX19" s="1002"/>
      <c r="DY19" s="1002"/>
      <c r="DZ19" s="1003"/>
      <c r="EA19" s="225"/>
    </row>
    <row r="20" spans="1:131" s="226" customFormat="1" ht="26.25" customHeight="1" x14ac:dyDescent="0.15">
      <c r="A20" s="232">
        <v>14</v>
      </c>
      <c r="B20" s="1052"/>
      <c r="C20" s="1053"/>
      <c r="D20" s="1053"/>
      <c r="E20" s="1053"/>
      <c r="F20" s="1053"/>
      <c r="G20" s="1053"/>
      <c r="H20" s="1053"/>
      <c r="I20" s="1053"/>
      <c r="J20" s="1053"/>
      <c r="K20" s="1053"/>
      <c r="L20" s="1053"/>
      <c r="M20" s="1053"/>
      <c r="N20" s="1053"/>
      <c r="O20" s="1053"/>
      <c r="P20" s="1054"/>
      <c r="Q20" s="1059"/>
      <c r="R20" s="1056"/>
      <c r="S20" s="1056"/>
      <c r="T20" s="1056"/>
      <c r="U20" s="1056"/>
      <c r="V20" s="1056"/>
      <c r="W20" s="1056"/>
      <c r="X20" s="1056"/>
      <c r="Y20" s="1056"/>
      <c r="Z20" s="1056"/>
      <c r="AA20" s="1056"/>
      <c r="AB20" s="1056"/>
      <c r="AC20" s="1056"/>
      <c r="AD20" s="1056"/>
      <c r="AE20" s="1060"/>
      <c r="AF20" s="1123"/>
      <c r="AG20" s="1124"/>
      <c r="AH20" s="1124"/>
      <c r="AI20" s="1124"/>
      <c r="AJ20" s="1125"/>
      <c r="AK20" s="1126"/>
      <c r="AL20" s="1127"/>
      <c r="AM20" s="1127"/>
      <c r="AN20" s="1127"/>
      <c r="AO20" s="1127"/>
      <c r="AP20" s="1127"/>
      <c r="AQ20" s="1127"/>
      <c r="AR20" s="1127"/>
      <c r="AS20" s="1127"/>
      <c r="AT20" s="1127"/>
      <c r="AU20" s="1121"/>
      <c r="AV20" s="1121"/>
      <c r="AW20" s="1121"/>
      <c r="AX20" s="1121"/>
      <c r="AY20" s="1122"/>
      <c r="AZ20" s="223"/>
      <c r="BA20" s="223"/>
      <c r="BB20" s="223"/>
      <c r="BC20" s="223"/>
      <c r="BD20" s="223"/>
      <c r="BE20" s="224"/>
      <c r="BF20" s="224"/>
      <c r="BG20" s="224"/>
      <c r="BH20" s="224"/>
      <c r="BI20" s="224"/>
      <c r="BJ20" s="224"/>
      <c r="BK20" s="224"/>
      <c r="BL20" s="224"/>
      <c r="BM20" s="224"/>
      <c r="BN20" s="224"/>
      <c r="BO20" s="224"/>
      <c r="BP20" s="224"/>
      <c r="BQ20" s="233">
        <v>14</v>
      </c>
      <c r="BR20" s="234"/>
      <c r="BS20" s="1070" t="s">
        <v>583</v>
      </c>
      <c r="BT20" s="1071"/>
      <c r="BU20" s="1071"/>
      <c r="BV20" s="1071"/>
      <c r="BW20" s="1071"/>
      <c r="BX20" s="1071"/>
      <c r="BY20" s="1071"/>
      <c r="BZ20" s="1071"/>
      <c r="CA20" s="1071"/>
      <c r="CB20" s="1071"/>
      <c r="CC20" s="1071"/>
      <c r="CD20" s="1071"/>
      <c r="CE20" s="1071"/>
      <c r="CF20" s="1071"/>
      <c r="CG20" s="1072"/>
      <c r="CH20" s="998">
        <v>0</v>
      </c>
      <c r="CI20" s="999"/>
      <c r="CJ20" s="999"/>
      <c r="CK20" s="999"/>
      <c r="CL20" s="1000"/>
      <c r="CM20" s="998">
        <v>6</v>
      </c>
      <c r="CN20" s="999"/>
      <c r="CO20" s="999"/>
      <c r="CP20" s="999"/>
      <c r="CQ20" s="1000"/>
      <c r="CR20" s="1067">
        <v>2</v>
      </c>
      <c r="CS20" s="1068"/>
      <c r="CT20" s="1068"/>
      <c r="CU20" s="1068"/>
      <c r="CV20" s="1069"/>
      <c r="CW20" s="998">
        <v>21</v>
      </c>
      <c r="CX20" s="999"/>
      <c r="CY20" s="999"/>
      <c r="CZ20" s="999"/>
      <c r="DA20" s="1000"/>
      <c r="DB20" s="998"/>
      <c r="DC20" s="999"/>
      <c r="DD20" s="999"/>
      <c r="DE20" s="999"/>
      <c r="DF20" s="1000"/>
      <c r="DG20" s="998"/>
      <c r="DH20" s="999"/>
      <c r="DI20" s="999"/>
      <c r="DJ20" s="999"/>
      <c r="DK20" s="1000"/>
      <c r="DL20" s="998"/>
      <c r="DM20" s="999"/>
      <c r="DN20" s="999"/>
      <c r="DO20" s="999"/>
      <c r="DP20" s="1000"/>
      <c r="DQ20" s="998"/>
      <c r="DR20" s="999"/>
      <c r="DS20" s="999"/>
      <c r="DT20" s="999"/>
      <c r="DU20" s="1000"/>
      <c r="DV20" s="1001"/>
      <c r="DW20" s="1002"/>
      <c r="DX20" s="1002"/>
      <c r="DY20" s="1002"/>
      <c r="DZ20" s="1003"/>
      <c r="EA20" s="225"/>
    </row>
    <row r="21" spans="1:131" s="226" customFormat="1" ht="26.25" customHeight="1" thickBot="1" x14ac:dyDescent="0.2">
      <c r="A21" s="232">
        <v>15</v>
      </c>
      <c r="B21" s="1052"/>
      <c r="C21" s="1053"/>
      <c r="D21" s="1053"/>
      <c r="E21" s="1053"/>
      <c r="F21" s="1053"/>
      <c r="G21" s="1053"/>
      <c r="H21" s="1053"/>
      <c r="I21" s="1053"/>
      <c r="J21" s="1053"/>
      <c r="K21" s="1053"/>
      <c r="L21" s="1053"/>
      <c r="M21" s="1053"/>
      <c r="N21" s="1053"/>
      <c r="O21" s="1053"/>
      <c r="P21" s="1054"/>
      <c r="Q21" s="1059"/>
      <c r="R21" s="1056"/>
      <c r="S21" s="1056"/>
      <c r="T21" s="1056"/>
      <c r="U21" s="1056"/>
      <c r="V21" s="1056"/>
      <c r="W21" s="1056"/>
      <c r="X21" s="1056"/>
      <c r="Y21" s="1056"/>
      <c r="Z21" s="1056"/>
      <c r="AA21" s="1056"/>
      <c r="AB21" s="1056"/>
      <c r="AC21" s="1056"/>
      <c r="AD21" s="1056"/>
      <c r="AE21" s="1060"/>
      <c r="AF21" s="1123"/>
      <c r="AG21" s="1124"/>
      <c r="AH21" s="1124"/>
      <c r="AI21" s="1124"/>
      <c r="AJ21" s="1125"/>
      <c r="AK21" s="1126"/>
      <c r="AL21" s="1127"/>
      <c r="AM21" s="1127"/>
      <c r="AN21" s="1127"/>
      <c r="AO21" s="1127"/>
      <c r="AP21" s="1127"/>
      <c r="AQ21" s="1127"/>
      <c r="AR21" s="1127"/>
      <c r="AS21" s="1127"/>
      <c r="AT21" s="1127"/>
      <c r="AU21" s="1121"/>
      <c r="AV21" s="1121"/>
      <c r="AW21" s="1121"/>
      <c r="AX21" s="1121"/>
      <c r="AY21" s="1122"/>
      <c r="AZ21" s="223"/>
      <c r="BA21" s="223"/>
      <c r="BB21" s="223"/>
      <c r="BC21" s="223"/>
      <c r="BD21" s="223"/>
      <c r="BE21" s="224"/>
      <c r="BF21" s="224"/>
      <c r="BG21" s="224"/>
      <c r="BH21" s="224"/>
      <c r="BI21" s="224"/>
      <c r="BJ21" s="224"/>
      <c r="BK21" s="224"/>
      <c r="BL21" s="224"/>
      <c r="BM21" s="224"/>
      <c r="BN21" s="224"/>
      <c r="BO21" s="224"/>
      <c r="BP21" s="224"/>
      <c r="BQ21" s="233">
        <v>15</v>
      </c>
      <c r="BR21" s="234"/>
      <c r="BS21" s="1070" t="s">
        <v>584</v>
      </c>
      <c r="BT21" s="1071"/>
      <c r="BU21" s="1071"/>
      <c r="BV21" s="1071"/>
      <c r="BW21" s="1071"/>
      <c r="BX21" s="1071"/>
      <c r="BY21" s="1071"/>
      <c r="BZ21" s="1071"/>
      <c r="CA21" s="1071"/>
      <c r="CB21" s="1071"/>
      <c r="CC21" s="1071"/>
      <c r="CD21" s="1071"/>
      <c r="CE21" s="1071"/>
      <c r="CF21" s="1071"/>
      <c r="CG21" s="1072"/>
      <c r="CH21" s="998">
        <v>-2</v>
      </c>
      <c r="CI21" s="999"/>
      <c r="CJ21" s="999"/>
      <c r="CK21" s="999"/>
      <c r="CL21" s="1000"/>
      <c r="CM21" s="998">
        <v>489</v>
      </c>
      <c r="CN21" s="999"/>
      <c r="CO21" s="999"/>
      <c r="CP21" s="999"/>
      <c r="CQ21" s="1000"/>
      <c r="CR21" s="1067">
        <v>1</v>
      </c>
      <c r="CS21" s="1068"/>
      <c r="CT21" s="1068"/>
      <c r="CU21" s="1068"/>
      <c r="CV21" s="1069"/>
      <c r="CW21" s="998">
        <v>153</v>
      </c>
      <c r="CX21" s="999"/>
      <c r="CY21" s="999"/>
      <c r="CZ21" s="999"/>
      <c r="DA21" s="1000"/>
      <c r="DB21" s="998">
        <v>1363</v>
      </c>
      <c r="DC21" s="999"/>
      <c r="DD21" s="999"/>
      <c r="DE21" s="999"/>
      <c r="DF21" s="1000"/>
      <c r="DG21" s="998"/>
      <c r="DH21" s="999"/>
      <c r="DI21" s="999"/>
      <c r="DJ21" s="999"/>
      <c r="DK21" s="1000"/>
      <c r="DL21" s="998">
        <v>0</v>
      </c>
      <c r="DM21" s="999"/>
      <c r="DN21" s="999"/>
      <c r="DO21" s="999"/>
      <c r="DP21" s="1000"/>
      <c r="DQ21" s="998"/>
      <c r="DR21" s="999"/>
      <c r="DS21" s="999"/>
      <c r="DT21" s="999"/>
      <c r="DU21" s="1000"/>
      <c r="DV21" s="1001"/>
      <c r="DW21" s="1002"/>
      <c r="DX21" s="1002"/>
      <c r="DY21" s="1002"/>
      <c r="DZ21" s="1003"/>
      <c r="EA21" s="225"/>
    </row>
    <row r="22" spans="1:131" s="226" customFormat="1" ht="26.25" customHeight="1" x14ac:dyDescent="0.15">
      <c r="A22" s="232">
        <v>16</v>
      </c>
      <c r="B22" s="1112"/>
      <c r="C22" s="1113"/>
      <c r="D22" s="1113"/>
      <c r="E22" s="1113"/>
      <c r="F22" s="1113"/>
      <c r="G22" s="1113"/>
      <c r="H22" s="1113"/>
      <c r="I22" s="1113"/>
      <c r="J22" s="1113"/>
      <c r="K22" s="1113"/>
      <c r="L22" s="1113"/>
      <c r="M22" s="1113"/>
      <c r="N22" s="1113"/>
      <c r="O22" s="1113"/>
      <c r="P22" s="1114"/>
      <c r="Q22" s="1115"/>
      <c r="R22" s="1116"/>
      <c r="S22" s="1116"/>
      <c r="T22" s="1116"/>
      <c r="U22" s="1116"/>
      <c r="V22" s="1116"/>
      <c r="W22" s="1116"/>
      <c r="X22" s="1116"/>
      <c r="Y22" s="1116"/>
      <c r="Z22" s="1116"/>
      <c r="AA22" s="1116"/>
      <c r="AB22" s="1116"/>
      <c r="AC22" s="1116"/>
      <c r="AD22" s="1116"/>
      <c r="AE22" s="1117"/>
      <c r="AF22" s="1118"/>
      <c r="AG22" s="1119"/>
      <c r="AH22" s="1119"/>
      <c r="AI22" s="1119"/>
      <c r="AJ22" s="1120"/>
      <c r="AK22" s="1108"/>
      <c r="AL22" s="1109"/>
      <c r="AM22" s="1109"/>
      <c r="AN22" s="1109"/>
      <c r="AO22" s="1109"/>
      <c r="AP22" s="1109"/>
      <c r="AQ22" s="1109"/>
      <c r="AR22" s="1109"/>
      <c r="AS22" s="1109"/>
      <c r="AT22" s="1109"/>
      <c r="AU22" s="1110"/>
      <c r="AV22" s="1110"/>
      <c r="AW22" s="1110"/>
      <c r="AX22" s="1110"/>
      <c r="AY22" s="1111"/>
      <c r="AZ22" s="1043" t="s">
        <v>362</v>
      </c>
      <c r="BA22" s="1043"/>
      <c r="BB22" s="1043"/>
      <c r="BC22" s="1043"/>
      <c r="BD22" s="1044"/>
      <c r="BE22" s="224"/>
      <c r="BF22" s="224"/>
      <c r="BG22" s="224"/>
      <c r="BH22" s="224"/>
      <c r="BI22" s="224"/>
      <c r="BJ22" s="224"/>
      <c r="BK22" s="224"/>
      <c r="BL22" s="224"/>
      <c r="BM22" s="224"/>
      <c r="BN22" s="224"/>
      <c r="BO22" s="224"/>
      <c r="BP22" s="224"/>
      <c r="BQ22" s="233">
        <v>16</v>
      </c>
      <c r="BR22" s="234"/>
      <c r="BS22" s="1073" t="s">
        <v>585</v>
      </c>
      <c r="BT22" s="1074"/>
      <c r="BU22" s="1074"/>
      <c r="BV22" s="1074"/>
      <c r="BW22" s="1074"/>
      <c r="BX22" s="1074"/>
      <c r="BY22" s="1074"/>
      <c r="BZ22" s="1074"/>
      <c r="CA22" s="1074"/>
      <c r="CB22" s="1074"/>
      <c r="CC22" s="1074"/>
      <c r="CD22" s="1074"/>
      <c r="CE22" s="1074"/>
      <c r="CF22" s="1074"/>
      <c r="CG22" s="1075"/>
      <c r="CH22" s="998">
        <v>0</v>
      </c>
      <c r="CI22" s="999"/>
      <c r="CJ22" s="999"/>
      <c r="CK22" s="999"/>
      <c r="CL22" s="1000"/>
      <c r="CM22" s="998">
        <v>1568</v>
      </c>
      <c r="CN22" s="999"/>
      <c r="CO22" s="999"/>
      <c r="CP22" s="999"/>
      <c r="CQ22" s="1000"/>
      <c r="CR22" s="1067">
        <v>1378</v>
      </c>
      <c r="CS22" s="1068"/>
      <c r="CT22" s="1068"/>
      <c r="CU22" s="1068"/>
      <c r="CV22" s="1069"/>
      <c r="CW22" s="998">
        <v>0</v>
      </c>
      <c r="CX22" s="999"/>
      <c r="CY22" s="999"/>
      <c r="CZ22" s="999"/>
      <c r="DA22" s="1000"/>
      <c r="DB22" s="998"/>
      <c r="DC22" s="999"/>
      <c r="DD22" s="999"/>
      <c r="DE22" s="999"/>
      <c r="DF22" s="1000"/>
      <c r="DG22" s="998"/>
      <c r="DH22" s="999"/>
      <c r="DI22" s="999"/>
      <c r="DJ22" s="999"/>
      <c r="DK22" s="1000"/>
      <c r="DL22" s="998"/>
      <c r="DM22" s="999"/>
      <c r="DN22" s="999"/>
      <c r="DO22" s="999"/>
      <c r="DP22" s="1000"/>
      <c r="DQ22" s="998"/>
      <c r="DR22" s="999"/>
      <c r="DS22" s="999"/>
      <c r="DT22" s="999"/>
      <c r="DU22" s="1000"/>
      <c r="DV22" s="1001"/>
      <c r="DW22" s="1002"/>
      <c r="DX22" s="1002"/>
      <c r="DY22" s="1002"/>
      <c r="DZ22" s="1003"/>
      <c r="EA22" s="225"/>
    </row>
    <row r="23" spans="1:131" s="226" customFormat="1" ht="26.25" customHeight="1" thickBot="1" x14ac:dyDescent="0.2">
      <c r="A23" s="235" t="s">
        <v>363</v>
      </c>
      <c r="B23" s="946" t="s">
        <v>364</v>
      </c>
      <c r="C23" s="947"/>
      <c r="D23" s="947"/>
      <c r="E23" s="947"/>
      <c r="F23" s="947"/>
      <c r="G23" s="947"/>
      <c r="H23" s="947"/>
      <c r="I23" s="947"/>
      <c r="J23" s="947"/>
      <c r="K23" s="947"/>
      <c r="L23" s="947"/>
      <c r="M23" s="947"/>
      <c r="N23" s="947"/>
      <c r="O23" s="947"/>
      <c r="P23" s="948"/>
      <c r="Q23" s="1099">
        <f t="shared" ref="Q23" si="1">SUM(Q7:U22)</f>
        <v>636620</v>
      </c>
      <c r="R23" s="1100"/>
      <c r="S23" s="1100"/>
      <c r="T23" s="1100"/>
      <c r="U23" s="1100"/>
      <c r="V23" s="1100">
        <f t="shared" ref="V23" si="2">SUM(V7:Z22)</f>
        <v>616995</v>
      </c>
      <c r="W23" s="1100"/>
      <c r="X23" s="1100"/>
      <c r="Y23" s="1100"/>
      <c r="Z23" s="1100"/>
      <c r="AA23" s="1100">
        <f t="shared" ref="AA23" si="3">SUM(AA7:AE22)</f>
        <v>19625</v>
      </c>
      <c r="AB23" s="1100"/>
      <c r="AC23" s="1100"/>
      <c r="AD23" s="1100"/>
      <c r="AE23" s="1101"/>
      <c r="AF23" s="1102">
        <v>8486</v>
      </c>
      <c r="AG23" s="1100"/>
      <c r="AH23" s="1100"/>
      <c r="AI23" s="1100"/>
      <c r="AJ23" s="1103"/>
      <c r="AK23" s="1104"/>
      <c r="AL23" s="1105"/>
      <c r="AM23" s="1105"/>
      <c r="AN23" s="1105"/>
      <c r="AO23" s="1105"/>
      <c r="AP23" s="1100">
        <f>SUM(AP7:AT22)</f>
        <v>979806</v>
      </c>
      <c r="AQ23" s="1100"/>
      <c r="AR23" s="1100"/>
      <c r="AS23" s="1100"/>
      <c r="AT23" s="1100"/>
      <c r="AU23" s="1106"/>
      <c r="AV23" s="1106"/>
      <c r="AW23" s="1106"/>
      <c r="AX23" s="1106"/>
      <c r="AY23" s="1107"/>
      <c r="AZ23" s="1096" t="s">
        <v>365</v>
      </c>
      <c r="BA23" s="1097"/>
      <c r="BB23" s="1097"/>
      <c r="BC23" s="1097"/>
      <c r="BD23" s="1098"/>
      <c r="BE23" s="224"/>
      <c r="BF23" s="224"/>
      <c r="BG23" s="224"/>
      <c r="BH23" s="224"/>
      <c r="BI23" s="224"/>
      <c r="BJ23" s="224"/>
      <c r="BK23" s="224"/>
      <c r="BL23" s="224"/>
      <c r="BM23" s="224"/>
      <c r="BN23" s="224"/>
      <c r="BO23" s="224"/>
      <c r="BP23" s="224"/>
      <c r="BQ23" s="233">
        <v>17</v>
      </c>
      <c r="BR23" s="234"/>
      <c r="BS23" s="1073" t="s">
        <v>586</v>
      </c>
      <c r="BT23" s="1074"/>
      <c r="BU23" s="1074"/>
      <c r="BV23" s="1074"/>
      <c r="BW23" s="1074"/>
      <c r="BX23" s="1074"/>
      <c r="BY23" s="1074"/>
      <c r="BZ23" s="1074"/>
      <c r="CA23" s="1074"/>
      <c r="CB23" s="1074"/>
      <c r="CC23" s="1074"/>
      <c r="CD23" s="1074"/>
      <c r="CE23" s="1074"/>
      <c r="CF23" s="1074"/>
      <c r="CG23" s="1075"/>
      <c r="CH23" s="998">
        <v>19</v>
      </c>
      <c r="CI23" s="999"/>
      <c r="CJ23" s="999"/>
      <c r="CK23" s="999"/>
      <c r="CL23" s="1000"/>
      <c r="CM23" s="998">
        <v>1185</v>
      </c>
      <c r="CN23" s="999"/>
      <c r="CO23" s="999"/>
      <c r="CP23" s="999"/>
      <c r="CQ23" s="1000"/>
      <c r="CR23" s="1067">
        <v>515</v>
      </c>
      <c r="CS23" s="1068"/>
      <c r="CT23" s="1068"/>
      <c r="CU23" s="1068"/>
      <c r="CV23" s="1069"/>
      <c r="CW23" s="998">
        <v>48</v>
      </c>
      <c r="CX23" s="999"/>
      <c r="CY23" s="999"/>
      <c r="CZ23" s="999"/>
      <c r="DA23" s="1000"/>
      <c r="DB23" s="998"/>
      <c r="DC23" s="999"/>
      <c r="DD23" s="999"/>
      <c r="DE23" s="999"/>
      <c r="DF23" s="1000"/>
      <c r="DG23" s="998"/>
      <c r="DH23" s="999"/>
      <c r="DI23" s="999"/>
      <c r="DJ23" s="999"/>
      <c r="DK23" s="1000"/>
      <c r="DL23" s="998"/>
      <c r="DM23" s="999"/>
      <c r="DN23" s="999"/>
      <c r="DO23" s="999"/>
      <c r="DP23" s="1000"/>
      <c r="DQ23" s="998"/>
      <c r="DR23" s="999"/>
      <c r="DS23" s="999"/>
      <c r="DT23" s="999"/>
      <c r="DU23" s="1000"/>
      <c r="DV23" s="1001"/>
      <c r="DW23" s="1002"/>
      <c r="DX23" s="1002"/>
      <c r="DY23" s="1002"/>
      <c r="DZ23" s="1003"/>
      <c r="EA23" s="225"/>
    </row>
    <row r="24" spans="1:131" s="226" customFormat="1" ht="26.25" customHeight="1" x14ac:dyDescent="0.15">
      <c r="A24" s="1095" t="s">
        <v>366</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23"/>
      <c r="BA24" s="223"/>
      <c r="BB24" s="223"/>
      <c r="BC24" s="223"/>
      <c r="BD24" s="223"/>
      <c r="BE24" s="224"/>
      <c r="BF24" s="224"/>
      <c r="BG24" s="224"/>
      <c r="BH24" s="224"/>
      <c r="BI24" s="224"/>
      <c r="BJ24" s="224"/>
      <c r="BK24" s="224"/>
      <c r="BL24" s="224"/>
      <c r="BM24" s="224"/>
      <c r="BN24" s="224"/>
      <c r="BO24" s="224"/>
      <c r="BP24" s="224"/>
      <c r="BQ24" s="233">
        <v>18</v>
      </c>
      <c r="BR24" s="234"/>
      <c r="BS24" s="1073" t="s">
        <v>587</v>
      </c>
      <c r="BT24" s="1074"/>
      <c r="BU24" s="1074"/>
      <c r="BV24" s="1074"/>
      <c r="BW24" s="1074"/>
      <c r="BX24" s="1074"/>
      <c r="BY24" s="1074"/>
      <c r="BZ24" s="1074"/>
      <c r="CA24" s="1074"/>
      <c r="CB24" s="1074"/>
      <c r="CC24" s="1074"/>
      <c r="CD24" s="1074"/>
      <c r="CE24" s="1074"/>
      <c r="CF24" s="1074"/>
      <c r="CG24" s="1075"/>
      <c r="CH24" s="998">
        <v>0</v>
      </c>
      <c r="CI24" s="999"/>
      <c r="CJ24" s="999"/>
      <c r="CK24" s="999"/>
      <c r="CL24" s="1000"/>
      <c r="CM24" s="998">
        <v>371</v>
      </c>
      <c r="CN24" s="999"/>
      <c r="CO24" s="999"/>
      <c r="CP24" s="999"/>
      <c r="CQ24" s="1000"/>
      <c r="CR24" s="1067">
        <v>10</v>
      </c>
      <c r="CS24" s="1068"/>
      <c r="CT24" s="1068"/>
      <c r="CU24" s="1068"/>
      <c r="CV24" s="1069"/>
      <c r="CW24" s="998">
        <v>0</v>
      </c>
      <c r="CX24" s="999"/>
      <c r="CY24" s="999"/>
      <c r="CZ24" s="999"/>
      <c r="DA24" s="1000"/>
      <c r="DB24" s="998"/>
      <c r="DC24" s="999"/>
      <c r="DD24" s="999"/>
      <c r="DE24" s="999"/>
      <c r="DF24" s="1000"/>
      <c r="DG24" s="998"/>
      <c r="DH24" s="999"/>
      <c r="DI24" s="999"/>
      <c r="DJ24" s="999"/>
      <c r="DK24" s="1000"/>
      <c r="DL24" s="998"/>
      <c r="DM24" s="999"/>
      <c r="DN24" s="999"/>
      <c r="DO24" s="999"/>
      <c r="DP24" s="1000"/>
      <c r="DQ24" s="998"/>
      <c r="DR24" s="999"/>
      <c r="DS24" s="999"/>
      <c r="DT24" s="999"/>
      <c r="DU24" s="1000"/>
      <c r="DV24" s="1001"/>
      <c r="DW24" s="1002"/>
      <c r="DX24" s="1002"/>
      <c r="DY24" s="1002"/>
      <c r="DZ24" s="1003"/>
      <c r="EA24" s="225"/>
    </row>
    <row r="25" spans="1:131" s="218" customFormat="1" ht="26.25" customHeight="1" thickBot="1" x14ac:dyDescent="0.2">
      <c r="A25" s="1094" t="s">
        <v>367</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23"/>
      <c r="BK25" s="223"/>
      <c r="BL25" s="223"/>
      <c r="BM25" s="223"/>
      <c r="BN25" s="223"/>
      <c r="BO25" s="236"/>
      <c r="BP25" s="236"/>
      <c r="BQ25" s="233">
        <v>19</v>
      </c>
      <c r="BR25" s="234"/>
      <c r="BS25" s="1073" t="s">
        <v>588</v>
      </c>
      <c r="BT25" s="1074"/>
      <c r="BU25" s="1074"/>
      <c r="BV25" s="1074"/>
      <c r="BW25" s="1074"/>
      <c r="BX25" s="1074"/>
      <c r="BY25" s="1074"/>
      <c r="BZ25" s="1074"/>
      <c r="CA25" s="1074"/>
      <c r="CB25" s="1074"/>
      <c r="CC25" s="1074"/>
      <c r="CD25" s="1074"/>
      <c r="CE25" s="1074"/>
      <c r="CF25" s="1074"/>
      <c r="CG25" s="1075"/>
      <c r="CH25" s="998">
        <v>-23</v>
      </c>
      <c r="CI25" s="999"/>
      <c r="CJ25" s="999"/>
      <c r="CK25" s="999"/>
      <c r="CL25" s="1000"/>
      <c r="CM25" s="998">
        <v>677</v>
      </c>
      <c r="CN25" s="999"/>
      <c r="CO25" s="999"/>
      <c r="CP25" s="999"/>
      <c r="CQ25" s="1000"/>
      <c r="CR25" s="1067">
        <v>146</v>
      </c>
      <c r="CS25" s="1068"/>
      <c r="CT25" s="1068"/>
      <c r="CU25" s="1068"/>
      <c r="CV25" s="1069"/>
      <c r="CW25" s="998">
        <v>535</v>
      </c>
      <c r="CX25" s="999"/>
      <c r="CY25" s="999"/>
      <c r="CZ25" s="999"/>
      <c r="DA25" s="1000"/>
      <c r="DB25" s="998">
        <v>661</v>
      </c>
      <c r="DC25" s="999"/>
      <c r="DD25" s="999"/>
      <c r="DE25" s="999"/>
      <c r="DF25" s="1000"/>
      <c r="DG25" s="998"/>
      <c r="DH25" s="999"/>
      <c r="DI25" s="999"/>
      <c r="DJ25" s="999"/>
      <c r="DK25" s="1000"/>
      <c r="DL25" s="998"/>
      <c r="DM25" s="999"/>
      <c r="DN25" s="999"/>
      <c r="DO25" s="999"/>
      <c r="DP25" s="1000"/>
      <c r="DQ25" s="998"/>
      <c r="DR25" s="999"/>
      <c r="DS25" s="999"/>
      <c r="DT25" s="999"/>
      <c r="DU25" s="1000"/>
      <c r="DV25" s="1001"/>
      <c r="DW25" s="1002"/>
      <c r="DX25" s="1002"/>
      <c r="DY25" s="1002"/>
      <c r="DZ25" s="1003"/>
      <c r="EA25" s="217"/>
    </row>
    <row r="26" spans="1:131" s="218" customFormat="1" ht="26.25" customHeight="1" x14ac:dyDescent="0.15">
      <c r="A26" s="1004" t="s">
        <v>332</v>
      </c>
      <c r="B26" s="1005"/>
      <c r="C26" s="1005"/>
      <c r="D26" s="1005"/>
      <c r="E26" s="1005"/>
      <c r="F26" s="1005"/>
      <c r="G26" s="1005"/>
      <c r="H26" s="1005"/>
      <c r="I26" s="1005"/>
      <c r="J26" s="1005"/>
      <c r="K26" s="1005"/>
      <c r="L26" s="1005"/>
      <c r="M26" s="1005"/>
      <c r="N26" s="1005"/>
      <c r="O26" s="1005"/>
      <c r="P26" s="1006"/>
      <c r="Q26" s="1010" t="s">
        <v>368</v>
      </c>
      <c r="R26" s="1011"/>
      <c r="S26" s="1011"/>
      <c r="T26" s="1011"/>
      <c r="U26" s="1012"/>
      <c r="V26" s="1010" t="s">
        <v>369</v>
      </c>
      <c r="W26" s="1011"/>
      <c r="X26" s="1011"/>
      <c r="Y26" s="1011"/>
      <c r="Z26" s="1012"/>
      <c r="AA26" s="1010" t="s">
        <v>370</v>
      </c>
      <c r="AB26" s="1011"/>
      <c r="AC26" s="1011"/>
      <c r="AD26" s="1011"/>
      <c r="AE26" s="1011"/>
      <c r="AF26" s="1090" t="s">
        <v>371</v>
      </c>
      <c r="AG26" s="1017"/>
      <c r="AH26" s="1017"/>
      <c r="AI26" s="1017"/>
      <c r="AJ26" s="1091"/>
      <c r="AK26" s="1011" t="s">
        <v>372</v>
      </c>
      <c r="AL26" s="1011"/>
      <c r="AM26" s="1011"/>
      <c r="AN26" s="1011"/>
      <c r="AO26" s="1012"/>
      <c r="AP26" s="1010" t="s">
        <v>373</v>
      </c>
      <c r="AQ26" s="1011"/>
      <c r="AR26" s="1011"/>
      <c r="AS26" s="1011"/>
      <c r="AT26" s="1012"/>
      <c r="AU26" s="1010" t="s">
        <v>374</v>
      </c>
      <c r="AV26" s="1011"/>
      <c r="AW26" s="1011"/>
      <c r="AX26" s="1011"/>
      <c r="AY26" s="1012"/>
      <c r="AZ26" s="1010" t="s">
        <v>375</v>
      </c>
      <c r="BA26" s="1011"/>
      <c r="BB26" s="1011"/>
      <c r="BC26" s="1011"/>
      <c r="BD26" s="1012"/>
      <c r="BE26" s="1010" t="s">
        <v>339</v>
      </c>
      <c r="BF26" s="1011"/>
      <c r="BG26" s="1011"/>
      <c r="BH26" s="1011"/>
      <c r="BI26" s="1026"/>
      <c r="BJ26" s="223"/>
      <c r="BK26" s="223"/>
      <c r="BL26" s="223"/>
      <c r="BM26" s="223"/>
      <c r="BN26" s="223"/>
      <c r="BO26" s="236"/>
      <c r="BP26" s="236"/>
      <c r="BQ26" s="233">
        <v>20</v>
      </c>
      <c r="BR26" s="234"/>
      <c r="BS26" s="1073" t="s">
        <v>589</v>
      </c>
      <c r="BT26" s="1074"/>
      <c r="BU26" s="1074"/>
      <c r="BV26" s="1074"/>
      <c r="BW26" s="1074"/>
      <c r="BX26" s="1074"/>
      <c r="BY26" s="1074"/>
      <c r="BZ26" s="1074"/>
      <c r="CA26" s="1074"/>
      <c r="CB26" s="1074"/>
      <c r="CC26" s="1074"/>
      <c r="CD26" s="1074"/>
      <c r="CE26" s="1074"/>
      <c r="CF26" s="1074"/>
      <c r="CG26" s="1075"/>
      <c r="CH26" s="998">
        <v>8</v>
      </c>
      <c r="CI26" s="999"/>
      <c r="CJ26" s="999"/>
      <c r="CK26" s="999"/>
      <c r="CL26" s="1000"/>
      <c r="CM26" s="998">
        <v>180</v>
      </c>
      <c r="CN26" s="999"/>
      <c r="CO26" s="999"/>
      <c r="CP26" s="999"/>
      <c r="CQ26" s="1000"/>
      <c r="CR26" s="1067">
        <v>100</v>
      </c>
      <c r="CS26" s="1068"/>
      <c r="CT26" s="1068"/>
      <c r="CU26" s="1068"/>
      <c r="CV26" s="1069"/>
      <c r="CW26" s="998">
        <v>0</v>
      </c>
      <c r="CX26" s="999"/>
      <c r="CY26" s="999"/>
      <c r="CZ26" s="999"/>
      <c r="DA26" s="1000"/>
      <c r="DB26" s="998"/>
      <c r="DC26" s="999"/>
      <c r="DD26" s="999"/>
      <c r="DE26" s="999"/>
      <c r="DF26" s="1000"/>
      <c r="DG26" s="998"/>
      <c r="DH26" s="999"/>
      <c r="DI26" s="999"/>
      <c r="DJ26" s="999"/>
      <c r="DK26" s="1000"/>
      <c r="DL26" s="998"/>
      <c r="DM26" s="999"/>
      <c r="DN26" s="999"/>
      <c r="DO26" s="999"/>
      <c r="DP26" s="1000"/>
      <c r="DQ26" s="998"/>
      <c r="DR26" s="999"/>
      <c r="DS26" s="999"/>
      <c r="DT26" s="999"/>
      <c r="DU26" s="1000"/>
      <c r="DV26" s="1001"/>
      <c r="DW26" s="1002"/>
      <c r="DX26" s="1002"/>
      <c r="DY26" s="1002"/>
      <c r="DZ26" s="1003"/>
      <c r="EA26" s="217"/>
    </row>
    <row r="27" spans="1:131" s="218" customFormat="1" ht="26.25" customHeight="1" thickBot="1" x14ac:dyDescent="0.2">
      <c r="A27" s="1007"/>
      <c r="B27" s="1008"/>
      <c r="C27" s="1008"/>
      <c r="D27" s="1008"/>
      <c r="E27" s="1008"/>
      <c r="F27" s="1008"/>
      <c r="G27" s="1008"/>
      <c r="H27" s="1008"/>
      <c r="I27" s="1008"/>
      <c r="J27" s="1008"/>
      <c r="K27" s="1008"/>
      <c r="L27" s="1008"/>
      <c r="M27" s="1008"/>
      <c r="N27" s="1008"/>
      <c r="O27" s="1008"/>
      <c r="P27" s="1009"/>
      <c r="Q27" s="1013"/>
      <c r="R27" s="1014"/>
      <c r="S27" s="1014"/>
      <c r="T27" s="1014"/>
      <c r="U27" s="1015"/>
      <c r="V27" s="1013"/>
      <c r="W27" s="1014"/>
      <c r="X27" s="1014"/>
      <c r="Y27" s="1014"/>
      <c r="Z27" s="1015"/>
      <c r="AA27" s="1013"/>
      <c r="AB27" s="1014"/>
      <c r="AC27" s="1014"/>
      <c r="AD27" s="1014"/>
      <c r="AE27" s="1014"/>
      <c r="AF27" s="1092"/>
      <c r="AG27" s="1020"/>
      <c r="AH27" s="1020"/>
      <c r="AI27" s="1020"/>
      <c r="AJ27" s="1093"/>
      <c r="AK27" s="1014"/>
      <c r="AL27" s="1014"/>
      <c r="AM27" s="1014"/>
      <c r="AN27" s="1014"/>
      <c r="AO27" s="1015"/>
      <c r="AP27" s="1013"/>
      <c r="AQ27" s="1014"/>
      <c r="AR27" s="1014"/>
      <c r="AS27" s="1014"/>
      <c r="AT27" s="1015"/>
      <c r="AU27" s="1013"/>
      <c r="AV27" s="1014"/>
      <c r="AW27" s="1014"/>
      <c r="AX27" s="1014"/>
      <c r="AY27" s="1015"/>
      <c r="AZ27" s="1013"/>
      <c r="BA27" s="1014"/>
      <c r="BB27" s="1014"/>
      <c r="BC27" s="1014"/>
      <c r="BD27" s="1015"/>
      <c r="BE27" s="1013"/>
      <c r="BF27" s="1014"/>
      <c r="BG27" s="1014"/>
      <c r="BH27" s="1014"/>
      <c r="BI27" s="1027"/>
      <c r="BJ27" s="223"/>
      <c r="BK27" s="223"/>
      <c r="BL27" s="223"/>
      <c r="BM27" s="223"/>
      <c r="BN27" s="223"/>
      <c r="BO27" s="236"/>
      <c r="BP27" s="236"/>
      <c r="BQ27" s="233">
        <v>21</v>
      </c>
      <c r="BR27" s="234"/>
      <c r="BS27" s="1073" t="s">
        <v>590</v>
      </c>
      <c r="BT27" s="1074"/>
      <c r="BU27" s="1074"/>
      <c r="BV27" s="1074"/>
      <c r="BW27" s="1074"/>
      <c r="BX27" s="1074"/>
      <c r="BY27" s="1074"/>
      <c r="BZ27" s="1074"/>
      <c r="CA27" s="1074"/>
      <c r="CB27" s="1074"/>
      <c r="CC27" s="1074"/>
      <c r="CD27" s="1074"/>
      <c r="CE27" s="1074"/>
      <c r="CF27" s="1074"/>
      <c r="CG27" s="1075"/>
      <c r="CH27" s="998">
        <v>-2</v>
      </c>
      <c r="CI27" s="999"/>
      <c r="CJ27" s="999"/>
      <c r="CK27" s="999"/>
      <c r="CL27" s="1000"/>
      <c r="CM27" s="998">
        <v>442</v>
      </c>
      <c r="CN27" s="999"/>
      <c r="CO27" s="999"/>
      <c r="CP27" s="999"/>
      <c r="CQ27" s="1000"/>
      <c r="CR27" s="1067">
        <v>300</v>
      </c>
      <c r="CS27" s="1068"/>
      <c r="CT27" s="1068"/>
      <c r="CU27" s="1068"/>
      <c r="CV27" s="1069"/>
      <c r="CW27" s="998">
        <v>0</v>
      </c>
      <c r="CX27" s="999"/>
      <c r="CY27" s="999"/>
      <c r="CZ27" s="999"/>
      <c r="DA27" s="1000"/>
      <c r="DB27" s="998"/>
      <c r="DC27" s="999"/>
      <c r="DD27" s="999"/>
      <c r="DE27" s="999"/>
      <c r="DF27" s="1000"/>
      <c r="DG27" s="998"/>
      <c r="DH27" s="999"/>
      <c r="DI27" s="999"/>
      <c r="DJ27" s="999"/>
      <c r="DK27" s="1000"/>
      <c r="DL27" s="998"/>
      <c r="DM27" s="999"/>
      <c r="DN27" s="999"/>
      <c r="DO27" s="999"/>
      <c r="DP27" s="1000"/>
      <c r="DQ27" s="998"/>
      <c r="DR27" s="999"/>
      <c r="DS27" s="999"/>
      <c r="DT27" s="999"/>
      <c r="DU27" s="1000"/>
      <c r="DV27" s="1001"/>
      <c r="DW27" s="1002"/>
      <c r="DX27" s="1002"/>
      <c r="DY27" s="1002"/>
      <c r="DZ27" s="1003"/>
      <c r="EA27" s="217"/>
    </row>
    <row r="28" spans="1:131" s="218" customFormat="1" ht="26.25" customHeight="1" thickTop="1" x14ac:dyDescent="0.15">
      <c r="A28" s="237">
        <v>1</v>
      </c>
      <c r="B28" s="1080" t="s">
        <v>376</v>
      </c>
      <c r="C28" s="1081"/>
      <c r="D28" s="1081"/>
      <c r="E28" s="1081"/>
      <c r="F28" s="1081"/>
      <c r="G28" s="1081"/>
      <c r="H28" s="1081"/>
      <c r="I28" s="1081"/>
      <c r="J28" s="1081"/>
      <c r="K28" s="1081"/>
      <c r="L28" s="1081"/>
      <c r="M28" s="1081"/>
      <c r="N28" s="1081"/>
      <c r="O28" s="1081"/>
      <c r="P28" s="1082"/>
      <c r="Q28" s="1083">
        <v>2931</v>
      </c>
      <c r="R28" s="1084"/>
      <c r="S28" s="1084"/>
      <c r="T28" s="1084"/>
      <c r="U28" s="1084"/>
      <c r="V28" s="1084">
        <v>2220</v>
      </c>
      <c r="W28" s="1084"/>
      <c r="X28" s="1084"/>
      <c r="Y28" s="1084"/>
      <c r="Z28" s="1084"/>
      <c r="AA28" s="1084">
        <f>Q28-V28</f>
        <v>711</v>
      </c>
      <c r="AB28" s="1084"/>
      <c r="AC28" s="1084"/>
      <c r="AD28" s="1084"/>
      <c r="AE28" s="1085"/>
      <c r="AF28" s="1086">
        <v>4264</v>
      </c>
      <c r="AG28" s="1087"/>
      <c r="AH28" s="1087"/>
      <c r="AI28" s="1087"/>
      <c r="AJ28" s="1088"/>
      <c r="AK28" s="1089">
        <v>5</v>
      </c>
      <c r="AL28" s="1076"/>
      <c r="AM28" s="1076"/>
      <c r="AN28" s="1076"/>
      <c r="AO28" s="1076"/>
      <c r="AP28" s="1076">
        <v>7156</v>
      </c>
      <c r="AQ28" s="1076"/>
      <c r="AR28" s="1076"/>
      <c r="AS28" s="1076"/>
      <c r="AT28" s="1076"/>
      <c r="AU28" s="1076">
        <v>0</v>
      </c>
      <c r="AV28" s="1076"/>
      <c r="AW28" s="1076"/>
      <c r="AX28" s="1076"/>
      <c r="AY28" s="1076"/>
      <c r="AZ28" s="1077" t="s">
        <v>556</v>
      </c>
      <c r="BA28" s="1077"/>
      <c r="BB28" s="1077"/>
      <c r="BC28" s="1077"/>
      <c r="BD28" s="1077"/>
      <c r="BE28" s="1078" t="s">
        <v>377</v>
      </c>
      <c r="BF28" s="1078"/>
      <c r="BG28" s="1078"/>
      <c r="BH28" s="1078"/>
      <c r="BI28" s="1079"/>
      <c r="BJ28" s="223"/>
      <c r="BK28" s="223"/>
      <c r="BL28" s="223"/>
      <c r="BM28" s="223"/>
      <c r="BN28" s="223"/>
      <c r="BO28" s="236"/>
      <c r="BP28" s="236"/>
      <c r="BQ28" s="233">
        <v>22</v>
      </c>
      <c r="BR28" s="234"/>
      <c r="BS28" s="1073" t="s">
        <v>591</v>
      </c>
      <c r="BT28" s="1074"/>
      <c r="BU28" s="1074"/>
      <c r="BV28" s="1074"/>
      <c r="BW28" s="1074"/>
      <c r="BX28" s="1074"/>
      <c r="BY28" s="1074"/>
      <c r="BZ28" s="1074"/>
      <c r="CA28" s="1074"/>
      <c r="CB28" s="1074"/>
      <c r="CC28" s="1074"/>
      <c r="CD28" s="1074"/>
      <c r="CE28" s="1074"/>
      <c r="CF28" s="1074"/>
      <c r="CG28" s="1075"/>
      <c r="CH28" s="998">
        <v>54</v>
      </c>
      <c r="CI28" s="999"/>
      <c r="CJ28" s="999"/>
      <c r="CK28" s="999"/>
      <c r="CL28" s="1000"/>
      <c r="CM28" s="998">
        <v>1192</v>
      </c>
      <c r="CN28" s="999"/>
      <c r="CO28" s="999"/>
      <c r="CP28" s="999"/>
      <c r="CQ28" s="1000"/>
      <c r="CR28" s="1067">
        <v>265</v>
      </c>
      <c r="CS28" s="1068"/>
      <c r="CT28" s="1068"/>
      <c r="CU28" s="1068"/>
      <c r="CV28" s="1069"/>
      <c r="CW28" s="998">
        <v>0</v>
      </c>
      <c r="CX28" s="999"/>
      <c r="CY28" s="999"/>
      <c r="CZ28" s="999"/>
      <c r="DA28" s="1000"/>
      <c r="DB28" s="998"/>
      <c r="DC28" s="999"/>
      <c r="DD28" s="999"/>
      <c r="DE28" s="999"/>
      <c r="DF28" s="1000"/>
      <c r="DG28" s="998"/>
      <c r="DH28" s="999"/>
      <c r="DI28" s="999"/>
      <c r="DJ28" s="999"/>
      <c r="DK28" s="1000"/>
      <c r="DL28" s="998"/>
      <c r="DM28" s="999"/>
      <c r="DN28" s="999"/>
      <c r="DO28" s="999"/>
      <c r="DP28" s="1000"/>
      <c r="DQ28" s="998"/>
      <c r="DR28" s="999"/>
      <c r="DS28" s="999"/>
      <c r="DT28" s="999"/>
      <c r="DU28" s="1000"/>
      <c r="DV28" s="1001"/>
      <c r="DW28" s="1002"/>
      <c r="DX28" s="1002"/>
      <c r="DY28" s="1002"/>
      <c r="DZ28" s="1003"/>
      <c r="EA28" s="217"/>
    </row>
    <row r="29" spans="1:131" s="218" customFormat="1" ht="26.25" customHeight="1" x14ac:dyDescent="0.15">
      <c r="A29" s="237">
        <v>2</v>
      </c>
      <c r="B29" s="1052" t="s">
        <v>378</v>
      </c>
      <c r="C29" s="1053"/>
      <c r="D29" s="1053"/>
      <c r="E29" s="1053"/>
      <c r="F29" s="1053"/>
      <c r="G29" s="1053"/>
      <c r="H29" s="1053"/>
      <c r="I29" s="1053"/>
      <c r="J29" s="1053"/>
      <c r="K29" s="1053"/>
      <c r="L29" s="1053"/>
      <c r="M29" s="1053"/>
      <c r="N29" s="1053"/>
      <c r="O29" s="1053"/>
      <c r="P29" s="1054"/>
      <c r="Q29" s="1061">
        <v>201</v>
      </c>
      <c r="R29" s="1062"/>
      <c r="S29" s="1062"/>
      <c r="T29" s="1062"/>
      <c r="U29" s="1062"/>
      <c r="V29" s="1062">
        <v>166</v>
      </c>
      <c r="W29" s="1062"/>
      <c r="X29" s="1062"/>
      <c r="Y29" s="1062"/>
      <c r="Z29" s="1062"/>
      <c r="AA29" s="1062">
        <f t="shared" ref="AA29:AA35" si="4">Q29-V29</f>
        <v>35</v>
      </c>
      <c r="AB29" s="1062"/>
      <c r="AC29" s="1062"/>
      <c r="AD29" s="1062"/>
      <c r="AE29" s="1063"/>
      <c r="AF29" s="1055">
        <v>328</v>
      </c>
      <c r="AG29" s="1056"/>
      <c r="AH29" s="1056"/>
      <c r="AI29" s="1056"/>
      <c r="AJ29" s="1057"/>
      <c r="AK29" s="1064">
        <v>23</v>
      </c>
      <c r="AL29" s="1065"/>
      <c r="AM29" s="1065"/>
      <c r="AN29" s="1065"/>
      <c r="AO29" s="1065"/>
      <c r="AP29" s="1065">
        <v>908</v>
      </c>
      <c r="AQ29" s="1065"/>
      <c r="AR29" s="1065"/>
      <c r="AS29" s="1065"/>
      <c r="AT29" s="1065"/>
      <c r="AU29" s="1065">
        <v>24</v>
      </c>
      <c r="AV29" s="1065"/>
      <c r="AW29" s="1065"/>
      <c r="AX29" s="1065"/>
      <c r="AY29" s="1065"/>
      <c r="AZ29" s="1066" t="s">
        <v>557</v>
      </c>
      <c r="BA29" s="1066"/>
      <c r="BB29" s="1066"/>
      <c r="BC29" s="1066"/>
      <c r="BD29" s="1066"/>
      <c r="BE29" s="1050" t="s">
        <v>379</v>
      </c>
      <c r="BF29" s="1050"/>
      <c r="BG29" s="1050"/>
      <c r="BH29" s="1050"/>
      <c r="BI29" s="1051"/>
      <c r="BJ29" s="223"/>
      <c r="BK29" s="223"/>
      <c r="BL29" s="223"/>
      <c r="BM29" s="223"/>
      <c r="BN29" s="223"/>
      <c r="BO29" s="236"/>
      <c r="BP29" s="236"/>
      <c r="BQ29" s="233">
        <v>23</v>
      </c>
      <c r="BR29" s="234"/>
      <c r="BS29" s="1073" t="s">
        <v>592</v>
      </c>
      <c r="BT29" s="1074"/>
      <c r="BU29" s="1074"/>
      <c r="BV29" s="1074"/>
      <c r="BW29" s="1074"/>
      <c r="BX29" s="1074"/>
      <c r="BY29" s="1074"/>
      <c r="BZ29" s="1074"/>
      <c r="CA29" s="1074"/>
      <c r="CB29" s="1074"/>
      <c r="CC29" s="1074"/>
      <c r="CD29" s="1074"/>
      <c r="CE29" s="1074"/>
      <c r="CF29" s="1074"/>
      <c r="CG29" s="1075"/>
      <c r="CH29" s="998">
        <v>55</v>
      </c>
      <c r="CI29" s="999"/>
      <c r="CJ29" s="999"/>
      <c r="CK29" s="999"/>
      <c r="CL29" s="1000"/>
      <c r="CM29" s="998">
        <v>951</v>
      </c>
      <c r="CN29" s="999"/>
      <c r="CO29" s="999"/>
      <c r="CP29" s="999"/>
      <c r="CQ29" s="1000"/>
      <c r="CR29" s="1067">
        <v>100</v>
      </c>
      <c r="CS29" s="1068"/>
      <c r="CT29" s="1068"/>
      <c r="CU29" s="1068"/>
      <c r="CV29" s="1069"/>
      <c r="CW29" s="998">
        <v>0</v>
      </c>
      <c r="CX29" s="999"/>
      <c r="CY29" s="999"/>
      <c r="CZ29" s="999"/>
      <c r="DA29" s="1000"/>
      <c r="DB29" s="998"/>
      <c r="DC29" s="999"/>
      <c r="DD29" s="999"/>
      <c r="DE29" s="999"/>
      <c r="DF29" s="1000"/>
      <c r="DG29" s="998"/>
      <c r="DH29" s="999"/>
      <c r="DI29" s="999"/>
      <c r="DJ29" s="999"/>
      <c r="DK29" s="1000"/>
      <c r="DL29" s="998"/>
      <c r="DM29" s="999"/>
      <c r="DN29" s="999"/>
      <c r="DO29" s="999"/>
      <c r="DP29" s="1000"/>
      <c r="DQ29" s="998"/>
      <c r="DR29" s="999"/>
      <c r="DS29" s="999"/>
      <c r="DT29" s="999"/>
      <c r="DU29" s="1000"/>
      <c r="DV29" s="1001"/>
      <c r="DW29" s="1002"/>
      <c r="DX29" s="1002"/>
      <c r="DY29" s="1002"/>
      <c r="DZ29" s="1003"/>
      <c r="EA29" s="217"/>
    </row>
    <row r="30" spans="1:131" s="218" customFormat="1" ht="26.25" customHeight="1" x14ac:dyDescent="0.15">
      <c r="A30" s="237">
        <v>3</v>
      </c>
      <c r="B30" s="1052" t="s">
        <v>380</v>
      </c>
      <c r="C30" s="1053"/>
      <c r="D30" s="1053"/>
      <c r="E30" s="1053"/>
      <c r="F30" s="1053"/>
      <c r="G30" s="1053"/>
      <c r="H30" s="1053"/>
      <c r="I30" s="1053"/>
      <c r="J30" s="1053"/>
      <c r="K30" s="1053"/>
      <c r="L30" s="1053"/>
      <c r="M30" s="1053"/>
      <c r="N30" s="1053"/>
      <c r="O30" s="1053"/>
      <c r="P30" s="1054"/>
      <c r="Q30" s="1061">
        <v>1970</v>
      </c>
      <c r="R30" s="1062"/>
      <c r="S30" s="1062"/>
      <c r="T30" s="1062"/>
      <c r="U30" s="1062"/>
      <c r="V30" s="1062">
        <v>1855</v>
      </c>
      <c r="W30" s="1062"/>
      <c r="X30" s="1062"/>
      <c r="Y30" s="1062"/>
      <c r="Z30" s="1062"/>
      <c r="AA30" s="1062">
        <f t="shared" si="4"/>
        <v>115</v>
      </c>
      <c r="AB30" s="1062"/>
      <c r="AC30" s="1062"/>
      <c r="AD30" s="1062"/>
      <c r="AE30" s="1063"/>
      <c r="AF30" s="1055">
        <v>1716</v>
      </c>
      <c r="AG30" s="1056"/>
      <c r="AH30" s="1056"/>
      <c r="AI30" s="1056"/>
      <c r="AJ30" s="1057"/>
      <c r="AK30" s="1064">
        <v>14</v>
      </c>
      <c r="AL30" s="1065"/>
      <c r="AM30" s="1065"/>
      <c r="AN30" s="1065"/>
      <c r="AO30" s="1065"/>
      <c r="AP30" s="1065">
        <v>8288</v>
      </c>
      <c r="AQ30" s="1065"/>
      <c r="AR30" s="1065"/>
      <c r="AS30" s="1065"/>
      <c r="AT30" s="1065"/>
      <c r="AU30" s="1065">
        <v>83</v>
      </c>
      <c r="AV30" s="1065"/>
      <c r="AW30" s="1065"/>
      <c r="AX30" s="1065"/>
      <c r="AY30" s="1065"/>
      <c r="AZ30" s="1066" t="s">
        <v>556</v>
      </c>
      <c r="BA30" s="1066"/>
      <c r="BB30" s="1066"/>
      <c r="BC30" s="1066"/>
      <c r="BD30" s="1066"/>
      <c r="BE30" s="1050" t="s">
        <v>381</v>
      </c>
      <c r="BF30" s="1050"/>
      <c r="BG30" s="1050"/>
      <c r="BH30" s="1050"/>
      <c r="BI30" s="1051"/>
      <c r="BJ30" s="223"/>
      <c r="BK30" s="223"/>
      <c r="BL30" s="223"/>
      <c r="BM30" s="223"/>
      <c r="BN30" s="223"/>
      <c r="BO30" s="236"/>
      <c r="BP30" s="236"/>
      <c r="BQ30" s="233">
        <v>24</v>
      </c>
      <c r="BR30" s="234"/>
      <c r="BS30" s="1073" t="s">
        <v>593</v>
      </c>
      <c r="BT30" s="1074"/>
      <c r="BU30" s="1074"/>
      <c r="BV30" s="1074"/>
      <c r="BW30" s="1074"/>
      <c r="BX30" s="1074"/>
      <c r="BY30" s="1074"/>
      <c r="BZ30" s="1074"/>
      <c r="CA30" s="1074"/>
      <c r="CB30" s="1074"/>
      <c r="CC30" s="1074"/>
      <c r="CD30" s="1074"/>
      <c r="CE30" s="1074"/>
      <c r="CF30" s="1074"/>
      <c r="CG30" s="1075"/>
      <c r="CH30" s="998">
        <v>18</v>
      </c>
      <c r="CI30" s="999"/>
      <c r="CJ30" s="999"/>
      <c r="CK30" s="999"/>
      <c r="CL30" s="1000"/>
      <c r="CM30" s="998">
        <v>715</v>
      </c>
      <c r="CN30" s="999"/>
      <c r="CO30" s="999"/>
      <c r="CP30" s="999"/>
      <c r="CQ30" s="1000"/>
      <c r="CR30" s="1067">
        <v>144</v>
      </c>
      <c r="CS30" s="1068"/>
      <c r="CT30" s="1068"/>
      <c r="CU30" s="1068"/>
      <c r="CV30" s="1069"/>
      <c r="CW30" s="998">
        <v>0</v>
      </c>
      <c r="CX30" s="999"/>
      <c r="CY30" s="999"/>
      <c r="CZ30" s="999"/>
      <c r="DA30" s="1000"/>
      <c r="DB30" s="998"/>
      <c r="DC30" s="999"/>
      <c r="DD30" s="999"/>
      <c r="DE30" s="999"/>
      <c r="DF30" s="1000"/>
      <c r="DG30" s="998"/>
      <c r="DH30" s="999"/>
      <c r="DI30" s="999"/>
      <c r="DJ30" s="999"/>
      <c r="DK30" s="1000"/>
      <c r="DL30" s="998"/>
      <c r="DM30" s="999"/>
      <c r="DN30" s="999"/>
      <c r="DO30" s="999"/>
      <c r="DP30" s="1000"/>
      <c r="DQ30" s="998"/>
      <c r="DR30" s="999"/>
      <c r="DS30" s="999"/>
      <c r="DT30" s="999"/>
      <c r="DU30" s="1000"/>
      <c r="DV30" s="1001"/>
      <c r="DW30" s="1002"/>
      <c r="DX30" s="1002"/>
      <c r="DY30" s="1002"/>
      <c r="DZ30" s="1003"/>
      <c r="EA30" s="217"/>
    </row>
    <row r="31" spans="1:131" s="218" customFormat="1" ht="26.25" customHeight="1" x14ac:dyDescent="0.15">
      <c r="A31" s="237">
        <v>4</v>
      </c>
      <c r="B31" s="1052" t="s">
        <v>382</v>
      </c>
      <c r="C31" s="1053"/>
      <c r="D31" s="1053"/>
      <c r="E31" s="1053"/>
      <c r="F31" s="1053"/>
      <c r="G31" s="1053"/>
      <c r="H31" s="1053"/>
      <c r="I31" s="1053"/>
      <c r="J31" s="1053"/>
      <c r="K31" s="1053"/>
      <c r="L31" s="1053"/>
      <c r="M31" s="1053"/>
      <c r="N31" s="1053"/>
      <c r="O31" s="1053"/>
      <c r="P31" s="1054"/>
      <c r="Q31" s="1061">
        <v>189</v>
      </c>
      <c r="R31" s="1062"/>
      <c r="S31" s="1062"/>
      <c r="T31" s="1062"/>
      <c r="U31" s="1062"/>
      <c r="V31" s="1062">
        <v>194</v>
      </c>
      <c r="W31" s="1062"/>
      <c r="X31" s="1062"/>
      <c r="Y31" s="1062"/>
      <c r="Z31" s="1062"/>
      <c r="AA31" s="1062">
        <f t="shared" si="4"/>
        <v>-5</v>
      </c>
      <c r="AB31" s="1062"/>
      <c r="AC31" s="1062"/>
      <c r="AD31" s="1062"/>
      <c r="AE31" s="1063"/>
      <c r="AF31" s="1055">
        <v>5264</v>
      </c>
      <c r="AG31" s="1056"/>
      <c r="AH31" s="1056"/>
      <c r="AI31" s="1056"/>
      <c r="AJ31" s="1057"/>
      <c r="AK31" s="1064">
        <v>0</v>
      </c>
      <c r="AL31" s="1065"/>
      <c r="AM31" s="1065"/>
      <c r="AN31" s="1065"/>
      <c r="AO31" s="1065"/>
      <c r="AP31" s="1065">
        <v>0</v>
      </c>
      <c r="AQ31" s="1065"/>
      <c r="AR31" s="1065"/>
      <c r="AS31" s="1065"/>
      <c r="AT31" s="1065"/>
      <c r="AU31" s="1065">
        <v>0</v>
      </c>
      <c r="AV31" s="1065"/>
      <c r="AW31" s="1065"/>
      <c r="AX31" s="1065"/>
      <c r="AY31" s="1065"/>
      <c r="AZ31" s="1066" t="s">
        <v>557</v>
      </c>
      <c r="BA31" s="1066"/>
      <c r="BB31" s="1066"/>
      <c r="BC31" s="1066"/>
      <c r="BD31" s="1066"/>
      <c r="BE31" s="1050" t="s">
        <v>383</v>
      </c>
      <c r="BF31" s="1050"/>
      <c r="BG31" s="1050"/>
      <c r="BH31" s="1050"/>
      <c r="BI31" s="1051"/>
      <c r="BJ31" s="223"/>
      <c r="BK31" s="223"/>
      <c r="BL31" s="223"/>
      <c r="BM31" s="223"/>
      <c r="BN31" s="223"/>
      <c r="BO31" s="236"/>
      <c r="BP31" s="236"/>
      <c r="BQ31" s="233">
        <v>25</v>
      </c>
      <c r="BR31" s="234"/>
      <c r="BS31" s="1073" t="s">
        <v>594</v>
      </c>
      <c r="BT31" s="1074"/>
      <c r="BU31" s="1074"/>
      <c r="BV31" s="1074"/>
      <c r="BW31" s="1074"/>
      <c r="BX31" s="1074"/>
      <c r="BY31" s="1074"/>
      <c r="BZ31" s="1074"/>
      <c r="CA31" s="1074"/>
      <c r="CB31" s="1074"/>
      <c r="CC31" s="1074"/>
      <c r="CD31" s="1074"/>
      <c r="CE31" s="1074"/>
      <c r="CF31" s="1074"/>
      <c r="CG31" s="1075"/>
      <c r="CH31" s="998">
        <v>21</v>
      </c>
      <c r="CI31" s="999"/>
      <c r="CJ31" s="999"/>
      <c r="CK31" s="999"/>
      <c r="CL31" s="1000"/>
      <c r="CM31" s="998">
        <v>4524</v>
      </c>
      <c r="CN31" s="999"/>
      <c r="CO31" s="999"/>
      <c r="CP31" s="999"/>
      <c r="CQ31" s="1000"/>
      <c r="CR31" s="1067">
        <v>10</v>
      </c>
      <c r="CS31" s="1068"/>
      <c r="CT31" s="1068"/>
      <c r="CU31" s="1068"/>
      <c r="CV31" s="1069"/>
      <c r="CW31" s="998">
        <v>0</v>
      </c>
      <c r="CX31" s="999"/>
      <c r="CY31" s="999"/>
      <c r="CZ31" s="999"/>
      <c r="DA31" s="1000"/>
      <c r="DB31" s="998"/>
      <c r="DC31" s="999"/>
      <c r="DD31" s="999"/>
      <c r="DE31" s="999"/>
      <c r="DF31" s="1000"/>
      <c r="DG31" s="998"/>
      <c r="DH31" s="999"/>
      <c r="DI31" s="999"/>
      <c r="DJ31" s="999"/>
      <c r="DK31" s="1000"/>
      <c r="DL31" s="998"/>
      <c r="DM31" s="999"/>
      <c r="DN31" s="999"/>
      <c r="DO31" s="999"/>
      <c r="DP31" s="1000"/>
      <c r="DQ31" s="998"/>
      <c r="DR31" s="999"/>
      <c r="DS31" s="999"/>
      <c r="DT31" s="999"/>
      <c r="DU31" s="1000"/>
      <c r="DV31" s="1001"/>
      <c r="DW31" s="1002"/>
      <c r="DX31" s="1002"/>
      <c r="DY31" s="1002"/>
      <c r="DZ31" s="1003"/>
      <c r="EA31" s="217"/>
    </row>
    <row r="32" spans="1:131" s="218" customFormat="1" ht="26.25" customHeight="1" x14ac:dyDescent="0.15">
      <c r="A32" s="237">
        <v>5</v>
      </c>
      <c r="B32" s="1052" t="s">
        <v>384</v>
      </c>
      <c r="C32" s="1053"/>
      <c r="D32" s="1053"/>
      <c r="E32" s="1053"/>
      <c r="F32" s="1053"/>
      <c r="G32" s="1053"/>
      <c r="H32" s="1053"/>
      <c r="I32" s="1053"/>
      <c r="J32" s="1053"/>
      <c r="K32" s="1053"/>
      <c r="L32" s="1053"/>
      <c r="M32" s="1053"/>
      <c r="N32" s="1053"/>
      <c r="O32" s="1053"/>
      <c r="P32" s="1054"/>
      <c r="Q32" s="1061">
        <v>20767</v>
      </c>
      <c r="R32" s="1062"/>
      <c r="S32" s="1062"/>
      <c r="T32" s="1062"/>
      <c r="U32" s="1062"/>
      <c r="V32" s="1062">
        <v>21432</v>
      </c>
      <c r="W32" s="1062"/>
      <c r="X32" s="1062"/>
      <c r="Y32" s="1062"/>
      <c r="Z32" s="1062"/>
      <c r="AA32" s="1062">
        <f t="shared" si="4"/>
        <v>-665</v>
      </c>
      <c r="AB32" s="1062"/>
      <c r="AC32" s="1062"/>
      <c r="AD32" s="1062"/>
      <c r="AE32" s="1063"/>
      <c r="AF32" s="1055" t="s">
        <v>385</v>
      </c>
      <c r="AG32" s="1056"/>
      <c r="AH32" s="1056"/>
      <c r="AI32" s="1056"/>
      <c r="AJ32" s="1057"/>
      <c r="AK32" s="1064">
        <v>4271</v>
      </c>
      <c r="AL32" s="1065"/>
      <c r="AM32" s="1065"/>
      <c r="AN32" s="1065"/>
      <c r="AO32" s="1065"/>
      <c r="AP32" s="1065">
        <v>22143</v>
      </c>
      <c r="AQ32" s="1065"/>
      <c r="AR32" s="1065"/>
      <c r="AS32" s="1065"/>
      <c r="AT32" s="1065"/>
      <c r="AU32" s="1065">
        <v>14548</v>
      </c>
      <c r="AV32" s="1065"/>
      <c r="AW32" s="1065"/>
      <c r="AX32" s="1065"/>
      <c r="AY32" s="1065"/>
      <c r="AZ32" s="1066" t="s">
        <v>557</v>
      </c>
      <c r="BA32" s="1066"/>
      <c r="BB32" s="1066"/>
      <c r="BC32" s="1066"/>
      <c r="BD32" s="1066"/>
      <c r="BE32" s="1050" t="s">
        <v>379</v>
      </c>
      <c r="BF32" s="1050"/>
      <c r="BG32" s="1050"/>
      <c r="BH32" s="1050"/>
      <c r="BI32" s="1051"/>
      <c r="BJ32" s="223"/>
      <c r="BK32" s="223"/>
      <c r="BL32" s="223"/>
      <c r="BM32" s="223"/>
      <c r="BN32" s="223"/>
      <c r="BO32" s="236"/>
      <c r="BP32" s="236"/>
      <c r="BQ32" s="233">
        <v>26</v>
      </c>
      <c r="BR32" s="234" t="s">
        <v>595</v>
      </c>
      <c r="BS32" s="1073" t="s">
        <v>596</v>
      </c>
      <c r="BT32" s="1074"/>
      <c r="BU32" s="1074"/>
      <c r="BV32" s="1074"/>
      <c r="BW32" s="1074"/>
      <c r="BX32" s="1074"/>
      <c r="BY32" s="1074"/>
      <c r="BZ32" s="1074"/>
      <c r="CA32" s="1074"/>
      <c r="CB32" s="1074"/>
      <c r="CC32" s="1074"/>
      <c r="CD32" s="1074"/>
      <c r="CE32" s="1074"/>
      <c r="CF32" s="1074"/>
      <c r="CG32" s="1075"/>
      <c r="CH32" s="998">
        <v>22</v>
      </c>
      <c r="CI32" s="999"/>
      <c r="CJ32" s="999"/>
      <c r="CK32" s="999"/>
      <c r="CL32" s="1000"/>
      <c r="CM32" s="998">
        <v>2461</v>
      </c>
      <c r="CN32" s="999"/>
      <c r="CO32" s="999"/>
      <c r="CP32" s="999"/>
      <c r="CQ32" s="1000"/>
      <c r="CR32" s="1067">
        <v>30</v>
      </c>
      <c r="CS32" s="1068"/>
      <c r="CT32" s="1068"/>
      <c r="CU32" s="1068"/>
      <c r="CV32" s="1069"/>
      <c r="CW32" s="998">
        <v>0</v>
      </c>
      <c r="CX32" s="999"/>
      <c r="CY32" s="999"/>
      <c r="CZ32" s="999"/>
      <c r="DA32" s="1000"/>
      <c r="DB32" s="998"/>
      <c r="DC32" s="999"/>
      <c r="DD32" s="999"/>
      <c r="DE32" s="999"/>
      <c r="DF32" s="1000"/>
      <c r="DG32" s="998">
        <v>4041</v>
      </c>
      <c r="DH32" s="999"/>
      <c r="DI32" s="999"/>
      <c r="DJ32" s="999"/>
      <c r="DK32" s="1000"/>
      <c r="DL32" s="998"/>
      <c r="DM32" s="999"/>
      <c r="DN32" s="999"/>
      <c r="DO32" s="999"/>
      <c r="DP32" s="1000"/>
      <c r="DQ32" s="998"/>
      <c r="DR32" s="999"/>
      <c r="DS32" s="999"/>
      <c r="DT32" s="999"/>
      <c r="DU32" s="1000"/>
      <c r="DV32" s="1001"/>
      <c r="DW32" s="1002"/>
      <c r="DX32" s="1002"/>
      <c r="DY32" s="1002"/>
      <c r="DZ32" s="1003"/>
      <c r="EA32" s="217"/>
    </row>
    <row r="33" spans="1:131" s="218" customFormat="1" ht="26.25" customHeight="1" x14ac:dyDescent="0.15">
      <c r="A33" s="237">
        <v>6</v>
      </c>
      <c r="B33" s="1052" t="s">
        <v>386</v>
      </c>
      <c r="C33" s="1053"/>
      <c r="D33" s="1053"/>
      <c r="E33" s="1053"/>
      <c r="F33" s="1053"/>
      <c r="G33" s="1053"/>
      <c r="H33" s="1053"/>
      <c r="I33" s="1053"/>
      <c r="J33" s="1053"/>
      <c r="K33" s="1053"/>
      <c r="L33" s="1053"/>
      <c r="M33" s="1053"/>
      <c r="N33" s="1053"/>
      <c r="O33" s="1053"/>
      <c r="P33" s="1054"/>
      <c r="Q33" s="1061">
        <v>2032</v>
      </c>
      <c r="R33" s="1062"/>
      <c r="S33" s="1062"/>
      <c r="T33" s="1062"/>
      <c r="U33" s="1062"/>
      <c r="V33" s="1062">
        <v>1842</v>
      </c>
      <c r="W33" s="1062"/>
      <c r="X33" s="1062"/>
      <c r="Y33" s="1062"/>
      <c r="Z33" s="1062"/>
      <c r="AA33" s="1062">
        <f t="shared" si="4"/>
        <v>190</v>
      </c>
      <c r="AB33" s="1062"/>
      <c r="AC33" s="1062"/>
      <c r="AD33" s="1062"/>
      <c r="AE33" s="1063"/>
      <c r="AF33" s="1055">
        <v>501</v>
      </c>
      <c r="AG33" s="1056"/>
      <c r="AH33" s="1056"/>
      <c r="AI33" s="1056"/>
      <c r="AJ33" s="1057"/>
      <c r="AK33" s="1064">
        <v>561</v>
      </c>
      <c r="AL33" s="1065"/>
      <c r="AM33" s="1065"/>
      <c r="AN33" s="1065"/>
      <c r="AO33" s="1065"/>
      <c r="AP33" s="1065">
        <v>7386</v>
      </c>
      <c r="AQ33" s="1065"/>
      <c r="AR33" s="1065"/>
      <c r="AS33" s="1065"/>
      <c r="AT33" s="1065"/>
      <c r="AU33" s="1065">
        <v>5310</v>
      </c>
      <c r="AV33" s="1065"/>
      <c r="AW33" s="1065"/>
      <c r="AX33" s="1065"/>
      <c r="AY33" s="1065"/>
      <c r="AZ33" s="1066" t="s">
        <v>558</v>
      </c>
      <c r="BA33" s="1066"/>
      <c r="BB33" s="1066"/>
      <c r="BC33" s="1066"/>
      <c r="BD33" s="1066"/>
      <c r="BE33" s="1050" t="s">
        <v>387</v>
      </c>
      <c r="BF33" s="1050"/>
      <c r="BG33" s="1050"/>
      <c r="BH33" s="1050"/>
      <c r="BI33" s="1051"/>
      <c r="BJ33" s="223"/>
      <c r="BK33" s="223"/>
      <c r="BL33" s="223"/>
      <c r="BM33" s="223"/>
      <c r="BN33" s="223"/>
      <c r="BO33" s="236"/>
      <c r="BP33" s="236"/>
      <c r="BQ33" s="233">
        <v>27</v>
      </c>
      <c r="BR33" s="234" t="s">
        <v>597</v>
      </c>
      <c r="BS33" s="1070" t="s">
        <v>598</v>
      </c>
      <c r="BT33" s="1071"/>
      <c r="BU33" s="1071"/>
      <c r="BV33" s="1071"/>
      <c r="BW33" s="1071"/>
      <c r="BX33" s="1071"/>
      <c r="BY33" s="1071"/>
      <c r="BZ33" s="1071"/>
      <c r="CA33" s="1071"/>
      <c r="CB33" s="1071"/>
      <c r="CC33" s="1071"/>
      <c r="CD33" s="1071"/>
      <c r="CE33" s="1071"/>
      <c r="CF33" s="1071"/>
      <c r="CG33" s="1072"/>
      <c r="CH33" s="998">
        <v>-60</v>
      </c>
      <c r="CI33" s="999"/>
      <c r="CJ33" s="999"/>
      <c r="CK33" s="999"/>
      <c r="CL33" s="1000"/>
      <c r="CM33" s="998">
        <v>12665</v>
      </c>
      <c r="CN33" s="999"/>
      <c r="CO33" s="999"/>
      <c r="CP33" s="999"/>
      <c r="CQ33" s="1000"/>
      <c r="CR33" s="1067">
        <v>13895</v>
      </c>
      <c r="CS33" s="1068"/>
      <c r="CT33" s="1068"/>
      <c r="CU33" s="1068"/>
      <c r="CV33" s="1069"/>
      <c r="CW33" s="998">
        <v>1882</v>
      </c>
      <c r="CX33" s="999"/>
      <c r="CY33" s="999"/>
      <c r="CZ33" s="999"/>
      <c r="DA33" s="1000"/>
      <c r="DB33" s="998"/>
      <c r="DC33" s="999"/>
      <c r="DD33" s="999"/>
      <c r="DE33" s="999"/>
      <c r="DF33" s="1000"/>
      <c r="DG33" s="998"/>
      <c r="DH33" s="999"/>
      <c r="DI33" s="999"/>
      <c r="DJ33" s="999"/>
      <c r="DK33" s="1000"/>
      <c r="DL33" s="998"/>
      <c r="DM33" s="999"/>
      <c r="DN33" s="999"/>
      <c r="DO33" s="999"/>
      <c r="DP33" s="1000"/>
      <c r="DQ33" s="998"/>
      <c r="DR33" s="999"/>
      <c r="DS33" s="999"/>
      <c r="DT33" s="999"/>
      <c r="DU33" s="1000"/>
      <c r="DV33" s="1001"/>
      <c r="DW33" s="1002"/>
      <c r="DX33" s="1002"/>
      <c r="DY33" s="1002"/>
      <c r="DZ33" s="1003"/>
      <c r="EA33" s="217"/>
    </row>
    <row r="34" spans="1:131" s="218" customFormat="1" ht="26.25" customHeight="1" x14ac:dyDescent="0.15">
      <c r="A34" s="237">
        <v>7</v>
      </c>
      <c r="B34" s="1052" t="s">
        <v>388</v>
      </c>
      <c r="C34" s="1053"/>
      <c r="D34" s="1053"/>
      <c r="E34" s="1053"/>
      <c r="F34" s="1053"/>
      <c r="G34" s="1053"/>
      <c r="H34" s="1053"/>
      <c r="I34" s="1053"/>
      <c r="J34" s="1053"/>
      <c r="K34" s="1053"/>
      <c r="L34" s="1053"/>
      <c r="M34" s="1053"/>
      <c r="N34" s="1053"/>
      <c r="O34" s="1053"/>
      <c r="P34" s="1054"/>
      <c r="Q34" s="1061">
        <v>295</v>
      </c>
      <c r="R34" s="1062"/>
      <c r="S34" s="1062"/>
      <c r="T34" s="1062"/>
      <c r="U34" s="1062"/>
      <c r="V34" s="1062">
        <v>257</v>
      </c>
      <c r="W34" s="1062"/>
      <c r="X34" s="1062"/>
      <c r="Y34" s="1062"/>
      <c r="Z34" s="1062"/>
      <c r="AA34" s="1062">
        <f t="shared" si="4"/>
        <v>38</v>
      </c>
      <c r="AB34" s="1062"/>
      <c r="AC34" s="1062"/>
      <c r="AD34" s="1062"/>
      <c r="AE34" s="1063"/>
      <c r="AF34" s="1055" t="s">
        <v>112</v>
      </c>
      <c r="AG34" s="1056"/>
      <c r="AH34" s="1056"/>
      <c r="AI34" s="1056"/>
      <c r="AJ34" s="1057"/>
      <c r="AK34" s="1064">
        <v>266</v>
      </c>
      <c r="AL34" s="1065"/>
      <c r="AM34" s="1065"/>
      <c r="AN34" s="1065"/>
      <c r="AO34" s="1065"/>
      <c r="AP34" s="1065">
        <f>4603+513</f>
        <v>5116</v>
      </c>
      <c r="AQ34" s="1065"/>
      <c r="AR34" s="1065"/>
      <c r="AS34" s="1065"/>
      <c r="AT34" s="1065"/>
      <c r="AU34" s="1065">
        <v>944</v>
      </c>
      <c r="AV34" s="1065"/>
      <c r="AW34" s="1065"/>
      <c r="AX34" s="1065"/>
      <c r="AY34" s="1065"/>
      <c r="AZ34" s="1066" t="s">
        <v>558</v>
      </c>
      <c r="BA34" s="1066"/>
      <c r="BB34" s="1066"/>
      <c r="BC34" s="1066"/>
      <c r="BD34" s="1066"/>
      <c r="BE34" s="1050" t="s">
        <v>389</v>
      </c>
      <c r="BF34" s="1050"/>
      <c r="BG34" s="1050"/>
      <c r="BH34" s="1050"/>
      <c r="BI34" s="1051"/>
      <c r="BJ34" s="223"/>
      <c r="BK34" s="223"/>
      <c r="BL34" s="223"/>
      <c r="BM34" s="223"/>
      <c r="BN34" s="223"/>
      <c r="BO34" s="236"/>
      <c r="BP34" s="236"/>
      <c r="BQ34" s="233">
        <v>28</v>
      </c>
      <c r="BR34" s="234"/>
      <c r="BS34" s="1023"/>
      <c r="BT34" s="1024"/>
      <c r="BU34" s="1024"/>
      <c r="BV34" s="1024"/>
      <c r="BW34" s="1024"/>
      <c r="BX34" s="1024"/>
      <c r="BY34" s="1024"/>
      <c r="BZ34" s="1024"/>
      <c r="CA34" s="1024"/>
      <c r="CB34" s="1024"/>
      <c r="CC34" s="1024"/>
      <c r="CD34" s="1024"/>
      <c r="CE34" s="1024"/>
      <c r="CF34" s="1024"/>
      <c r="CG34" s="1025"/>
      <c r="CH34" s="998"/>
      <c r="CI34" s="999"/>
      <c r="CJ34" s="999"/>
      <c r="CK34" s="999"/>
      <c r="CL34" s="1000"/>
      <c r="CM34" s="998"/>
      <c r="CN34" s="999"/>
      <c r="CO34" s="999"/>
      <c r="CP34" s="999"/>
      <c r="CQ34" s="1000"/>
      <c r="CR34" s="998"/>
      <c r="CS34" s="999"/>
      <c r="CT34" s="999"/>
      <c r="CU34" s="999"/>
      <c r="CV34" s="1000"/>
      <c r="CW34" s="998"/>
      <c r="CX34" s="999"/>
      <c r="CY34" s="999"/>
      <c r="CZ34" s="999"/>
      <c r="DA34" s="1000"/>
      <c r="DB34" s="998"/>
      <c r="DC34" s="999"/>
      <c r="DD34" s="999"/>
      <c r="DE34" s="999"/>
      <c r="DF34" s="1000"/>
      <c r="DG34" s="998"/>
      <c r="DH34" s="999"/>
      <c r="DI34" s="999"/>
      <c r="DJ34" s="999"/>
      <c r="DK34" s="1000"/>
      <c r="DL34" s="998"/>
      <c r="DM34" s="999"/>
      <c r="DN34" s="999"/>
      <c r="DO34" s="999"/>
      <c r="DP34" s="1000"/>
      <c r="DQ34" s="998"/>
      <c r="DR34" s="999"/>
      <c r="DS34" s="999"/>
      <c r="DT34" s="999"/>
      <c r="DU34" s="1000"/>
      <c r="DV34" s="1001"/>
      <c r="DW34" s="1002"/>
      <c r="DX34" s="1002"/>
      <c r="DY34" s="1002"/>
      <c r="DZ34" s="1003"/>
      <c r="EA34" s="217"/>
    </row>
    <row r="35" spans="1:131" s="218" customFormat="1" ht="26.25" customHeight="1" x14ac:dyDescent="0.15">
      <c r="A35" s="237">
        <v>8</v>
      </c>
      <c r="B35" s="1052" t="s">
        <v>390</v>
      </c>
      <c r="C35" s="1053"/>
      <c r="D35" s="1053"/>
      <c r="E35" s="1053"/>
      <c r="F35" s="1053"/>
      <c r="G35" s="1053"/>
      <c r="H35" s="1053"/>
      <c r="I35" s="1053"/>
      <c r="J35" s="1053"/>
      <c r="K35" s="1053"/>
      <c r="L35" s="1053"/>
      <c r="M35" s="1053"/>
      <c r="N35" s="1053"/>
      <c r="O35" s="1053"/>
      <c r="P35" s="1054"/>
      <c r="Q35" s="1061">
        <v>3</v>
      </c>
      <c r="R35" s="1062"/>
      <c r="S35" s="1062"/>
      <c r="T35" s="1062"/>
      <c r="U35" s="1062"/>
      <c r="V35" s="1062">
        <v>3</v>
      </c>
      <c r="W35" s="1062"/>
      <c r="X35" s="1062"/>
      <c r="Y35" s="1062"/>
      <c r="Z35" s="1062"/>
      <c r="AA35" s="1062">
        <f t="shared" si="4"/>
        <v>0</v>
      </c>
      <c r="AB35" s="1062"/>
      <c r="AC35" s="1062"/>
      <c r="AD35" s="1062"/>
      <c r="AE35" s="1063"/>
      <c r="AF35" s="1055">
        <v>1210</v>
      </c>
      <c r="AG35" s="1056"/>
      <c r="AH35" s="1056"/>
      <c r="AI35" s="1056"/>
      <c r="AJ35" s="1057"/>
      <c r="AK35" s="1064">
        <v>5</v>
      </c>
      <c r="AL35" s="1065"/>
      <c r="AM35" s="1065"/>
      <c r="AN35" s="1065"/>
      <c r="AO35" s="1065"/>
      <c r="AP35" s="1065">
        <v>137</v>
      </c>
      <c r="AQ35" s="1065"/>
      <c r="AR35" s="1065"/>
      <c r="AS35" s="1065"/>
      <c r="AT35" s="1065"/>
      <c r="AU35" s="1065">
        <v>137</v>
      </c>
      <c r="AV35" s="1065"/>
      <c r="AW35" s="1065"/>
      <c r="AX35" s="1065"/>
      <c r="AY35" s="1065"/>
      <c r="AZ35" s="1066" t="s">
        <v>559</v>
      </c>
      <c r="BA35" s="1066"/>
      <c r="BB35" s="1066"/>
      <c r="BC35" s="1066"/>
      <c r="BD35" s="1066"/>
      <c r="BE35" s="1050" t="s">
        <v>391</v>
      </c>
      <c r="BF35" s="1050"/>
      <c r="BG35" s="1050"/>
      <c r="BH35" s="1050"/>
      <c r="BI35" s="1051"/>
      <c r="BJ35" s="223"/>
      <c r="BK35" s="223"/>
      <c r="BL35" s="223"/>
      <c r="BM35" s="223"/>
      <c r="BN35" s="223"/>
      <c r="BO35" s="236"/>
      <c r="BP35" s="236"/>
      <c r="BQ35" s="233">
        <v>29</v>
      </c>
      <c r="BR35" s="234"/>
      <c r="BS35" s="1023"/>
      <c r="BT35" s="1024"/>
      <c r="BU35" s="1024"/>
      <c r="BV35" s="1024"/>
      <c r="BW35" s="1024"/>
      <c r="BX35" s="1024"/>
      <c r="BY35" s="1024"/>
      <c r="BZ35" s="1024"/>
      <c r="CA35" s="1024"/>
      <c r="CB35" s="1024"/>
      <c r="CC35" s="1024"/>
      <c r="CD35" s="1024"/>
      <c r="CE35" s="1024"/>
      <c r="CF35" s="1024"/>
      <c r="CG35" s="1025"/>
      <c r="CH35" s="998"/>
      <c r="CI35" s="999"/>
      <c r="CJ35" s="999"/>
      <c r="CK35" s="999"/>
      <c r="CL35" s="1000"/>
      <c r="CM35" s="998"/>
      <c r="CN35" s="999"/>
      <c r="CO35" s="999"/>
      <c r="CP35" s="999"/>
      <c r="CQ35" s="1000"/>
      <c r="CR35" s="998"/>
      <c r="CS35" s="999"/>
      <c r="CT35" s="999"/>
      <c r="CU35" s="999"/>
      <c r="CV35" s="1000"/>
      <c r="CW35" s="998"/>
      <c r="CX35" s="999"/>
      <c r="CY35" s="999"/>
      <c r="CZ35" s="999"/>
      <c r="DA35" s="1000"/>
      <c r="DB35" s="998"/>
      <c r="DC35" s="999"/>
      <c r="DD35" s="999"/>
      <c r="DE35" s="999"/>
      <c r="DF35" s="1000"/>
      <c r="DG35" s="998"/>
      <c r="DH35" s="999"/>
      <c r="DI35" s="999"/>
      <c r="DJ35" s="999"/>
      <c r="DK35" s="1000"/>
      <c r="DL35" s="998"/>
      <c r="DM35" s="999"/>
      <c r="DN35" s="999"/>
      <c r="DO35" s="999"/>
      <c r="DP35" s="1000"/>
      <c r="DQ35" s="998"/>
      <c r="DR35" s="999"/>
      <c r="DS35" s="999"/>
      <c r="DT35" s="999"/>
      <c r="DU35" s="1000"/>
      <c r="DV35" s="1001"/>
      <c r="DW35" s="1002"/>
      <c r="DX35" s="1002"/>
      <c r="DY35" s="1002"/>
      <c r="DZ35" s="1003"/>
      <c r="EA35" s="217"/>
    </row>
    <row r="36" spans="1:131" s="218" customFormat="1" ht="26.25" customHeight="1" x14ac:dyDescent="0.15">
      <c r="A36" s="237">
        <v>9</v>
      </c>
      <c r="B36" s="1052"/>
      <c r="C36" s="1053"/>
      <c r="D36" s="1053"/>
      <c r="E36" s="1053"/>
      <c r="F36" s="1053"/>
      <c r="G36" s="1053"/>
      <c r="H36" s="1053"/>
      <c r="I36" s="1053"/>
      <c r="J36" s="1053"/>
      <c r="K36" s="1053"/>
      <c r="L36" s="1053"/>
      <c r="M36" s="1053"/>
      <c r="N36" s="1053"/>
      <c r="O36" s="1053"/>
      <c r="P36" s="1054"/>
      <c r="Q36" s="1059"/>
      <c r="R36" s="1056"/>
      <c r="S36" s="1056"/>
      <c r="T36" s="1056"/>
      <c r="U36" s="1056"/>
      <c r="V36" s="1056"/>
      <c r="W36" s="1056"/>
      <c r="X36" s="1056"/>
      <c r="Y36" s="1056"/>
      <c r="Z36" s="1056"/>
      <c r="AA36" s="1056"/>
      <c r="AB36" s="1056"/>
      <c r="AC36" s="1056"/>
      <c r="AD36" s="1056"/>
      <c r="AE36" s="1060"/>
      <c r="AF36" s="1055"/>
      <c r="AG36" s="1056"/>
      <c r="AH36" s="1056"/>
      <c r="AI36" s="1056"/>
      <c r="AJ36" s="1057"/>
      <c r="AK36" s="979"/>
      <c r="AL36" s="970"/>
      <c r="AM36" s="970"/>
      <c r="AN36" s="970"/>
      <c r="AO36" s="970"/>
      <c r="AP36" s="970"/>
      <c r="AQ36" s="970"/>
      <c r="AR36" s="970"/>
      <c r="AS36" s="970"/>
      <c r="AT36" s="970"/>
      <c r="AU36" s="970"/>
      <c r="AV36" s="970"/>
      <c r="AW36" s="970"/>
      <c r="AX36" s="970"/>
      <c r="AY36" s="970"/>
      <c r="AZ36" s="1058"/>
      <c r="BA36" s="1058"/>
      <c r="BB36" s="1058"/>
      <c r="BC36" s="1058"/>
      <c r="BD36" s="1058"/>
      <c r="BE36" s="1050"/>
      <c r="BF36" s="1050"/>
      <c r="BG36" s="1050"/>
      <c r="BH36" s="1050"/>
      <c r="BI36" s="1051"/>
      <c r="BJ36" s="223"/>
      <c r="BK36" s="223"/>
      <c r="BL36" s="223"/>
      <c r="BM36" s="223"/>
      <c r="BN36" s="223"/>
      <c r="BO36" s="236"/>
      <c r="BP36" s="236"/>
      <c r="BQ36" s="233">
        <v>30</v>
      </c>
      <c r="BR36" s="234"/>
      <c r="BS36" s="1023"/>
      <c r="BT36" s="1024"/>
      <c r="BU36" s="1024"/>
      <c r="BV36" s="1024"/>
      <c r="BW36" s="1024"/>
      <c r="BX36" s="1024"/>
      <c r="BY36" s="1024"/>
      <c r="BZ36" s="1024"/>
      <c r="CA36" s="1024"/>
      <c r="CB36" s="1024"/>
      <c r="CC36" s="1024"/>
      <c r="CD36" s="1024"/>
      <c r="CE36" s="1024"/>
      <c r="CF36" s="1024"/>
      <c r="CG36" s="1025"/>
      <c r="CH36" s="998"/>
      <c r="CI36" s="999"/>
      <c r="CJ36" s="999"/>
      <c r="CK36" s="999"/>
      <c r="CL36" s="1000"/>
      <c r="CM36" s="998"/>
      <c r="CN36" s="999"/>
      <c r="CO36" s="999"/>
      <c r="CP36" s="999"/>
      <c r="CQ36" s="1000"/>
      <c r="CR36" s="998"/>
      <c r="CS36" s="999"/>
      <c r="CT36" s="999"/>
      <c r="CU36" s="999"/>
      <c r="CV36" s="1000"/>
      <c r="CW36" s="998"/>
      <c r="CX36" s="999"/>
      <c r="CY36" s="999"/>
      <c r="CZ36" s="999"/>
      <c r="DA36" s="1000"/>
      <c r="DB36" s="998"/>
      <c r="DC36" s="999"/>
      <c r="DD36" s="999"/>
      <c r="DE36" s="999"/>
      <c r="DF36" s="1000"/>
      <c r="DG36" s="998"/>
      <c r="DH36" s="999"/>
      <c r="DI36" s="999"/>
      <c r="DJ36" s="999"/>
      <c r="DK36" s="1000"/>
      <c r="DL36" s="998"/>
      <c r="DM36" s="999"/>
      <c r="DN36" s="999"/>
      <c r="DO36" s="999"/>
      <c r="DP36" s="1000"/>
      <c r="DQ36" s="998"/>
      <c r="DR36" s="999"/>
      <c r="DS36" s="999"/>
      <c r="DT36" s="999"/>
      <c r="DU36" s="1000"/>
      <c r="DV36" s="1001"/>
      <c r="DW36" s="1002"/>
      <c r="DX36" s="1002"/>
      <c r="DY36" s="1002"/>
      <c r="DZ36" s="1003"/>
      <c r="EA36" s="217"/>
    </row>
    <row r="37" spans="1:131" s="218" customFormat="1" ht="26.25" customHeight="1" x14ac:dyDescent="0.15">
      <c r="A37" s="237">
        <v>10</v>
      </c>
      <c r="B37" s="1052"/>
      <c r="C37" s="1053"/>
      <c r="D37" s="1053"/>
      <c r="E37" s="1053"/>
      <c r="F37" s="1053"/>
      <c r="G37" s="1053"/>
      <c r="H37" s="1053"/>
      <c r="I37" s="1053"/>
      <c r="J37" s="1053"/>
      <c r="K37" s="1053"/>
      <c r="L37" s="1053"/>
      <c r="M37" s="1053"/>
      <c r="N37" s="1053"/>
      <c r="O37" s="1053"/>
      <c r="P37" s="1054"/>
      <c r="Q37" s="1059"/>
      <c r="R37" s="1056"/>
      <c r="S37" s="1056"/>
      <c r="T37" s="1056"/>
      <c r="U37" s="1056"/>
      <c r="V37" s="1056"/>
      <c r="W37" s="1056"/>
      <c r="X37" s="1056"/>
      <c r="Y37" s="1056"/>
      <c r="Z37" s="1056"/>
      <c r="AA37" s="1056"/>
      <c r="AB37" s="1056"/>
      <c r="AC37" s="1056"/>
      <c r="AD37" s="1056"/>
      <c r="AE37" s="1060"/>
      <c r="AF37" s="1055"/>
      <c r="AG37" s="1056"/>
      <c r="AH37" s="1056"/>
      <c r="AI37" s="1056"/>
      <c r="AJ37" s="1057"/>
      <c r="AK37" s="979"/>
      <c r="AL37" s="970"/>
      <c r="AM37" s="970"/>
      <c r="AN37" s="970"/>
      <c r="AO37" s="970"/>
      <c r="AP37" s="970"/>
      <c r="AQ37" s="970"/>
      <c r="AR37" s="970"/>
      <c r="AS37" s="970"/>
      <c r="AT37" s="970"/>
      <c r="AU37" s="970"/>
      <c r="AV37" s="970"/>
      <c r="AW37" s="970"/>
      <c r="AX37" s="970"/>
      <c r="AY37" s="970"/>
      <c r="AZ37" s="1058"/>
      <c r="BA37" s="1058"/>
      <c r="BB37" s="1058"/>
      <c r="BC37" s="1058"/>
      <c r="BD37" s="1058"/>
      <c r="BE37" s="1050"/>
      <c r="BF37" s="1050"/>
      <c r="BG37" s="1050"/>
      <c r="BH37" s="1050"/>
      <c r="BI37" s="1051"/>
      <c r="BJ37" s="223"/>
      <c r="BK37" s="223"/>
      <c r="BL37" s="223"/>
      <c r="BM37" s="223"/>
      <c r="BN37" s="223"/>
      <c r="BO37" s="236"/>
      <c r="BP37" s="236"/>
      <c r="BQ37" s="233">
        <v>31</v>
      </c>
      <c r="BR37" s="234"/>
      <c r="BS37" s="1023"/>
      <c r="BT37" s="1024"/>
      <c r="BU37" s="1024"/>
      <c r="BV37" s="1024"/>
      <c r="BW37" s="1024"/>
      <c r="BX37" s="1024"/>
      <c r="BY37" s="1024"/>
      <c r="BZ37" s="1024"/>
      <c r="CA37" s="1024"/>
      <c r="CB37" s="1024"/>
      <c r="CC37" s="1024"/>
      <c r="CD37" s="1024"/>
      <c r="CE37" s="1024"/>
      <c r="CF37" s="1024"/>
      <c r="CG37" s="1025"/>
      <c r="CH37" s="998"/>
      <c r="CI37" s="999"/>
      <c r="CJ37" s="999"/>
      <c r="CK37" s="999"/>
      <c r="CL37" s="1000"/>
      <c r="CM37" s="998"/>
      <c r="CN37" s="999"/>
      <c r="CO37" s="999"/>
      <c r="CP37" s="999"/>
      <c r="CQ37" s="1000"/>
      <c r="CR37" s="998"/>
      <c r="CS37" s="999"/>
      <c r="CT37" s="999"/>
      <c r="CU37" s="999"/>
      <c r="CV37" s="1000"/>
      <c r="CW37" s="998"/>
      <c r="CX37" s="999"/>
      <c r="CY37" s="999"/>
      <c r="CZ37" s="999"/>
      <c r="DA37" s="1000"/>
      <c r="DB37" s="998"/>
      <c r="DC37" s="999"/>
      <c r="DD37" s="999"/>
      <c r="DE37" s="999"/>
      <c r="DF37" s="1000"/>
      <c r="DG37" s="998"/>
      <c r="DH37" s="999"/>
      <c r="DI37" s="999"/>
      <c r="DJ37" s="999"/>
      <c r="DK37" s="1000"/>
      <c r="DL37" s="998"/>
      <c r="DM37" s="999"/>
      <c r="DN37" s="999"/>
      <c r="DO37" s="999"/>
      <c r="DP37" s="1000"/>
      <c r="DQ37" s="998"/>
      <c r="DR37" s="999"/>
      <c r="DS37" s="999"/>
      <c r="DT37" s="999"/>
      <c r="DU37" s="1000"/>
      <c r="DV37" s="1001"/>
      <c r="DW37" s="1002"/>
      <c r="DX37" s="1002"/>
      <c r="DY37" s="1002"/>
      <c r="DZ37" s="1003"/>
      <c r="EA37" s="217"/>
    </row>
    <row r="38" spans="1:131" s="218" customFormat="1" ht="26.25" customHeight="1" x14ac:dyDescent="0.15">
      <c r="A38" s="237">
        <v>11</v>
      </c>
      <c r="B38" s="1052"/>
      <c r="C38" s="1053"/>
      <c r="D38" s="1053"/>
      <c r="E38" s="1053"/>
      <c r="F38" s="1053"/>
      <c r="G38" s="1053"/>
      <c r="H38" s="1053"/>
      <c r="I38" s="1053"/>
      <c r="J38" s="1053"/>
      <c r="K38" s="1053"/>
      <c r="L38" s="1053"/>
      <c r="M38" s="1053"/>
      <c r="N38" s="1053"/>
      <c r="O38" s="1053"/>
      <c r="P38" s="1054"/>
      <c r="Q38" s="1059"/>
      <c r="R38" s="1056"/>
      <c r="S38" s="1056"/>
      <c r="T38" s="1056"/>
      <c r="U38" s="1056"/>
      <c r="V38" s="1056"/>
      <c r="W38" s="1056"/>
      <c r="X38" s="1056"/>
      <c r="Y38" s="1056"/>
      <c r="Z38" s="1056"/>
      <c r="AA38" s="1056"/>
      <c r="AB38" s="1056"/>
      <c r="AC38" s="1056"/>
      <c r="AD38" s="1056"/>
      <c r="AE38" s="1060"/>
      <c r="AF38" s="1055"/>
      <c r="AG38" s="1056"/>
      <c r="AH38" s="1056"/>
      <c r="AI38" s="1056"/>
      <c r="AJ38" s="1057"/>
      <c r="AK38" s="979"/>
      <c r="AL38" s="970"/>
      <c r="AM38" s="970"/>
      <c r="AN38" s="970"/>
      <c r="AO38" s="970"/>
      <c r="AP38" s="970"/>
      <c r="AQ38" s="970"/>
      <c r="AR38" s="970"/>
      <c r="AS38" s="970"/>
      <c r="AT38" s="970"/>
      <c r="AU38" s="970"/>
      <c r="AV38" s="970"/>
      <c r="AW38" s="970"/>
      <c r="AX38" s="970"/>
      <c r="AY38" s="970"/>
      <c r="AZ38" s="1058"/>
      <c r="BA38" s="1058"/>
      <c r="BB38" s="1058"/>
      <c r="BC38" s="1058"/>
      <c r="BD38" s="1058"/>
      <c r="BE38" s="1050"/>
      <c r="BF38" s="1050"/>
      <c r="BG38" s="1050"/>
      <c r="BH38" s="1050"/>
      <c r="BI38" s="1051"/>
      <c r="BJ38" s="223"/>
      <c r="BK38" s="223"/>
      <c r="BL38" s="223"/>
      <c r="BM38" s="223"/>
      <c r="BN38" s="223"/>
      <c r="BO38" s="236"/>
      <c r="BP38" s="236"/>
      <c r="BQ38" s="233">
        <v>32</v>
      </c>
      <c r="BR38" s="234"/>
      <c r="BS38" s="1023"/>
      <c r="BT38" s="1024"/>
      <c r="BU38" s="1024"/>
      <c r="BV38" s="1024"/>
      <c r="BW38" s="1024"/>
      <c r="BX38" s="1024"/>
      <c r="BY38" s="1024"/>
      <c r="BZ38" s="1024"/>
      <c r="CA38" s="1024"/>
      <c r="CB38" s="1024"/>
      <c r="CC38" s="1024"/>
      <c r="CD38" s="1024"/>
      <c r="CE38" s="1024"/>
      <c r="CF38" s="1024"/>
      <c r="CG38" s="1025"/>
      <c r="CH38" s="998"/>
      <c r="CI38" s="999"/>
      <c r="CJ38" s="999"/>
      <c r="CK38" s="999"/>
      <c r="CL38" s="1000"/>
      <c r="CM38" s="998"/>
      <c r="CN38" s="999"/>
      <c r="CO38" s="999"/>
      <c r="CP38" s="999"/>
      <c r="CQ38" s="1000"/>
      <c r="CR38" s="998"/>
      <c r="CS38" s="999"/>
      <c r="CT38" s="999"/>
      <c r="CU38" s="999"/>
      <c r="CV38" s="1000"/>
      <c r="CW38" s="998"/>
      <c r="CX38" s="999"/>
      <c r="CY38" s="999"/>
      <c r="CZ38" s="999"/>
      <c r="DA38" s="1000"/>
      <c r="DB38" s="998"/>
      <c r="DC38" s="999"/>
      <c r="DD38" s="999"/>
      <c r="DE38" s="999"/>
      <c r="DF38" s="1000"/>
      <c r="DG38" s="998"/>
      <c r="DH38" s="999"/>
      <c r="DI38" s="999"/>
      <c r="DJ38" s="999"/>
      <c r="DK38" s="1000"/>
      <c r="DL38" s="998"/>
      <c r="DM38" s="999"/>
      <c r="DN38" s="999"/>
      <c r="DO38" s="999"/>
      <c r="DP38" s="1000"/>
      <c r="DQ38" s="998"/>
      <c r="DR38" s="999"/>
      <c r="DS38" s="999"/>
      <c r="DT38" s="999"/>
      <c r="DU38" s="1000"/>
      <c r="DV38" s="1001"/>
      <c r="DW38" s="1002"/>
      <c r="DX38" s="1002"/>
      <c r="DY38" s="1002"/>
      <c r="DZ38" s="1003"/>
      <c r="EA38" s="217"/>
    </row>
    <row r="39" spans="1:131" s="218" customFormat="1" ht="26.25" customHeight="1" x14ac:dyDescent="0.15">
      <c r="A39" s="237">
        <v>12</v>
      </c>
      <c r="B39" s="1052"/>
      <c r="C39" s="1053"/>
      <c r="D39" s="1053"/>
      <c r="E39" s="1053"/>
      <c r="F39" s="1053"/>
      <c r="G39" s="1053"/>
      <c r="H39" s="1053"/>
      <c r="I39" s="1053"/>
      <c r="J39" s="1053"/>
      <c r="K39" s="1053"/>
      <c r="L39" s="1053"/>
      <c r="M39" s="1053"/>
      <c r="N39" s="1053"/>
      <c r="O39" s="1053"/>
      <c r="P39" s="1054"/>
      <c r="Q39" s="1059"/>
      <c r="R39" s="1056"/>
      <c r="S39" s="1056"/>
      <c r="T39" s="1056"/>
      <c r="U39" s="1056"/>
      <c r="V39" s="1056"/>
      <c r="W39" s="1056"/>
      <c r="X39" s="1056"/>
      <c r="Y39" s="1056"/>
      <c r="Z39" s="1056"/>
      <c r="AA39" s="1056"/>
      <c r="AB39" s="1056"/>
      <c r="AC39" s="1056"/>
      <c r="AD39" s="1056"/>
      <c r="AE39" s="1060"/>
      <c r="AF39" s="1055"/>
      <c r="AG39" s="1056"/>
      <c r="AH39" s="1056"/>
      <c r="AI39" s="1056"/>
      <c r="AJ39" s="1057"/>
      <c r="AK39" s="979"/>
      <c r="AL39" s="970"/>
      <c r="AM39" s="970"/>
      <c r="AN39" s="970"/>
      <c r="AO39" s="970"/>
      <c r="AP39" s="970"/>
      <c r="AQ39" s="970"/>
      <c r="AR39" s="970"/>
      <c r="AS39" s="970"/>
      <c r="AT39" s="970"/>
      <c r="AU39" s="970"/>
      <c r="AV39" s="970"/>
      <c r="AW39" s="970"/>
      <c r="AX39" s="970"/>
      <c r="AY39" s="970"/>
      <c r="AZ39" s="1058"/>
      <c r="BA39" s="1058"/>
      <c r="BB39" s="1058"/>
      <c r="BC39" s="1058"/>
      <c r="BD39" s="1058"/>
      <c r="BE39" s="1050"/>
      <c r="BF39" s="1050"/>
      <c r="BG39" s="1050"/>
      <c r="BH39" s="1050"/>
      <c r="BI39" s="1051"/>
      <c r="BJ39" s="223"/>
      <c r="BK39" s="223"/>
      <c r="BL39" s="223"/>
      <c r="BM39" s="223"/>
      <c r="BN39" s="223"/>
      <c r="BO39" s="236"/>
      <c r="BP39" s="236"/>
      <c r="BQ39" s="233">
        <v>33</v>
      </c>
      <c r="BR39" s="234"/>
      <c r="BS39" s="1023"/>
      <c r="BT39" s="1024"/>
      <c r="BU39" s="1024"/>
      <c r="BV39" s="1024"/>
      <c r="BW39" s="1024"/>
      <c r="BX39" s="1024"/>
      <c r="BY39" s="1024"/>
      <c r="BZ39" s="1024"/>
      <c r="CA39" s="1024"/>
      <c r="CB39" s="1024"/>
      <c r="CC39" s="1024"/>
      <c r="CD39" s="1024"/>
      <c r="CE39" s="1024"/>
      <c r="CF39" s="1024"/>
      <c r="CG39" s="1025"/>
      <c r="CH39" s="998"/>
      <c r="CI39" s="999"/>
      <c r="CJ39" s="999"/>
      <c r="CK39" s="999"/>
      <c r="CL39" s="1000"/>
      <c r="CM39" s="998"/>
      <c r="CN39" s="999"/>
      <c r="CO39" s="999"/>
      <c r="CP39" s="999"/>
      <c r="CQ39" s="1000"/>
      <c r="CR39" s="998"/>
      <c r="CS39" s="999"/>
      <c r="CT39" s="999"/>
      <c r="CU39" s="999"/>
      <c r="CV39" s="1000"/>
      <c r="CW39" s="998"/>
      <c r="CX39" s="999"/>
      <c r="CY39" s="999"/>
      <c r="CZ39" s="999"/>
      <c r="DA39" s="1000"/>
      <c r="DB39" s="998"/>
      <c r="DC39" s="999"/>
      <c r="DD39" s="999"/>
      <c r="DE39" s="999"/>
      <c r="DF39" s="1000"/>
      <c r="DG39" s="998"/>
      <c r="DH39" s="999"/>
      <c r="DI39" s="999"/>
      <c r="DJ39" s="999"/>
      <c r="DK39" s="1000"/>
      <c r="DL39" s="998"/>
      <c r="DM39" s="999"/>
      <c r="DN39" s="999"/>
      <c r="DO39" s="999"/>
      <c r="DP39" s="1000"/>
      <c r="DQ39" s="998"/>
      <c r="DR39" s="999"/>
      <c r="DS39" s="999"/>
      <c r="DT39" s="999"/>
      <c r="DU39" s="1000"/>
      <c r="DV39" s="1001"/>
      <c r="DW39" s="1002"/>
      <c r="DX39" s="1002"/>
      <c r="DY39" s="1002"/>
      <c r="DZ39" s="1003"/>
      <c r="EA39" s="217"/>
    </row>
    <row r="40" spans="1:131" s="218" customFormat="1" ht="26.25" customHeight="1" x14ac:dyDescent="0.15">
      <c r="A40" s="232">
        <v>13</v>
      </c>
      <c r="B40" s="1052"/>
      <c r="C40" s="1053"/>
      <c r="D40" s="1053"/>
      <c r="E40" s="1053"/>
      <c r="F40" s="1053"/>
      <c r="G40" s="1053"/>
      <c r="H40" s="1053"/>
      <c r="I40" s="1053"/>
      <c r="J40" s="1053"/>
      <c r="K40" s="1053"/>
      <c r="L40" s="1053"/>
      <c r="M40" s="1053"/>
      <c r="N40" s="1053"/>
      <c r="O40" s="1053"/>
      <c r="P40" s="1054"/>
      <c r="Q40" s="1059"/>
      <c r="R40" s="1056"/>
      <c r="S40" s="1056"/>
      <c r="T40" s="1056"/>
      <c r="U40" s="1056"/>
      <c r="V40" s="1056"/>
      <c r="W40" s="1056"/>
      <c r="X40" s="1056"/>
      <c r="Y40" s="1056"/>
      <c r="Z40" s="1056"/>
      <c r="AA40" s="1056"/>
      <c r="AB40" s="1056"/>
      <c r="AC40" s="1056"/>
      <c r="AD40" s="1056"/>
      <c r="AE40" s="1060"/>
      <c r="AF40" s="1055"/>
      <c r="AG40" s="1056"/>
      <c r="AH40" s="1056"/>
      <c r="AI40" s="1056"/>
      <c r="AJ40" s="1057"/>
      <c r="AK40" s="979"/>
      <c r="AL40" s="970"/>
      <c r="AM40" s="970"/>
      <c r="AN40" s="970"/>
      <c r="AO40" s="970"/>
      <c r="AP40" s="970"/>
      <c r="AQ40" s="970"/>
      <c r="AR40" s="970"/>
      <c r="AS40" s="970"/>
      <c r="AT40" s="970"/>
      <c r="AU40" s="970"/>
      <c r="AV40" s="970"/>
      <c r="AW40" s="970"/>
      <c r="AX40" s="970"/>
      <c r="AY40" s="970"/>
      <c r="AZ40" s="1058"/>
      <c r="BA40" s="1058"/>
      <c r="BB40" s="1058"/>
      <c r="BC40" s="1058"/>
      <c r="BD40" s="1058"/>
      <c r="BE40" s="1050"/>
      <c r="BF40" s="1050"/>
      <c r="BG40" s="1050"/>
      <c r="BH40" s="1050"/>
      <c r="BI40" s="1051"/>
      <c r="BJ40" s="223"/>
      <c r="BK40" s="223"/>
      <c r="BL40" s="223"/>
      <c r="BM40" s="223"/>
      <c r="BN40" s="223"/>
      <c r="BO40" s="236"/>
      <c r="BP40" s="236"/>
      <c r="BQ40" s="233">
        <v>34</v>
      </c>
      <c r="BR40" s="234"/>
      <c r="BS40" s="1023"/>
      <c r="BT40" s="1024"/>
      <c r="BU40" s="1024"/>
      <c r="BV40" s="1024"/>
      <c r="BW40" s="1024"/>
      <c r="BX40" s="1024"/>
      <c r="BY40" s="1024"/>
      <c r="BZ40" s="1024"/>
      <c r="CA40" s="1024"/>
      <c r="CB40" s="1024"/>
      <c r="CC40" s="1024"/>
      <c r="CD40" s="1024"/>
      <c r="CE40" s="1024"/>
      <c r="CF40" s="1024"/>
      <c r="CG40" s="1025"/>
      <c r="CH40" s="998"/>
      <c r="CI40" s="999"/>
      <c r="CJ40" s="999"/>
      <c r="CK40" s="999"/>
      <c r="CL40" s="1000"/>
      <c r="CM40" s="998"/>
      <c r="CN40" s="999"/>
      <c r="CO40" s="999"/>
      <c r="CP40" s="999"/>
      <c r="CQ40" s="1000"/>
      <c r="CR40" s="998"/>
      <c r="CS40" s="999"/>
      <c r="CT40" s="999"/>
      <c r="CU40" s="999"/>
      <c r="CV40" s="1000"/>
      <c r="CW40" s="998"/>
      <c r="CX40" s="999"/>
      <c r="CY40" s="999"/>
      <c r="CZ40" s="999"/>
      <c r="DA40" s="1000"/>
      <c r="DB40" s="998"/>
      <c r="DC40" s="999"/>
      <c r="DD40" s="999"/>
      <c r="DE40" s="999"/>
      <c r="DF40" s="1000"/>
      <c r="DG40" s="998"/>
      <c r="DH40" s="999"/>
      <c r="DI40" s="999"/>
      <c r="DJ40" s="999"/>
      <c r="DK40" s="1000"/>
      <c r="DL40" s="998"/>
      <c r="DM40" s="999"/>
      <c r="DN40" s="999"/>
      <c r="DO40" s="999"/>
      <c r="DP40" s="1000"/>
      <c r="DQ40" s="998"/>
      <c r="DR40" s="999"/>
      <c r="DS40" s="999"/>
      <c r="DT40" s="999"/>
      <c r="DU40" s="1000"/>
      <c r="DV40" s="1001"/>
      <c r="DW40" s="1002"/>
      <c r="DX40" s="1002"/>
      <c r="DY40" s="1002"/>
      <c r="DZ40" s="1003"/>
      <c r="EA40" s="217"/>
    </row>
    <row r="41" spans="1:131" s="218" customFormat="1" ht="26.25" customHeight="1" x14ac:dyDescent="0.15">
      <c r="A41" s="232">
        <v>14</v>
      </c>
      <c r="B41" s="1052"/>
      <c r="C41" s="1053"/>
      <c r="D41" s="1053"/>
      <c r="E41" s="1053"/>
      <c r="F41" s="1053"/>
      <c r="G41" s="1053"/>
      <c r="H41" s="1053"/>
      <c r="I41" s="1053"/>
      <c r="J41" s="1053"/>
      <c r="K41" s="1053"/>
      <c r="L41" s="1053"/>
      <c r="M41" s="1053"/>
      <c r="N41" s="1053"/>
      <c r="O41" s="1053"/>
      <c r="P41" s="1054"/>
      <c r="Q41" s="1059"/>
      <c r="R41" s="1056"/>
      <c r="S41" s="1056"/>
      <c r="T41" s="1056"/>
      <c r="U41" s="1056"/>
      <c r="V41" s="1056"/>
      <c r="W41" s="1056"/>
      <c r="X41" s="1056"/>
      <c r="Y41" s="1056"/>
      <c r="Z41" s="1056"/>
      <c r="AA41" s="1056"/>
      <c r="AB41" s="1056"/>
      <c r="AC41" s="1056"/>
      <c r="AD41" s="1056"/>
      <c r="AE41" s="1060"/>
      <c r="AF41" s="1055"/>
      <c r="AG41" s="1056"/>
      <c r="AH41" s="1056"/>
      <c r="AI41" s="1056"/>
      <c r="AJ41" s="1057"/>
      <c r="AK41" s="979"/>
      <c r="AL41" s="970"/>
      <c r="AM41" s="970"/>
      <c r="AN41" s="970"/>
      <c r="AO41" s="970"/>
      <c r="AP41" s="970"/>
      <c r="AQ41" s="970"/>
      <c r="AR41" s="970"/>
      <c r="AS41" s="970"/>
      <c r="AT41" s="970"/>
      <c r="AU41" s="970"/>
      <c r="AV41" s="970"/>
      <c r="AW41" s="970"/>
      <c r="AX41" s="970"/>
      <c r="AY41" s="970"/>
      <c r="AZ41" s="1058"/>
      <c r="BA41" s="1058"/>
      <c r="BB41" s="1058"/>
      <c r="BC41" s="1058"/>
      <c r="BD41" s="1058"/>
      <c r="BE41" s="1050"/>
      <c r="BF41" s="1050"/>
      <c r="BG41" s="1050"/>
      <c r="BH41" s="1050"/>
      <c r="BI41" s="1051"/>
      <c r="BJ41" s="223"/>
      <c r="BK41" s="223"/>
      <c r="BL41" s="223"/>
      <c r="BM41" s="223"/>
      <c r="BN41" s="223"/>
      <c r="BO41" s="236"/>
      <c r="BP41" s="236"/>
      <c r="BQ41" s="233">
        <v>35</v>
      </c>
      <c r="BR41" s="234"/>
      <c r="BS41" s="1023"/>
      <c r="BT41" s="1024"/>
      <c r="BU41" s="1024"/>
      <c r="BV41" s="1024"/>
      <c r="BW41" s="1024"/>
      <c r="BX41" s="1024"/>
      <c r="BY41" s="1024"/>
      <c r="BZ41" s="1024"/>
      <c r="CA41" s="1024"/>
      <c r="CB41" s="1024"/>
      <c r="CC41" s="1024"/>
      <c r="CD41" s="1024"/>
      <c r="CE41" s="1024"/>
      <c r="CF41" s="1024"/>
      <c r="CG41" s="1025"/>
      <c r="CH41" s="998"/>
      <c r="CI41" s="999"/>
      <c r="CJ41" s="999"/>
      <c r="CK41" s="999"/>
      <c r="CL41" s="1000"/>
      <c r="CM41" s="998"/>
      <c r="CN41" s="999"/>
      <c r="CO41" s="999"/>
      <c r="CP41" s="999"/>
      <c r="CQ41" s="1000"/>
      <c r="CR41" s="998"/>
      <c r="CS41" s="999"/>
      <c r="CT41" s="999"/>
      <c r="CU41" s="999"/>
      <c r="CV41" s="1000"/>
      <c r="CW41" s="998"/>
      <c r="CX41" s="999"/>
      <c r="CY41" s="999"/>
      <c r="CZ41" s="999"/>
      <c r="DA41" s="1000"/>
      <c r="DB41" s="998"/>
      <c r="DC41" s="999"/>
      <c r="DD41" s="999"/>
      <c r="DE41" s="999"/>
      <c r="DF41" s="1000"/>
      <c r="DG41" s="998"/>
      <c r="DH41" s="999"/>
      <c r="DI41" s="999"/>
      <c r="DJ41" s="999"/>
      <c r="DK41" s="1000"/>
      <c r="DL41" s="998"/>
      <c r="DM41" s="999"/>
      <c r="DN41" s="999"/>
      <c r="DO41" s="999"/>
      <c r="DP41" s="1000"/>
      <c r="DQ41" s="998"/>
      <c r="DR41" s="999"/>
      <c r="DS41" s="999"/>
      <c r="DT41" s="999"/>
      <c r="DU41" s="1000"/>
      <c r="DV41" s="1001"/>
      <c r="DW41" s="1002"/>
      <c r="DX41" s="1002"/>
      <c r="DY41" s="1002"/>
      <c r="DZ41" s="1003"/>
      <c r="EA41" s="217"/>
    </row>
    <row r="42" spans="1:131" s="218" customFormat="1" ht="26.25" customHeight="1" x14ac:dyDescent="0.15">
      <c r="A42" s="232">
        <v>15</v>
      </c>
      <c r="B42" s="1052"/>
      <c r="C42" s="1053"/>
      <c r="D42" s="1053"/>
      <c r="E42" s="1053"/>
      <c r="F42" s="1053"/>
      <c r="G42" s="1053"/>
      <c r="H42" s="1053"/>
      <c r="I42" s="1053"/>
      <c r="J42" s="1053"/>
      <c r="K42" s="1053"/>
      <c r="L42" s="1053"/>
      <c r="M42" s="1053"/>
      <c r="N42" s="1053"/>
      <c r="O42" s="1053"/>
      <c r="P42" s="1054"/>
      <c r="Q42" s="1059"/>
      <c r="R42" s="1056"/>
      <c r="S42" s="1056"/>
      <c r="T42" s="1056"/>
      <c r="U42" s="1056"/>
      <c r="V42" s="1056"/>
      <c r="W42" s="1056"/>
      <c r="X42" s="1056"/>
      <c r="Y42" s="1056"/>
      <c r="Z42" s="1056"/>
      <c r="AA42" s="1056"/>
      <c r="AB42" s="1056"/>
      <c r="AC42" s="1056"/>
      <c r="AD42" s="1056"/>
      <c r="AE42" s="1060"/>
      <c r="AF42" s="1055"/>
      <c r="AG42" s="1056"/>
      <c r="AH42" s="1056"/>
      <c r="AI42" s="1056"/>
      <c r="AJ42" s="1057"/>
      <c r="AK42" s="979"/>
      <c r="AL42" s="970"/>
      <c r="AM42" s="970"/>
      <c r="AN42" s="970"/>
      <c r="AO42" s="970"/>
      <c r="AP42" s="970"/>
      <c r="AQ42" s="970"/>
      <c r="AR42" s="970"/>
      <c r="AS42" s="970"/>
      <c r="AT42" s="970"/>
      <c r="AU42" s="970"/>
      <c r="AV42" s="970"/>
      <c r="AW42" s="970"/>
      <c r="AX42" s="970"/>
      <c r="AY42" s="970"/>
      <c r="AZ42" s="1058"/>
      <c r="BA42" s="1058"/>
      <c r="BB42" s="1058"/>
      <c r="BC42" s="1058"/>
      <c r="BD42" s="1058"/>
      <c r="BE42" s="1050"/>
      <c r="BF42" s="1050"/>
      <c r="BG42" s="1050"/>
      <c r="BH42" s="1050"/>
      <c r="BI42" s="1051"/>
      <c r="BJ42" s="223"/>
      <c r="BK42" s="223"/>
      <c r="BL42" s="223"/>
      <c r="BM42" s="223"/>
      <c r="BN42" s="223"/>
      <c r="BO42" s="236"/>
      <c r="BP42" s="236"/>
      <c r="BQ42" s="233">
        <v>36</v>
      </c>
      <c r="BR42" s="234"/>
      <c r="BS42" s="1023"/>
      <c r="BT42" s="1024"/>
      <c r="BU42" s="1024"/>
      <c r="BV42" s="1024"/>
      <c r="BW42" s="1024"/>
      <c r="BX42" s="1024"/>
      <c r="BY42" s="1024"/>
      <c r="BZ42" s="1024"/>
      <c r="CA42" s="1024"/>
      <c r="CB42" s="1024"/>
      <c r="CC42" s="1024"/>
      <c r="CD42" s="1024"/>
      <c r="CE42" s="1024"/>
      <c r="CF42" s="1024"/>
      <c r="CG42" s="1025"/>
      <c r="CH42" s="998"/>
      <c r="CI42" s="999"/>
      <c r="CJ42" s="999"/>
      <c r="CK42" s="999"/>
      <c r="CL42" s="1000"/>
      <c r="CM42" s="998"/>
      <c r="CN42" s="999"/>
      <c r="CO42" s="999"/>
      <c r="CP42" s="999"/>
      <c r="CQ42" s="1000"/>
      <c r="CR42" s="998"/>
      <c r="CS42" s="999"/>
      <c r="CT42" s="999"/>
      <c r="CU42" s="999"/>
      <c r="CV42" s="1000"/>
      <c r="CW42" s="998"/>
      <c r="CX42" s="999"/>
      <c r="CY42" s="999"/>
      <c r="CZ42" s="999"/>
      <c r="DA42" s="1000"/>
      <c r="DB42" s="998"/>
      <c r="DC42" s="999"/>
      <c r="DD42" s="999"/>
      <c r="DE42" s="999"/>
      <c r="DF42" s="1000"/>
      <c r="DG42" s="998"/>
      <c r="DH42" s="999"/>
      <c r="DI42" s="999"/>
      <c r="DJ42" s="999"/>
      <c r="DK42" s="1000"/>
      <c r="DL42" s="998"/>
      <c r="DM42" s="999"/>
      <c r="DN42" s="999"/>
      <c r="DO42" s="999"/>
      <c r="DP42" s="1000"/>
      <c r="DQ42" s="998"/>
      <c r="DR42" s="999"/>
      <c r="DS42" s="999"/>
      <c r="DT42" s="999"/>
      <c r="DU42" s="1000"/>
      <c r="DV42" s="1001"/>
      <c r="DW42" s="1002"/>
      <c r="DX42" s="1002"/>
      <c r="DY42" s="1002"/>
      <c r="DZ42" s="1003"/>
      <c r="EA42" s="217"/>
    </row>
    <row r="43" spans="1:131" s="218" customFormat="1" ht="26.25" customHeight="1" x14ac:dyDescent="0.15">
      <c r="A43" s="232">
        <v>16</v>
      </c>
      <c r="B43" s="1052"/>
      <c r="C43" s="1053"/>
      <c r="D43" s="1053"/>
      <c r="E43" s="1053"/>
      <c r="F43" s="1053"/>
      <c r="G43" s="1053"/>
      <c r="H43" s="1053"/>
      <c r="I43" s="1053"/>
      <c r="J43" s="1053"/>
      <c r="K43" s="1053"/>
      <c r="L43" s="1053"/>
      <c r="M43" s="1053"/>
      <c r="N43" s="1053"/>
      <c r="O43" s="1053"/>
      <c r="P43" s="1054"/>
      <c r="Q43" s="1059"/>
      <c r="R43" s="1056"/>
      <c r="S43" s="1056"/>
      <c r="T43" s="1056"/>
      <c r="U43" s="1056"/>
      <c r="V43" s="1056"/>
      <c r="W43" s="1056"/>
      <c r="X43" s="1056"/>
      <c r="Y43" s="1056"/>
      <c r="Z43" s="1056"/>
      <c r="AA43" s="1056"/>
      <c r="AB43" s="1056"/>
      <c r="AC43" s="1056"/>
      <c r="AD43" s="1056"/>
      <c r="AE43" s="1060"/>
      <c r="AF43" s="1055"/>
      <c r="AG43" s="1056"/>
      <c r="AH43" s="1056"/>
      <c r="AI43" s="1056"/>
      <c r="AJ43" s="1057"/>
      <c r="AK43" s="979"/>
      <c r="AL43" s="970"/>
      <c r="AM43" s="970"/>
      <c r="AN43" s="970"/>
      <c r="AO43" s="970"/>
      <c r="AP43" s="970"/>
      <c r="AQ43" s="970"/>
      <c r="AR43" s="970"/>
      <c r="AS43" s="970"/>
      <c r="AT43" s="970"/>
      <c r="AU43" s="970"/>
      <c r="AV43" s="970"/>
      <c r="AW43" s="970"/>
      <c r="AX43" s="970"/>
      <c r="AY43" s="970"/>
      <c r="AZ43" s="1058"/>
      <c r="BA43" s="1058"/>
      <c r="BB43" s="1058"/>
      <c r="BC43" s="1058"/>
      <c r="BD43" s="1058"/>
      <c r="BE43" s="1050"/>
      <c r="BF43" s="1050"/>
      <c r="BG43" s="1050"/>
      <c r="BH43" s="1050"/>
      <c r="BI43" s="1051"/>
      <c r="BJ43" s="223"/>
      <c r="BK43" s="223"/>
      <c r="BL43" s="223"/>
      <c r="BM43" s="223"/>
      <c r="BN43" s="223"/>
      <c r="BO43" s="236"/>
      <c r="BP43" s="236"/>
      <c r="BQ43" s="233">
        <v>37</v>
      </c>
      <c r="BR43" s="234"/>
      <c r="BS43" s="1023"/>
      <c r="BT43" s="1024"/>
      <c r="BU43" s="1024"/>
      <c r="BV43" s="1024"/>
      <c r="BW43" s="1024"/>
      <c r="BX43" s="1024"/>
      <c r="BY43" s="1024"/>
      <c r="BZ43" s="1024"/>
      <c r="CA43" s="1024"/>
      <c r="CB43" s="1024"/>
      <c r="CC43" s="1024"/>
      <c r="CD43" s="1024"/>
      <c r="CE43" s="1024"/>
      <c r="CF43" s="1024"/>
      <c r="CG43" s="1025"/>
      <c r="CH43" s="998"/>
      <c r="CI43" s="999"/>
      <c r="CJ43" s="999"/>
      <c r="CK43" s="999"/>
      <c r="CL43" s="1000"/>
      <c r="CM43" s="998"/>
      <c r="CN43" s="999"/>
      <c r="CO43" s="999"/>
      <c r="CP43" s="999"/>
      <c r="CQ43" s="1000"/>
      <c r="CR43" s="998"/>
      <c r="CS43" s="999"/>
      <c r="CT43" s="999"/>
      <c r="CU43" s="999"/>
      <c r="CV43" s="1000"/>
      <c r="CW43" s="998"/>
      <c r="CX43" s="999"/>
      <c r="CY43" s="999"/>
      <c r="CZ43" s="999"/>
      <c r="DA43" s="1000"/>
      <c r="DB43" s="998"/>
      <c r="DC43" s="999"/>
      <c r="DD43" s="999"/>
      <c r="DE43" s="999"/>
      <c r="DF43" s="1000"/>
      <c r="DG43" s="998"/>
      <c r="DH43" s="999"/>
      <c r="DI43" s="999"/>
      <c r="DJ43" s="999"/>
      <c r="DK43" s="1000"/>
      <c r="DL43" s="998"/>
      <c r="DM43" s="999"/>
      <c r="DN43" s="999"/>
      <c r="DO43" s="999"/>
      <c r="DP43" s="1000"/>
      <c r="DQ43" s="998"/>
      <c r="DR43" s="999"/>
      <c r="DS43" s="999"/>
      <c r="DT43" s="999"/>
      <c r="DU43" s="1000"/>
      <c r="DV43" s="1001"/>
      <c r="DW43" s="1002"/>
      <c r="DX43" s="1002"/>
      <c r="DY43" s="1002"/>
      <c r="DZ43" s="1003"/>
      <c r="EA43" s="217"/>
    </row>
    <row r="44" spans="1:131" s="218" customFormat="1" ht="26.25" customHeight="1" x14ac:dyDescent="0.15">
      <c r="A44" s="232">
        <v>17</v>
      </c>
      <c r="B44" s="1052"/>
      <c r="C44" s="1053"/>
      <c r="D44" s="1053"/>
      <c r="E44" s="1053"/>
      <c r="F44" s="1053"/>
      <c r="G44" s="1053"/>
      <c r="H44" s="1053"/>
      <c r="I44" s="1053"/>
      <c r="J44" s="1053"/>
      <c r="K44" s="1053"/>
      <c r="L44" s="1053"/>
      <c r="M44" s="1053"/>
      <c r="N44" s="1053"/>
      <c r="O44" s="1053"/>
      <c r="P44" s="1054"/>
      <c r="Q44" s="1059"/>
      <c r="R44" s="1056"/>
      <c r="S44" s="1056"/>
      <c r="T44" s="1056"/>
      <c r="U44" s="1056"/>
      <c r="V44" s="1056"/>
      <c r="W44" s="1056"/>
      <c r="X44" s="1056"/>
      <c r="Y44" s="1056"/>
      <c r="Z44" s="1056"/>
      <c r="AA44" s="1056"/>
      <c r="AB44" s="1056"/>
      <c r="AC44" s="1056"/>
      <c r="AD44" s="1056"/>
      <c r="AE44" s="1060"/>
      <c r="AF44" s="1055"/>
      <c r="AG44" s="1056"/>
      <c r="AH44" s="1056"/>
      <c r="AI44" s="1056"/>
      <c r="AJ44" s="1057"/>
      <c r="AK44" s="979"/>
      <c r="AL44" s="970"/>
      <c r="AM44" s="970"/>
      <c r="AN44" s="970"/>
      <c r="AO44" s="970"/>
      <c r="AP44" s="970"/>
      <c r="AQ44" s="970"/>
      <c r="AR44" s="970"/>
      <c r="AS44" s="970"/>
      <c r="AT44" s="970"/>
      <c r="AU44" s="970"/>
      <c r="AV44" s="970"/>
      <c r="AW44" s="970"/>
      <c r="AX44" s="970"/>
      <c r="AY44" s="970"/>
      <c r="AZ44" s="1058"/>
      <c r="BA44" s="1058"/>
      <c r="BB44" s="1058"/>
      <c r="BC44" s="1058"/>
      <c r="BD44" s="1058"/>
      <c r="BE44" s="1050"/>
      <c r="BF44" s="1050"/>
      <c r="BG44" s="1050"/>
      <c r="BH44" s="1050"/>
      <c r="BI44" s="1051"/>
      <c r="BJ44" s="223"/>
      <c r="BK44" s="223"/>
      <c r="BL44" s="223"/>
      <c r="BM44" s="223"/>
      <c r="BN44" s="223"/>
      <c r="BO44" s="236"/>
      <c r="BP44" s="236"/>
      <c r="BQ44" s="233">
        <v>38</v>
      </c>
      <c r="BR44" s="234"/>
      <c r="BS44" s="1023"/>
      <c r="BT44" s="1024"/>
      <c r="BU44" s="1024"/>
      <c r="BV44" s="1024"/>
      <c r="BW44" s="1024"/>
      <c r="BX44" s="1024"/>
      <c r="BY44" s="1024"/>
      <c r="BZ44" s="1024"/>
      <c r="CA44" s="1024"/>
      <c r="CB44" s="1024"/>
      <c r="CC44" s="1024"/>
      <c r="CD44" s="1024"/>
      <c r="CE44" s="1024"/>
      <c r="CF44" s="1024"/>
      <c r="CG44" s="1025"/>
      <c r="CH44" s="998"/>
      <c r="CI44" s="999"/>
      <c r="CJ44" s="999"/>
      <c r="CK44" s="999"/>
      <c r="CL44" s="1000"/>
      <c r="CM44" s="998"/>
      <c r="CN44" s="999"/>
      <c r="CO44" s="999"/>
      <c r="CP44" s="999"/>
      <c r="CQ44" s="1000"/>
      <c r="CR44" s="998"/>
      <c r="CS44" s="999"/>
      <c r="CT44" s="999"/>
      <c r="CU44" s="999"/>
      <c r="CV44" s="1000"/>
      <c r="CW44" s="998"/>
      <c r="CX44" s="999"/>
      <c r="CY44" s="999"/>
      <c r="CZ44" s="999"/>
      <c r="DA44" s="1000"/>
      <c r="DB44" s="998"/>
      <c r="DC44" s="999"/>
      <c r="DD44" s="999"/>
      <c r="DE44" s="999"/>
      <c r="DF44" s="1000"/>
      <c r="DG44" s="998"/>
      <c r="DH44" s="999"/>
      <c r="DI44" s="999"/>
      <c r="DJ44" s="999"/>
      <c r="DK44" s="1000"/>
      <c r="DL44" s="998"/>
      <c r="DM44" s="999"/>
      <c r="DN44" s="999"/>
      <c r="DO44" s="999"/>
      <c r="DP44" s="1000"/>
      <c r="DQ44" s="998"/>
      <c r="DR44" s="999"/>
      <c r="DS44" s="999"/>
      <c r="DT44" s="999"/>
      <c r="DU44" s="1000"/>
      <c r="DV44" s="1001"/>
      <c r="DW44" s="1002"/>
      <c r="DX44" s="1002"/>
      <c r="DY44" s="1002"/>
      <c r="DZ44" s="1003"/>
      <c r="EA44" s="217"/>
    </row>
    <row r="45" spans="1:131" s="218" customFormat="1" ht="26.25" customHeight="1" x14ac:dyDescent="0.15">
      <c r="A45" s="232">
        <v>18</v>
      </c>
      <c r="B45" s="1052"/>
      <c r="C45" s="1053"/>
      <c r="D45" s="1053"/>
      <c r="E45" s="1053"/>
      <c r="F45" s="1053"/>
      <c r="G45" s="1053"/>
      <c r="H45" s="1053"/>
      <c r="I45" s="1053"/>
      <c r="J45" s="1053"/>
      <c r="K45" s="1053"/>
      <c r="L45" s="1053"/>
      <c r="M45" s="1053"/>
      <c r="N45" s="1053"/>
      <c r="O45" s="1053"/>
      <c r="P45" s="1054"/>
      <c r="Q45" s="1059"/>
      <c r="R45" s="1056"/>
      <c r="S45" s="1056"/>
      <c r="T45" s="1056"/>
      <c r="U45" s="1056"/>
      <c r="V45" s="1056"/>
      <c r="W45" s="1056"/>
      <c r="X45" s="1056"/>
      <c r="Y45" s="1056"/>
      <c r="Z45" s="1056"/>
      <c r="AA45" s="1056"/>
      <c r="AB45" s="1056"/>
      <c r="AC45" s="1056"/>
      <c r="AD45" s="1056"/>
      <c r="AE45" s="1060"/>
      <c r="AF45" s="1055"/>
      <c r="AG45" s="1056"/>
      <c r="AH45" s="1056"/>
      <c r="AI45" s="1056"/>
      <c r="AJ45" s="1057"/>
      <c r="AK45" s="979"/>
      <c r="AL45" s="970"/>
      <c r="AM45" s="970"/>
      <c r="AN45" s="970"/>
      <c r="AO45" s="970"/>
      <c r="AP45" s="970"/>
      <c r="AQ45" s="970"/>
      <c r="AR45" s="970"/>
      <c r="AS45" s="970"/>
      <c r="AT45" s="970"/>
      <c r="AU45" s="970"/>
      <c r="AV45" s="970"/>
      <c r="AW45" s="970"/>
      <c r="AX45" s="970"/>
      <c r="AY45" s="970"/>
      <c r="AZ45" s="1058"/>
      <c r="BA45" s="1058"/>
      <c r="BB45" s="1058"/>
      <c r="BC45" s="1058"/>
      <c r="BD45" s="1058"/>
      <c r="BE45" s="1050"/>
      <c r="BF45" s="1050"/>
      <c r="BG45" s="1050"/>
      <c r="BH45" s="1050"/>
      <c r="BI45" s="1051"/>
      <c r="BJ45" s="223"/>
      <c r="BK45" s="223"/>
      <c r="BL45" s="223"/>
      <c r="BM45" s="223"/>
      <c r="BN45" s="223"/>
      <c r="BO45" s="236"/>
      <c r="BP45" s="236"/>
      <c r="BQ45" s="233">
        <v>39</v>
      </c>
      <c r="BR45" s="234"/>
      <c r="BS45" s="1023"/>
      <c r="BT45" s="1024"/>
      <c r="BU45" s="1024"/>
      <c r="BV45" s="1024"/>
      <c r="BW45" s="1024"/>
      <c r="BX45" s="1024"/>
      <c r="BY45" s="1024"/>
      <c r="BZ45" s="1024"/>
      <c r="CA45" s="1024"/>
      <c r="CB45" s="1024"/>
      <c r="CC45" s="1024"/>
      <c r="CD45" s="1024"/>
      <c r="CE45" s="1024"/>
      <c r="CF45" s="1024"/>
      <c r="CG45" s="1025"/>
      <c r="CH45" s="998"/>
      <c r="CI45" s="999"/>
      <c r="CJ45" s="999"/>
      <c r="CK45" s="999"/>
      <c r="CL45" s="1000"/>
      <c r="CM45" s="998"/>
      <c r="CN45" s="999"/>
      <c r="CO45" s="999"/>
      <c r="CP45" s="999"/>
      <c r="CQ45" s="1000"/>
      <c r="CR45" s="998"/>
      <c r="CS45" s="999"/>
      <c r="CT45" s="999"/>
      <c r="CU45" s="999"/>
      <c r="CV45" s="1000"/>
      <c r="CW45" s="998"/>
      <c r="CX45" s="999"/>
      <c r="CY45" s="999"/>
      <c r="CZ45" s="999"/>
      <c r="DA45" s="1000"/>
      <c r="DB45" s="998"/>
      <c r="DC45" s="999"/>
      <c r="DD45" s="999"/>
      <c r="DE45" s="999"/>
      <c r="DF45" s="1000"/>
      <c r="DG45" s="998"/>
      <c r="DH45" s="999"/>
      <c r="DI45" s="999"/>
      <c r="DJ45" s="999"/>
      <c r="DK45" s="1000"/>
      <c r="DL45" s="998"/>
      <c r="DM45" s="999"/>
      <c r="DN45" s="999"/>
      <c r="DO45" s="999"/>
      <c r="DP45" s="1000"/>
      <c r="DQ45" s="998"/>
      <c r="DR45" s="999"/>
      <c r="DS45" s="999"/>
      <c r="DT45" s="999"/>
      <c r="DU45" s="1000"/>
      <c r="DV45" s="1001"/>
      <c r="DW45" s="1002"/>
      <c r="DX45" s="1002"/>
      <c r="DY45" s="1002"/>
      <c r="DZ45" s="1003"/>
      <c r="EA45" s="217"/>
    </row>
    <row r="46" spans="1:131" s="218" customFormat="1" ht="26.25" customHeight="1" x14ac:dyDescent="0.15">
      <c r="A46" s="232">
        <v>19</v>
      </c>
      <c r="B46" s="1052"/>
      <c r="C46" s="1053"/>
      <c r="D46" s="1053"/>
      <c r="E46" s="1053"/>
      <c r="F46" s="1053"/>
      <c r="G46" s="1053"/>
      <c r="H46" s="1053"/>
      <c r="I46" s="1053"/>
      <c r="J46" s="1053"/>
      <c r="K46" s="1053"/>
      <c r="L46" s="1053"/>
      <c r="M46" s="1053"/>
      <c r="N46" s="1053"/>
      <c r="O46" s="1053"/>
      <c r="P46" s="1054"/>
      <c r="Q46" s="1059"/>
      <c r="R46" s="1056"/>
      <c r="S46" s="1056"/>
      <c r="T46" s="1056"/>
      <c r="U46" s="1056"/>
      <c r="V46" s="1056"/>
      <c r="W46" s="1056"/>
      <c r="X46" s="1056"/>
      <c r="Y46" s="1056"/>
      <c r="Z46" s="1056"/>
      <c r="AA46" s="1056"/>
      <c r="AB46" s="1056"/>
      <c r="AC46" s="1056"/>
      <c r="AD46" s="1056"/>
      <c r="AE46" s="1060"/>
      <c r="AF46" s="1055"/>
      <c r="AG46" s="1056"/>
      <c r="AH46" s="1056"/>
      <c r="AI46" s="1056"/>
      <c r="AJ46" s="1057"/>
      <c r="AK46" s="979"/>
      <c r="AL46" s="970"/>
      <c r="AM46" s="970"/>
      <c r="AN46" s="970"/>
      <c r="AO46" s="970"/>
      <c r="AP46" s="970"/>
      <c r="AQ46" s="970"/>
      <c r="AR46" s="970"/>
      <c r="AS46" s="970"/>
      <c r="AT46" s="970"/>
      <c r="AU46" s="970"/>
      <c r="AV46" s="970"/>
      <c r="AW46" s="970"/>
      <c r="AX46" s="970"/>
      <c r="AY46" s="970"/>
      <c r="AZ46" s="1058"/>
      <c r="BA46" s="1058"/>
      <c r="BB46" s="1058"/>
      <c r="BC46" s="1058"/>
      <c r="BD46" s="1058"/>
      <c r="BE46" s="1050"/>
      <c r="BF46" s="1050"/>
      <c r="BG46" s="1050"/>
      <c r="BH46" s="1050"/>
      <c r="BI46" s="1051"/>
      <c r="BJ46" s="223"/>
      <c r="BK46" s="223"/>
      <c r="BL46" s="223"/>
      <c r="BM46" s="223"/>
      <c r="BN46" s="223"/>
      <c r="BO46" s="236"/>
      <c r="BP46" s="236"/>
      <c r="BQ46" s="233">
        <v>40</v>
      </c>
      <c r="BR46" s="234"/>
      <c r="BS46" s="1023"/>
      <c r="BT46" s="1024"/>
      <c r="BU46" s="1024"/>
      <c r="BV46" s="1024"/>
      <c r="BW46" s="1024"/>
      <c r="BX46" s="1024"/>
      <c r="BY46" s="1024"/>
      <c r="BZ46" s="1024"/>
      <c r="CA46" s="1024"/>
      <c r="CB46" s="1024"/>
      <c r="CC46" s="1024"/>
      <c r="CD46" s="1024"/>
      <c r="CE46" s="1024"/>
      <c r="CF46" s="1024"/>
      <c r="CG46" s="1025"/>
      <c r="CH46" s="998"/>
      <c r="CI46" s="999"/>
      <c r="CJ46" s="999"/>
      <c r="CK46" s="999"/>
      <c r="CL46" s="1000"/>
      <c r="CM46" s="998"/>
      <c r="CN46" s="999"/>
      <c r="CO46" s="999"/>
      <c r="CP46" s="999"/>
      <c r="CQ46" s="1000"/>
      <c r="CR46" s="998"/>
      <c r="CS46" s="999"/>
      <c r="CT46" s="999"/>
      <c r="CU46" s="999"/>
      <c r="CV46" s="1000"/>
      <c r="CW46" s="998"/>
      <c r="CX46" s="999"/>
      <c r="CY46" s="999"/>
      <c r="CZ46" s="999"/>
      <c r="DA46" s="1000"/>
      <c r="DB46" s="998"/>
      <c r="DC46" s="999"/>
      <c r="DD46" s="999"/>
      <c r="DE46" s="999"/>
      <c r="DF46" s="1000"/>
      <c r="DG46" s="998"/>
      <c r="DH46" s="999"/>
      <c r="DI46" s="999"/>
      <c r="DJ46" s="999"/>
      <c r="DK46" s="1000"/>
      <c r="DL46" s="998"/>
      <c r="DM46" s="999"/>
      <c r="DN46" s="999"/>
      <c r="DO46" s="999"/>
      <c r="DP46" s="1000"/>
      <c r="DQ46" s="998"/>
      <c r="DR46" s="999"/>
      <c r="DS46" s="999"/>
      <c r="DT46" s="999"/>
      <c r="DU46" s="1000"/>
      <c r="DV46" s="1001"/>
      <c r="DW46" s="1002"/>
      <c r="DX46" s="1002"/>
      <c r="DY46" s="1002"/>
      <c r="DZ46" s="1003"/>
      <c r="EA46" s="217"/>
    </row>
    <row r="47" spans="1:131" s="218" customFormat="1" ht="26.25" customHeight="1" x14ac:dyDescent="0.15">
      <c r="A47" s="232">
        <v>20</v>
      </c>
      <c r="B47" s="1052"/>
      <c r="C47" s="1053"/>
      <c r="D47" s="1053"/>
      <c r="E47" s="1053"/>
      <c r="F47" s="1053"/>
      <c r="G47" s="1053"/>
      <c r="H47" s="1053"/>
      <c r="I47" s="1053"/>
      <c r="J47" s="1053"/>
      <c r="K47" s="1053"/>
      <c r="L47" s="1053"/>
      <c r="M47" s="1053"/>
      <c r="N47" s="1053"/>
      <c r="O47" s="1053"/>
      <c r="P47" s="1054"/>
      <c r="Q47" s="1059"/>
      <c r="R47" s="1056"/>
      <c r="S47" s="1056"/>
      <c r="T47" s="1056"/>
      <c r="U47" s="1056"/>
      <c r="V47" s="1056"/>
      <c r="W47" s="1056"/>
      <c r="X47" s="1056"/>
      <c r="Y47" s="1056"/>
      <c r="Z47" s="1056"/>
      <c r="AA47" s="1056"/>
      <c r="AB47" s="1056"/>
      <c r="AC47" s="1056"/>
      <c r="AD47" s="1056"/>
      <c r="AE47" s="1060"/>
      <c r="AF47" s="1055"/>
      <c r="AG47" s="1056"/>
      <c r="AH47" s="1056"/>
      <c r="AI47" s="1056"/>
      <c r="AJ47" s="1057"/>
      <c r="AK47" s="979"/>
      <c r="AL47" s="970"/>
      <c r="AM47" s="970"/>
      <c r="AN47" s="970"/>
      <c r="AO47" s="970"/>
      <c r="AP47" s="970"/>
      <c r="AQ47" s="970"/>
      <c r="AR47" s="970"/>
      <c r="AS47" s="970"/>
      <c r="AT47" s="970"/>
      <c r="AU47" s="970"/>
      <c r="AV47" s="970"/>
      <c r="AW47" s="970"/>
      <c r="AX47" s="970"/>
      <c r="AY47" s="970"/>
      <c r="AZ47" s="1058"/>
      <c r="BA47" s="1058"/>
      <c r="BB47" s="1058"/>
      <c r="BC47" s="1058"/>
      <c r="BD47" s="1058"/>
      <c r="BE47" s="1050"/>
      <c r="BF47" s="1050"/>
      <c r="BG47" s="1050"/>
      <c r="BH47" s="1050"/>
      <c r="BI47" s="1051"/>
      <c r="BJ47" s="223"/>
      <c r="BK47" s="223"/>
      <c r="BL47" s="223"/>
      <c r="BM47" s="223"/>
      <c r="BN47" s="223"/>
      <c r="BO47" s="236"/>
      <c r="BP47" s="236"/>
      <c r="BQ47" s="233">
        <v>41</v>
      </c>
      <c r="BR47" s="234"/>
      <c r="BS47" s="1023"/>
      <c r="BT47" s="1024"/>
      <c r="BU47" s="1024"/>
      <c r="BV47" s="1024"/>
      <c r="BW47" s="1024"/>
      <c r="BX47" s="1024"/>
      <c r="BY47" s="1024"/>
      <c r="BZ47" s="1024"/>
      <c r="CA47" s="1024"/>
      <c r="CB47" s="1024"/>
      <c r="CC47" s="1024"/>
      <c r="CD47" s="1024"/>
      <c r="CE47" s="1024"/>
      <c r="CF47" s="1024"/>
      <c r="CG47" s="1025"/>
      <c r="CH47" s="998"/>
      <c r="CI47" s="999"/>
      <c r="CJ47" s="999"/>
      <c r="CK47" s="999"/>
      <c r="CL47" s="1000"/>
      <c r="CM47" s="998"/>
      <c r="CN47" s="999"/>
      <c r="CO47" s="999"/>
      <c r="CP47" s="999"/>
      <c r="CQ47" s="1000"/>
      <c r="CR47" s="998"/>
      <c r="CS47" s="999"/>
      <c r="CT47" s="999"/>
      <c r="CU47" s="999"/>
      <c r="CV47" s="1000"/>
      <c r="CW47" s="998"/>
      <c r="CX47" s="999"/>
      <c r="CY47" s="999"/>
      <c r="CZ47" s="999"/>
      <c r="DA47" s="1000"/>
      <c r="DB47" s="998"/>
      <c r="DC47" s="999"/>
      <c r="DD47" s="999"/>
      <c r="DE47" s="999"/>
      <c r="DF47" s="1000"/>
      <c r="DG47" s="998"/>
      <c r="DH47" s="999"/>
      <c r="DI47" s="999"/>
      <c r="DJ47" s="999"/>
      <c r="DK47" s="1000"/>
      <c r="DL47" s="998"/>
      <c r="DM47" s="999"/>
      <c r="DN47" s="999"/>
      <c r="DO47" s="999"/>
      <c r="DP47" s="1000"/>
      <c r="DQ47" s="998"/>
      <c r="DR47" s="999"/>
      <c r="DS47" s="999"/>
      <c r="DT47" s="999"/>
      <c r="DU47" s="1000"/>
      <c r="DV47" s="1001"/>
      <c r="DW47" s="1002"/>
      <c r="DX47" s="1002"/>
      <c r="DY47" s="1002"/>
      <c r="DZ47" s="1003"/>
      <c r="EA47" s="217"/>
    </row>
    <row r="48" spans="1:131" s="218" customFormat="1" ht="26.25" customHeight="1" x14ac:dyDescent="0.15">
      <c r="A48" s="232">
        <v>21</v>
      </c>
      <c r="B48" s="1052"/>
      <c r="C48" s="1053"/>
      <c r="D48" s="1053"/>
      <c r="E48" s="1053"/>
      <c r="F48" s="1053"/>
      <c r="G48" s="1053"/>
      <c r="H48" s="1053"/>
      <c r="I48" s="1053"/>
      <c r="J48" s="1053"/>
      <c r="K48" s="1053"/>
      <c r="L48" s="1053"/>
      <c r="M48" s="1053"/>
      <c r="N48" s="1053"/>
      <c r="O48" s="1053"/>
      <c r="P48" s="1054"/>
      <c r="Q48" s="1059"/>
      <c r="R48" s="1056"/>
      <c r="S48" s="1056"/>
      <c r="T48" s="1056"/>
      <c r="U48" s="1056"/>
      <c r="V48" s="1056"/>
      <c r="W48" s="1056"/>
      <c r="X48" s="1056"/>
      <c r="Y48" s="1056"/>
      <c r="Z48" s="1056"/>
      <c r="AA48" s="1056"/>
      <c r="AB48" s="1056"/>
      <c r="AC48" s="1056"/>
      <c r="AD48" s="1056"/>
      <c r="AE48" s="1060"/>
      <c r="AF48" s="1055"/>
      <c r="AG48" s="1056"/>
      <c r="AH48" s="1056"/>
      <c r="AI48" s="1056"/>
      <c r="AJ48" s="1057"/>
      <c r="AK48" s="979"/>
      <c r="AL48" s="970"/>
      <c r="AM48" s="970"/>
      <c r="AN48" s="970"/>
      <c r="AO48" s="970"/>
      <c r="AP48" s="970"/>
      <c r="AQ48" s="970"/>
      <c r="AR48" s="970"/>
      <c r="AS48" s="970"/>
      <c r="AT48" s="970"/>
      <c r="AU48" s="970"/>
      <c r="AV48" s="970"/>
      <c r="AW48" s="970"/>
      <c r="AX48" s="970"/>
      <c r="AY48" s="970"/>
      <c r="AZ48" s="1058"/>
      <c r="BA48" s="1058"/>
      <c r="BB48" s="1058"/>
      <c r="BC48" s="1058"/>
      <c r="BD48" s="1058"/>
      <c r="BE48" s="1050"/>
      <c r="BF48" s="1050"/>
      <c r="BG48" s="1050"/>
      <c r="BH48" s="1050"/>
      <c r="BI48" s="1051"/>
      <c r="BJ48" s="223"/>
      <c r="BK48" s="223"/>
      <c r="BL48" s="223"/>
      <c r="BM48" s="223"/>
      <c r="BN48" s="223"/>
      <c r="BO48" s="236"/>
      <c r="BP48" s="236"/>
      <c r="BQ48" s="233">
        <v>42</v>
      </c>
      <c r="BR48" s="234"/>
      <c r="BS48" s="1023"/>
      <c r="BT48" s="1024"/>
      <c r="BU48" s="1024"/>
      <c r="BV48" s="1024"/>
      <c r="BW48" s="1024"/>
      <c r="BX48" s="1024"/>
      <c r="BY48" s="1024"/>
      <c r="BZ48" s="1024"/>
      <c r="CA48" s="1024"/>
      <c r="CB48" s="1024"/>
      <c r="CC48" s="1024"/>
      <c r="CD48" s="1024"/>
      <c r="CE48" s="1024"/>
      <c r="CF48" s="1024"/>
      <c r="CG48" s="1025"/>
      <c r="CH48" s="998"/>
      <c r="CI48" s="999"/>
      <c r="CJ48" s="999"/>
      <c r="CK48" s="999"/>
      <c r="CL48" s="1000"/>
      <c r="CM48" s="998"/>
      <c r="CN48" s="999"/>
      <c r="CO48" s="999"/>
      <c r="CP48" s="999"/>
      <c r="CQ48" s="1000"/>
      <c r="CR48" s="998"/>
      <c r="CS48" s="999"/>
      <c r="CT48" s="999"/>
      <c r="CU48" s="999"/>
      <c r="CV48" s="1000"/>
      <c r="CW48" s="998"/>
      <c r="CX48" s="999"/>
      <c r="CY48" s="999"/>
      <c r="CZ48" s="999"/>
      <c r="DA48" s="1000"/>
      <c r="DB48" s="998"/>
      <c r="DC48" s="999"/>
      <c r="DD48" s="999"/>
      <c r="DE48" s="999"/>
      <c r="DF48" s="1000"/>
      <c r="DG48" s="998"/>
      <c r="DH48" s="999"/>
      <c r="DI48" s="999"/>
      <c r="DJ48" s="999"/>
      <c r="DK48" s="1000"/>
      <c r="DL48" s="998"/>
      <c r="DM48" s="999"/>
      <c r="DN48" s="999"/>
      <c r="DO48" s="999"/>
      <c r="DP48" s="1000"/>
      <c r="DQ48" s="998"/>
      <c r="DR48" s="999"/>
      <c r="DS48" s="999"/>
      <c r="DT48" s="999"/>
      <c r="DU48" s="1000"/>
      <c r="DV48" s="1001"/>
      <c r="DW48" s="1002"/>
      <c r="DX48" s="1002"/>
      <c r="DY48" s="1002"/>
      <c r="DZ48" s="1003"/>
      <c r="EA48" s="217"/>
    </row>
    <row r="49" spans="1:131" s="218" customFormat="1" ht="26.25" customHeight="1" x14ac:dyDescent="0.15">
      <c r="A49" s="232">
        <v>22</v>
      </c>
      <c r="B49" s="1052"/>
      <c r="C49" s="1053"/>
      <c r="D49" s="1053"/>
      <c r="E49" s="1053"/>
      <c r="F49" s="1053"/>
      <c r="G49" s="1053"/>
      <c r="H49" s="1053"/>
      <c r="I49" s="1053"/>
      <c r="J49" s="1053"/>
      <c r="K49" s="1053"/>
      <c r="L49" s="1053"/>
      <c r="M49" s="1053"/>
      <c r="N49" s="1053"/>
      <c r="O49" s="1053"/>
      <c r="P49" s="1054"/>
      <c r="Q49" s="1059"/>
      <c r="R49" s="1056"/>
      <c r="S49" s="1056"/>
      <c r="T49" s="1056"/>
      <c r="U49" s="1056"/>
      <c r="V49" s="1056"/>
      <c r="W49" s="1056"/>
      <c r="X49" s="1056"/>
      <c r="Y49" s="1056"/>
      <c r="Z49" s="1056"/>
      <c r="AA49" s="1056"/>
      <c r="AB49" s="1056"/>
      <c r="AC49" s="1056"/>
      <c r="AD49" s="1056"/>
      <c r="AE49" s="1060"/>
      <c r="AF49" s="1055"/>
      <c r="AG49" s="1056"/>
      <c r="AH49" s="1056"/>
      <c r="AI49" s="1056"/>
      <c r="AJ49" s="1057"/>
      <c r="AK49" s="979"/>
      <c r="AL49" s="970"/>
      <c r="AM49" s="970"/>
      <c r="AN49" s="970"/>
      <c r="AO49" s="970"/>
      <c r="AP49" s="970"/>
      <c r="AQ49" s="970"/>
      <c r="AR49" s="970"/>
      <c r="AS49" s="970"/>
      <c r="AT49" s="970"/>
      <c r="AU49" s="970"/>
      <c r="AV49" s="970"/>
      <c r="AW49" s="970"/>
      <c r="AX49" s="970"/>
      <c r="AY49" s="970"/>
      <c r="AZ49" s="1058"/>
      <c r="BA49" s="1058"/>
      <c r="BB49" s="1058"/>
      <c r="BC49" s="1058"/>
      <c r="BD49" s="1058"/>
      <c r="BE49" s="1050"/>
      <c r="BF49" s="1050"/>
      <c r="BG49" s="1050"/>
      <c r="BH49" s="1050"/>
      <c r="BI49" s="1051"/>
      <c r="BJ49" s="223"/>
      <c r="BK49" s="223"/>
      <c r="BL49" s="223"/>
      <c r="BM49" s="223"/>
      <c r="BN49" s="223"/>
      <c r="BO49" s="236"/>
      <c r="BP49" s="236"/>
      <c r="BQ49" s="233">
        <v>43</v>
      </c>
      <c r="BR49" s="234"/>
      <c r="BS49" s="1023"/>
      <c r="BT49" s="1024"/>
      <c r="BU49" s="1024"/>
      <c r="BV49" s="1024"/>
      <c r="BW49" s="1024"/>
      <c r="BX49" s="1024"/>
      <c r="BY49" s="1024"/>
      <c r="BZ49" s="1024"/>
      <c r="CA49" s="1024"/>
      <c r="CB49" s="1024"/>
      <c r="CC49" s="1024"/>
      <c r="CD49" s="1024"/>
      <c r="CE49" s="1024"/>
      <c r="CF49" s="1024"/>
      <c r="CG49" s="1025"/>
      <c r="CH49" s="998"/>
      <c r="CI49" s="999"/>
      <c r="CJ49" s="999"/>
      <c r="CK49" s="999"/>
      <c r="CL49" s="1000"/>
      <c r="CM49" s="998"/>
      <c r="CN49" s="999"/>
      <c r="CO49" s="999"/>
      <c r="CP49" s="999"/>
      <c r="CQ49" s="1000"/>
      <c r="CR49" s="998"/>
      <c r="CS49" s="999"/>
      <c r="CT49" s="999"/>
      <c r="CU49" s="999"/>
      <c r="CV49" s="1000"/>
      <c r="CW49" s="998"/>
      <c r="CX49" s="999"/>
      <c r="CY49" s="999"/>
      <c r="CZ49" s="999"/>
      <c r="DA49" s="1000"/>
      <c r="DB49" s="998"/>
      <c r="DC49" s="999"/>
      <c r="DD49" s="999"/>
      <c r="DE49" s="999"/>
      <c r="DF49" s="1000"/>
      <c r="DG49" s="998"/>
      <c r="DH49" s="999"/>
      <c r="DI49" s="999"/>
      <c r="DJ49" s="999"/>
      <c r="DK49" s="1000"/>
      <c r="DL49" s="998"/>
      <c r="DM49" s="999"/>
      <c r="DN49" s="999"/>
      <c r="DO49" s="999"/>
      <c r="DP49" s="1000"/>
      <c r="DQ49" s="998"/>
      <c r="DR49" s="999"/>
      <c r="DS49" s="999"/>
      <c r="DT49" s="999"/>
      <c r="DU49" s="1000"/>
      <c r="DV49" s="1001"/>
      <c r="DW49" s="1002"/>
      <c r="DX49" s="1002"/>
      <c r="DY49" s="1002"/>
      <c r="DZ49" s="1003"/>
      <c r="EA49" s="217"/>
    </row>
    <row r="50" spans="1:131" s="218" customFormat="1" ht="26.25" customHeight="1" x14ac:dyDescent="0.15">
      <c r="A50" s="232">
        <v>23</v>
      </c>
      <c r="B50" s="1052"/>
      <c r="C50" s="1053"/>
      <c r="D50" s="1053"/>
      <c r="E50" s="1053"/>
      <c r="F50" s="1053"/>
      <c r="G50" s="1053"/>
      <c r="H50" s="1053"/>
      <c r="I50" s="1053"/>
      <c r="J50" s="1053"/>
      <c r="K50" s="1053"/>
      <c r="L50" s="1053"/>
      <c r="M50" s="1053"/>
      <c r="N50" s="1053"/>
      <c r="O50" s="1053"/>
      <c r="P50" s="1054"/>
      <c r="Q50" s="1048"/>
      <c r="R50" s="1029"/>
      <c r="S50" s="1029"/>
      <c r="T50" s="1029"/>
      <c r="U50" s="1029"/>
      <c r="V50" s="1029"/>
      <c r="W50" s="1029"/>
      <c r="X50" s="1029"/>
      <c r="Y50" s="1029"/>
      <c r="Z50" s="1029"/>
      <c r="AA50" s="1029"/>
      <c r="AB50" s="1029"/>
      <c r="AC50" s="1029"/>
      <c r="AD50" s="1029"/>
      <c r="AE50" s="1049"/>
      <c r="AF50" s="1055"/>
      <c r="AG50" s="1056"/>
      <c r="AH50" s="1056"/>
      <c r="AI50" s="1056"/>
      <c r="AJ50" s="1057"/>
      <c r="AK50" s="1031"/>
      <c r="AL50" s="1029"/>
      <c r="AM50" s="1029"/>
      <c r="AN50" s="1029"/>
      <c r="AO50" s="1029"/>
      <c r="AP50" s="1029"/>
      <c r="AQ50" s="1029"/>
      <c r="AR50" s="1029"/>
      <c r="AS50" s="1029"/>
      <c r="AT50" s="1029"/>
      <c r="AU50" s="1029"/>
      <c r="AV50" s="1029"/>
      <c r="AW50" s="1029"/>
      <c r="AX50" s="1029"/>
      <c r="AY50" s="1029"/>
      <c r="AZ50" s="1032"/>
      <c r="BA50" s="1032"/>
      <c r="BB50" s="1032"/>
      <c r="BC50" s="1032"/>
      <c r="BD50" s="1032"/>
      <c r="BE50" s="1050"/>
      <c r="BF50" s="1050"/>
      <c r="BG50" s="1050"/>
      <c r="BH50" s="1050"/>
      <c r="BI50" s="1051"/>
      <c r="BJ50" s="223"/>
      <c r="BK50" s="223"/>
      <c r="BL50" s="223"/>
      <c r="BM50" s="223"/>
      <c r="BN50" s="223"/>
      <c r="BO50" s="236"/>
      <c r="BP50" s="236"/>
      <c r="BQ50" s="233">
        <v>44</v>
      </c>
      <c r="BR50" s="234"/>
      <c r="BS50" s="1023"/>
      <c r="BT50" s="1024"/>
      <c r="BU50" s="1024"/>
      <c r="BV50" s="1024"/>
      <c r="BW50" s="1024"/>
      <c r="BX50" s="1024"/>
      <c r="BY50" s="1024"/>
      <c r="BZ50" s="1024"/>
      <c r="CA50" s="1024"/>
      <c r="CB50" s="1024"/>
      <c r="CC50" s="1024"/>
      <c r="CD50" s="1024"/>
      <c r="CE50" s="1024"/>
      <c r="CF50" s="1024"/>
      <c r="CG50" s="1025"/>
      <c r="CH50" s="998"/>
      <c r="CI50" s="999"/>
      <c r="CJ50" s="999"/>
      <c r="CK50" s="999"/>
      <c r="CL50" s="1000"/>
      <c r="CM50" s="998"/>
      <c r="CN50" s="999"/>
      <c r="CO50" s="999"/>
      <c r="CP50" s="999"/>
      <c r="CQ50" s="1000"/>
      <c r="CR50" s="998"/>
      <c r="CS50" s="999"/>
      <c r="CT50" s="999"/>
      <c r="CU50" s="999"/>
      <c r="CV50" s="1000"/>
      <c r="CW50" s="998"/>
      <c r="CX50" s="999"/>
      <c r="CY50" s="999"/>
      <c r="CZ50" s="999"/>
      <c r="DA50" s="1000"/>
      <c r="DB50" s="998"/>
      <c r="DC50" s="999"/>
      <c r="DD50" s="999"/>
      <c r="DE50" s="999"/>
      <c r="DF50" s="1000"/>
      <c r="DG50" s="998"/>
      <c r="DH50" s="999"/>
      <c r="DI50" s="999"/>
      <c r="DJ50" s="999"/>
      <c r="DK50" s="1000"/>
      <c r="DL50" s="998"/>
      <c r="DM50" s="999"/>
      <c r="DN50" s="999"/>
      <c r="DO50" s="999"/>
      <c r="DP50" s="1000"/>
      <c r="DQ50" s="998"/>
      <c r="DR50" s="999"/>
      <c r="DS50" s="999"/>
      <c r="DT50" s="999"/>
      <c r="DU50" s="1000"/>
      <c r="DV50" s="1001"/>
      <c r="DW50" s="1002"/>
      <c r="DX50" s="1002"/>
      <c r="DY50" s="1002"/>
      <c r="DZ50" s="1003"/>
      <c r="EA50" s="217"/>
    </row>
    <row r="51" spans="1:131" s="218" customFormat="1" ht="26.25" customHeight="1" x14ac:dyDescent="0.15">
      <c r="A51" s="232">
        <v>24</v>
      </c>
      <c r="B51" s="1052"/>
      <c r="C51" s="1053"/>
      <c r="D51" s="1053"/>
      <c r="E51" s="1053"/>
      <c r="F51" s="1053"/>
      <c r="G51" s="1053"/>
      <c r="H51" s="1053"/>
      <c r="I51" s="1053"/>
      <c r="J51" s="1053"/>
      <c r="K51" s="1053"/>
      <c r="L51" s="1053"/>
      <c r="M51" s="1053"/>
      <c r="N51" s="1053"/>
      <c r="O51" s="1053"/>
      <c r="P51" s="1054"/>
      <c r="Q51" s="1048"/>
      <c r="R51" s="1029"/>
      <c r="S51" s="1029"/>
      <c r="T51" s="1029"/>
      <c r="U51" s="1029"/>
      <c r="V51" s="1029"/>
      <c r="W51" s="1029"/>
      <c r="X51" s="1029"/>
      <c r="Y51" s="1029"/>
      <c r="Z51" s="1029"/>
      <c r="AA51" s="1029"/>
      <c r="AB51" s="1029"/>
      <c r="AC51" s="1029"/>
      <c r="AD51" s="1029"/>
      <c r="AE51" s="1049"/>
      <c r="AF51" s="1055"/>
      <c r="AG51" s="1056"/>
      <c r="AH51" s="1056"/>
      <c r="AI51" s="1056"/>
      <c r="AJ51" s="1057"/>
      <c r="AK51" s="1031"/>
      <c r="AL51" s="1029"/>
      <c r="AM51" s="1029"/>
      <c r="AN51" s="1029"/>
      <c r="AO51" s="1029"/>
      <c r="AP51" s="1029"/>
      <c r="AQ51" s="1029"/>
      <c r="AR51" s="1029"/>
      <c r="AS51" s="1029"/>
      <c r="AT51" s="1029"/>
      <c r="AU51" s="1029"/>
      <c r="AV51" s="1029"/>
      <c r="AW51" s="1029"/>
      <c r="AX51" s="1029"/>
      <c r="AY51" s="1029"/>
      <c r="AZ51" s="1032"/>
      <c r="BA51" s="1032"/>
      <c r="BB51" s="1032"/>
      <c r="BC51" s="1032"/>
      <c r="BD51" s="1032"/>
      <c r="BE51" s="1050"/>
      <c r="BF51" s="1050"/>
      <c r="BG51" s="1050"/>
      <c r="BH51" s="1050"/>
      <c r="BI51" s="1051"/>
      <c r="BJ51" s="223"/>
      <c r="BK51" s="223"/>
      <c r="BL51" s="223"/>
      <c r="BM51" s="223"/>
      <c r="BN51" s="223"/>
      <c r="BO51" s="236"/>
      <c r="BP51" s="236"/>
      <c r="BQ51" s="233">
        <v>45</v>
      </c>
      <c r="BR51" s="234"/>
      <c r="BS51" s="1023"/>
      <c r="BT51" s="1024"/>
      <c r="BU51" s="1024"/>
      <c r="BV51" s="1024"/>
      <c r="BW51" s="1024"/>
      <c r="BX51" s="1024"/>
      <c r="BY51" s="1024"/>
      <c r="BZ51" s="1024"/>
      <c r="CA51" s="1024"/>
      <c r="CB51" s="1024"/>
      <c r="CC51" s="1024"/>
      <c r="CD51" s="1024"/>
      <c r="CE51" s="1024"/>
      <c r="CF51" s="1024"/>
      <c r="CG51" s="1025"/>
      <c r="CH51" s="998"/>
      <c r="CI51" s="999"/>
      <c r="CJ51" s="999"/>
      <c r="CK51" s="999"/>
      <c r="CL51" s="1000"/>
      <c r="CM51" s="998"/>
      <c r="CN51" s="999"/>
      <c r="CO51" s="999"/>
      <c r="CP51" s="999"/>
      <c r="CQ51" s="1000"/>
      <c r="CR51" s="998"/>
      <c r="CS51" s="999"/>
      <c r="CT51" s="999"/>
      <c r="CU51" s="999"/>
      <c r="CV51" s="1000"/>
      <c r="CW51" s="998"/>
      <c r="CX51" s="999"/>
      <c r="CY51" s="999"/>
      <c r="CZ51" s="999"/>
      <c r="DA51" s="1000"/>
      <c r="DB51" s="998"/>
      <c r="DC51" s="999"/>
      <c r="DD51" s="999"/>
      <c r="DE51" s="999"/>
      <c r="DF51" s="1000"/>
      <c r="DG51" s="998"/>
      <c r="DH51" s="999"/>
      <c r="DI51" s="999"/>
      <c r="DJ51" s="999"/>
      <c r="DK51" s="1000"/>
      <c r="DL51" s="998"/>
      <c r="DM51" s="999"/>
      <c r="DN51" s="999"/>
      <c r="DO51" s="999"/>
      <c r="DP51" s="1000"/>
      <c r="DQ51" s="998"/>
      <c r="DR51" s="999"/>
      <c r="DS51" s="999"/>
      <c r="DT51" s="999"/>
      <c r="DU51" s="1000"/>
      <c r="DV51" s="1001"/>
      <c r="DW51" s="1002"/>
      <c r="DX51" s="1002"/>
      <c r="DY51" s="1002"/>
      <c r="DZ51" s="1003"/>
      <c r="EA51" s="217"/>
    </row>
    <row r="52" spans="1:131" s="218" customFormat="1" ht="26.25" customHeight="1" x14ac:dyDescent="0.15">
      <c r="A52" s="232">
        <v>25</v>
      </c>
      <c r="B52" s="1052"/>
      <c r="C52" s="1053"/>
      <c r="D52" s="1053"/>
      <c r="E52" s="1053"/>
      <c r="F52" s="1053"/>
      <c r="G52" s="1053"/>
      <c r="H52" s="1053"/>
      <c r="I52" s="1053"/>
      <c r="J52" s="1053"/>
      <c r="K52" s="1053"/>
      <c r="L52" s="1053"/>
      <c r="M52" s="1053"/>
      <c r="N52" s="1053"/>
      <c r="O52" s="1053"/>
      <c r="P52" s="1054"/>
      <c r="Q52" s="1048"/>
      <c r="R52" s="1029"/>
      <c r="S52" s="1029"/>
      <c r="T52" s="1029"/>
      <c r="U52" s="1029"/>
      <c r="V52" s="1029"/>
      <c r="W52" s="1029"/>
      <c r="X52" s="1029"/>
      <c r="Y52" s="1029"/>
      <c r="Z52" s="1029"/>
      <c r="AA52" s="1029"/>
      <c r="AB52" s="1029"/>
      <c r="AC52" s="1029"/>
      <c r="AD52" s="1029"/>
      <c r="AE52" s="1049"/>
      <c r="AF52" s="1055"/>
      <c r="AG52" s="1056"/>
      <c r="AH52" s="1056"/>
      <c r="AI52" s="1056"/>
      <c r="AJ52" s="1057"/>
      <c r="AK52" s="1031"/>
      <c r="AL52" s="1029"/>
      <c r="AM52" s="1029"/>
      <c r="AN52" s="1029"/>
      <c r="AO52" s="1029"/>
      <c r="AP52" s="1029"/>
      <c r="AQ52" s="1029"/>
      <c r="AR52" s="1029"/>
      <c r="AS52" s="1029"/>
      <c r="AT52" s="1029"/>
      <c r="AU52" s="1029"/>
      <c r="AV52" s="1029"/>
      <c r="AW52" s="1029"/>
      <c r="AX52" s="1029"/>
      <c r="AY52" s="1029"/>
      <c r="AZ52" s="1032"/>
      <c r="BA52" s="1032"/>
      <c r="BB52" s="1032"/>
      <c r="BC52" s="1032"/>
      <c r="BD52" s="1032"/>
      <c r="BE52" s="1050"/>
      <c r="BF52" s="1050"/>
      <c r="BG52" s="1050"/>
      <c r="BH52" s="1050"/>
      <c r="BI52" s="1051"/>
      <c r="BJ52" s="223"/>
      <c r="BK52" s="223"/>
      <c r="BL52" s="223"/>
      <c r="BM52" s="223"/>
      <c r="BN52" s="223"/>
      <c r="BO52" s="236"/>
      <c r="BP52" s="236"/>
      <c r="BQ52" s="233">
        <v>46</v>
      </c>
      <c r="BR52" s="234"/>
      <c r="BS52" s="1023"/>
      <c r="BT52" s="1024"/>
      <c r="BU52" s="1024"/>
      <c r="BV52" s="1024"/>
      <c r="BW52" s="1024"/>
      <c r="BX52" s="1024"/>
      <c r="BY52" s="1024"/>
      <c r="BZ52" s="1024"/>
      <c r="CA52" s="1024"/>
      <c r="CB52" s="1024"/>
      <c r="CC52" s="1024"/>
      <c r="CD52" s="1024"/>
      <c r="CE52" s="1024"/>
      <c r="CF52" s="1024"/>
      <c r="CG52" s="1025"/>
      <c r="CH52" s="998"/>
      <c r="CI52" s="999"/>
      <c r="CJ52" s="999"/>
      <c r="CK52" s="999"/>
      <c r="CL52" s="1000"/>
      <c r="CM52" s="998"/>
      <c r="CN52" s="999"/>
      <c r="CO52" s="999"/>
      <c r="CP52" s="999"/>
      <c r="CQ52" s="1000"/>
      <c r="CR52" s="998"/>
      <c r="CS52" s="999"/>
      <c r="CT52" s="999"/>
      <c r="CU52" s="999"/>
      <c r="CV52" s="1000"/>
      <c r="CW52" s="998"/>
      <c r="CX52" s="999"/>
      <c r="CY52" s="999"/>
      <c r="CZ52" s="999"/>
      <c r="DA52" s="1000"/>
      <c r="DB52" s="998"/>
      <c r="DC52" s="999"/>
      <c r="DD52" s="999"/>
      <c r="DE52" s="999"/>
      <c r="DF52" s="1000"/>
      <c r="DG52" s="998"/>
      <c r="DH52" s="999"/>
      <c r="DI52" s="999"/>
      <c r="DJ52" s="999"/>
      <c r="DK52" s="1000"/>
      <c r="DL52" s="998"/>
      <c r="DM52" s="999"/>
      <c r="DN52" s="999"/>
      <c r="DO52" s="999"/>
      <c r="DP52" s="1000"/>
      <c r="DQ52" s="998"/>
      <c r="DR52" s="999"/>
      <c r="DS52" s="999"/>
      <c r="DT52" s="999"/>
      <c r="DU52" s="1000"/>
      <c r="DV52" s="1001"/>
      <c r="DW52" s="1002"/>
      <c r="DX52" s="1002"/>
      <c r="DY52" s="1002"/>
      <c r="DZ52" s="1003"/>
      <c r="EA52" s="217"/>
    </row>
    <row r="53" spans="1:131" s="218" customFormat="1" ht="26.25" customHeight="1" x14ac:dyDescent="0.15">
      <c r="A53" s="232">
        <v>26</v>
      </c>
      <c r="B53" s="1052"/>
      <c r="C53" s="1053"/>
      <c r="D53" s="1053"/>
      <c r="E53" s="1053"/>
      <c r="F53" s="1053"/>
      <c r="G53" s="1053"/>
      <c r="H53" s="1053"/>
      <c r="I53" s="1053"/>
      <c r="J53" s="1053"/>
      <c r="K53" s="1053"/>
      <c r="L53" s="1053"/>
      <c r="M53" s="1053"/>
      <c r="N53" s="1053"/>
      <c r="O53" s="1053"/>
      <c r="P53" s="1054"/>
      <c r="Q53" s="1048"/>
      <c r="R53" s="1029"/>
      <c r="S53" s="1029"/>
      <c r="T53" s="1029"/>
      <c r="U53" s="1029"/>
      <c r="V53" s="1029"/>
      <c r="W53" s="1029"/>
      <c r="X53" s="1029"/>
      <c r="Y53" s="1029"/>
      <c r="Z53" s="1029"/>
      <c r="AA53" s="1029"/>
      <c r="AB53" s="1029"/>
      <c r="AC53" s="1029"/>
      <c r="AD53" s="1029"/>
      <c r="AE53" s="1049"/>
      <c r="AF53" s="1055"/>
      <c r="AG53" s="1056"/>
      <c r="AH53" s="1056"/>
      <c r="AI53" s="1056"/>
      <c r="AJ53" s="1057"/>
      <c r="AK53" s="1031"/>
      <c r="AL53" s="1029"/>
      <c r="AM53" s="1029"/>
      <c r="AN53" s="1029"/>
      <c r="AO53" s="1029"/>
      <c r="AP53" s="1029"/>
      <c r="AQ53" s="1029"/>
      <c r="AR53" s="1029"/>
      <c r="AS53" s="1029"/>
      <c r="AT53" s="1029"/>
      <c r="AU53" s="1029"/>
      <c r="AV53" s="1029"/>
      <c r="AW53" s="1029"/>
      <c r="AX53" s="1029"/>
      <c r="AY53" s="1029"/>
      <c r="AZ53" s="1032"/>
      <c r="BA53" s="1032"/>
      <c r="BB53" s="1032"/>
      <c r="BC53" s="1032"/>
      <c r="BD53" s="1032"/>
      <c r="BE53" s="1050"/>
      <c r="BF53" s="1050"/>
      <c r="BG53" s="1050"/>
      <c r="BH53" s="1050"/>
      <c r="BI53" s="1051"/>
      <c r="BJ53" s="223"/>
      <c r="BK53" s="223"/>
      <c r="BL53" s="223"/>
      <c r="BM53" s="223"/>
      <c r="BN53" s="223"/>
      <c r="BO53" s="236"/>
      <c r="BP53" s="236"/>
      <c r="BQ53" s="233">
        <v>47</v>
      </c>
      <c r="BR53" s="234"/>
      <c r="BS53" s="1023"/>
      <c r="BT53" s="1024"/>
      <c r="BU53" s="1024"/>
      <c r="BV53" s="1024"/>
      <c r="BW53" s="1024"/>
      <c r="BX53" s="1024"/>
      <c r="BY53" s="1024"/>
      <c r="BZ53" s="1024"/>
      <c r="CA53" s="1024"/>
      <c r="CB53" s="1024"/>
      <c r="CC53" s="1024"/>
      <c r="CD53" s="1024"/>
      <c r="CE53" s="1024"/>
      <c r="CF53" s="1024"/>
      <c r="CG53" s="1025"/>
      <c r="CH53" s="998"/>
      <c r="CI53" s="999"/>
      <c r="CJ53" s="999"/>
      <c r="CK53" s="999"/>
      <c r="CL53" s="1000"/>
      <c r="CM53" s="998"/>
      <c r="CN53" s="999"/>
      <c r="CO53" s="999"/>
      <c r="CP53" s="999"/>
      <c r="CQ53" s="1000"/>
      <c r="CR53" s="998"/>
      <c r="CS53" s="999"/>
      <c r="CT53" s="999"/>
      <c r="CU53" s="999"/>
      <c r="CV53" s="1000"/>
      <c r="CW53" s="998"/>
      <c r="CX53" s="999"/>
      <c r="CY53" s="999"/>
      <c r="CZ53" s="999"/>
      <c r="DA53" s="1000"/>
      <c r="DB53" s="998"/>
      <c r="DC53" s="999"/>
      <c r="DD53" s="999"/>
      <c r="DE53" s="999"/>
      <c r="DF53" s="1000"/>
      <c r="DG53" s="998"/>
      <c r="DH53" s="999"/>
      <c r="DI53" s="999"/>
      <c r="DJ53" s="999"/>
      <c r="DK53" s="1000"/>
      <c r="DL53" s="998"/>
      <c r="DM53" s="999"/>
      <c r="DN53" s="999"/>
      <c r="DO53" s="999"/>
      <c r="DP53" s="1000"/>
      <c r="DQ53" s="998"/>
      <c r="DR53" s="999"/>
      <c r="DS53" s="999"/>
      <c r="DT53" s="999"/>
      <c r="DU53" s="1000"/>
      <c r="DV53" s="1001"/>
      <c r="DW53" s="1002"/>
      <c r="DX53" s="1002"/>
      <c r="DY53" s="1002"/>
      <c r="DZ53" s="1003"/>
      <c r="EA53" s="217"/>
    </row>
    <row r="54" spans="1:131" s="218" customFormat="1" ht="26.25" customHeight="1" x14ac:dyDescent="0.15">
      <c r="A54" s="232">
        <v>27</v>
      </c>
      <c r="B54" s="1052"/>
      <c r="C54" s="1053"/>
      <c r="D54" s="1053"/>
      <c r="E54" s="1053"/>
      <c r="F54" s="1053"/>
      <c r="G54" s="1053"/>
      <c r="H54" s="1053"/>
      <c r="I54" s="1053"/>
      <c r="J54" s="1053"/>
      <c r="K54" s="1053"/>
      <c r="L54" s="1053"/>
      <c r="M54" s="1053"/>
      <c r="N54" s="1053"/>
      <c r="O54" s="1053"/>
      <c r="P54" s="1054"/>
      <c r="Q54" s="1048"/>
      <c r="R54" s="1029"/>
      <c r="S54" s="1029"/>
      <c r="T54" s="1029"/>
      <c r="U54" s="1029"/>
      <c r="V54" s="1029"/>
      <c r="W54" s="1029"/>
      <c r="X54" s="1029"/>
      <c r="Y54" s="1029"/>
      <c r="Z54" s="1029"/>
      <c r="AA54" s="1029"/>
      <c r="AB54" s="1029"/>
      <c r="AC54" s="1029"/>
      <c r="AD54" s="1029"/>
      <c r="AE54" s="1049"/>
      <c r="AF54" s="1055"/>
      <c r="AG54" s="1056"/>
      <c r="AH54" s="1056"/>
      <c r="AI54" s="1056"/>
      <c r="AJ54" s="1057"/>
      <c r="AK54" s="1031"/>
      <c r="AL54" s="1029"/>
      <c r="AM54" s="1029"/>
      <c r="AN54" s="1029"/>
      <c r="AO54" s="1029"/>
      <c r="AP54" s="1029"/>
      <c r="AQ54" s="1029"/>
      <c r="AR54" s="1029"/>
      <c r="AS54" s="1029"/>
      <c r="AT54" s="1029"/>
      <c r="AU54" s="1029"/>
      <c r="AV54" s="1029"/>
      <c r="AW54" s="1029"/>
      <c r="AX54" s="1029"/>
      <c r="AY54" s="1029"/>
      <c r="AZ54" s="1032"/>
      <c r="BA54" s="1032"/>
      <c r="BB54" s="1032"/>
      <c r="BC54" s="1032"/>
      <c r="BD54" s="1032"/>
      <c r="BE54" s="1050"/>
      <c r="BF54" s="1050"/>
      <c r="BG54" s="1050"/>
      <c r="BH54" s="1050"/>
      <c r="BI54" s="1051"/>
      <c r="BJ54" s="223"/>
      <c r="BK54" s="223"/>
      <c r="BL54" s="223"/>
      <c r="BM54" s="223"/>
      <c r="BN54" s="223"/>
      <c r="BO54" s="236"/>
      <c r="BP54" s="236"/>
      <c r="BQ54" s="233">
        <v>48</v>
      </c>
      <c r="BR54" s="234"/>
      <c r="BS54" s="1023"/>
      <c r="BT54" s="1024"/>
      <c r="BU54" s="1024"/>
      <c r="BV54" s="1024"/>
      <c r="BW54" s="1024"/>
      <c r="BX54" s="1024"/>
      <c r="BY54" s="1024"/>
      <c r="BZ54" s="1024"/>
      <c r="CA54" s="1024"/>
      <c r="CB54" s="1024"/>
      <c r="CC54" s="1024"/>
      <c r="CD54" s="1024"/>
      <c r="CE54" s="1024"/>
      <c r="CF54" s="1024"/>
      <c r="CG54" s="1025"/>
      <c r="CH54" s="998"/>
      <c r="CI54" s="999"/>
      <c r="CJ54" s="999"/>
      <c r="CK54" s="999"/>
      <c r="CL54" s="1000"/>
      <c r="CM54" s="998"/>
      <c r="CN54" s="999"/>
      <c r="CO54" s="999"/>
      <c r="CP54" s="999"/>
      <c r="CQ54" s="1000"/>
      <c r="CR54" s="998"/>
      <c r="CS54" s="999"/>
      <c r="CT54" s="999"/>
      <c r="CU54" s="999"/>
      <c r="CV54" s="1000"/>
      <c r="CW54" s="998"/>
      <c r="CX54" s="999"/>
      <c r="CY54" s="999"/>
      <c r="CZ54" s="999"/>
      <c r="DA54" s="1000"/>
      <c r="DB54" s="998"/>
      <c r="DC54" s="999"/>
      <c r="DD54" s="999"/>
      <c r="DE54" s="999"/>
      <c r="DF54" s="1000"/>
      <c r="DG54" s="998"/>
      <c r="DH54" s="999"/>
      <c r="DI54" s="999"/>
      <c r="DJ54" s="999"/>
      <c r="DK54" s="1000"/>
      <c r="DL54" s="998"/>
      <c r="DM54" s="999"/>
      <c r="DN54" s="999"/>
      <c r="DO54" s="999"/>
      <c r="DP54" s="1000"/>
      <c r="DQ54" s="998"/>
      <c r="DR54" s="999"/>
      <c r="DS54" s="999"/>
      <c r="DT54" s="999"/>
      <c r="DU54" s="1000"/>
      <c r="DV54" s="1001"/>
      <c r="DW54" s="1002"/>
      <c r="DX54" s="1002"/>
      <c r="DY54" s="1002"/>
      <c r="DZ54" s="1003"/>
      <c r="EA54" s="217"/>
    </row>
    <row r="55" spans="1:131" s="218" customFormat="1" ht="26.25" customHeight="1" x14ac:dyDescent="0.15">
      <c r="A55" s="232">
        <v>28</v>
      </c>
      <c r="B55" s="1052"/>
      <c r="C55" s="1053"/>
      <c r="D55" s="1053"/>
      <c r="E55" s="1053"/>
      <c r="F55" s="1053"/>
      <c r="G55" s="1053"/>
      <c r="H55" s="1053"/>
      <c r="I55" s="1053"/>
      <c r="J55" s="1053"/>
      <c r="K55" s="1053"/>
      <c r="L55" s="1053"/>
      <c r="M55" s="1053"/>
      <c r="N55" s="1053"/>
      <c r="O55" s="1053"/>
      <c r="P55" s="1054"/>
      <c r="Q55" s="1048"/>
      <c r="R55" s="1029"/>
      <c r="S55" s="1029"/>
      <c r="T55" s="1029"/>
      <c r="U55" s="1029"/>
      <c r="V55" s="1029"/>
      <c r="W55" s="1029"/>
      <c r="X55" s="1029"/>
      <c r="Y55" s="1029"/>
      <c r="Z55" s="1029"/>
      <c r="AA55" s="1029"/>
      <c r="AB55" s="1029"/>
      <c r="AC55" s="1029"/>
      <c r="AD55" s="1029"/>
      <c r="AE55" s="1049"/>
      <c r="AF55" s="1055"/>
      <c r="AG55" s="1056"/>
      <c r="AH55" s="1056"/>
      <c r="AI55" s="1056"/>
      <c r="AJ55" s="1057"/>
      <c r="AK55" s="1031"/>
      <c r="AL55" s="1029"/>
      <c r="AM55" s="1029"/>
      <c r="AN55" s="1029"/>
      <c r="AO55" s="1029"/>
      <c r="AP55" s="1029"/>
      <c r="AQ55" s="1029"/>
      <c r="AR55" s="1029"/>
      <c r="AS55" s="1029"/>
      <c r="AT55" s="1029"/>
      <c r="AU55" s="1029"/>
      <c r="AV55" s="1029"/>
      <c r="AW55" s="1029"/>
      <c r="AX55" s="1029"/>
      <c r="AY55" s="1029"/>
      <c r="AZ55" s="1032"/>
      <c r="BA55" s="1032"/>
      <c r="BB55" s="1032"/>
      <c r="BC55" s="1032"/>
      <c r="BD55" s="1032"/>
      <c r="BE55" s="1050"/>
      <c r="BF55" s="1050"/>
      <c r="BG55" s="1050"/>
      <c r="BH55" s="1050"/>
      <c r="BI55" s="1051"/>
      <c r="BJ55" s="223"/>
      <c r="BK55" s="223"/>
      <c r="BL55" s="223"/>
      <c r="BM55" s="223"/>
      <c r="BN55" s="223"/>
      <c r="BO55" s="236"/>
      <c r="BP55" s="236"/>
      <c r="BQ55" s="233">
        <v>49</v>
      </c>
      <c r="BR55" s="234"/>
      <c r="BS55" s="1023"/>
      <c r="BT55" s="1024"/>
      <c r="BU55" s="1024"/>
      <c r="BV55" s="1024"/>
      <c r="BW55" s="1024"/>
      <c r="BX55" s="1024"/>
      <c r="BY55" s="1024"/>
      <c r="BZ55" s="1024"/>
      <c r="CA55" s="1024"/>
      <c r="CB55" s="1024"/>
      <c r="CC55" s="1024"/>
      <c r="CD55" s="1024"/>
      <c r="CE55" s="1024"/>
      <c r="CF55" s="1024"/>
      <c r="CG55" s="1025"/>
      <c r="CH55" s="998"/>
      <c r="CI55" s="999"/>
      <c r="CJ55" s="999"/>
      <c r="CK55" s="999"/>
      <c r="CL55" s="1000"/>
      <c r="CM55" s="998"/>
      <c r="CN55" s="999"/>
      <c r="CO55" s="999"/>
      <c r="CP55" s="999"/>
      <c r="CQ55" s="1000"/>
      <c r="CR55" s="998"/>
      <c r="CS55" s="999"/>
      <c r="CT55" s="999"/>
      <c r="CU55" s="999"/>
      <c r="CV55" s="1000"/>
      <c r="CW55" s="998"/>
      <c r="CX55" s="999"/>
      <c r="CY55" s="999"/>
      <c r="CZ55" s="999"/>
      <c r="DA55" s="1000"/>
      <c r="DB55" s="998"/>
      <c r="DC55" s="999"/>
      <c r="DD55" s="999"/>
      <c r="DE55" s="999"/>
      <c r="DF55" s="1000"/>
      <c r="DG55" s="998"/>
      <c r="DH55" s="999"/>
      <c r="DI55" s="999"/>
      <c r="DJ55" s="999"/>
      <c r="DK55" s="1000"/>
      <c r="DL55" s="998"/>
      <c r="DM55" s="999"/>
      <c r="DN55" s="999"/>
      <c r="DO55" s="999"/>
      <c r="DP55" s="1000"/>
      <c r="DQ55" s="998"/>
      <c r="DR55" s="999"/>
      <c r="DS55" s="999"/>
      <c r="DT55" s="999"/>
      <c r="DU55" s="1000"/>
      <c r="DV55" s="1001"/>
      <c r="DW55" s="1002"/>
      <c r="DX55" s="1002"/>
      <c r="DY55" s="1002"/>
      <c r="DZ55" s="1003"/>
      <c r="EA55" s="217"/>
    </row>
    <row r="56" spans="1:131" s="218" customFormat="1" ht="26.25" customHeight="1" x14ac:dyDescent="0.15">
      <c r="A56" s="232">
        <v>29</v>
      </c>
      <c r="B56" s="1052"/>
      <c r="C56" s="1053"/>
      <c r="D56" s="1053"/>
      <c r="E56" s="1053"/>
      <c r="F56" s="1053"/>
      <c r="G56" s="1053"/>
      <c r="H56" s="1053"/>
      <c r="I56" s="1053"/>
      <c r="J56" s="1053"/>
      <c r="K56" s="1053"/>
      <c r="L56" s="1053"/>
      <c r="M56" s="1053"/>
      <c r="N56" s="1053"/>
      <c r="O56" s="1053"/>
      <c r="P56" s="1054"/>
      <c r="Q56" s="1048"/>
      <c r="R56" s="1029"/>
      <c r="S56" s="1029"/>
      <c r="T56" s="1029"/>
      <c r="U56" s="1029"/>
      <c r="V56" s="1029"/>
      <c r="W56" s="1029"/>
      <c r="X56" s="1029"/>
      <c r="Y56" s="1029"/>
      <c r="Z56" s="1029"/>
      <c r="AA56" s="1029"/>
      <c r="AB56" s="1029"/>
      <c r="AC56" s="1029"/>
      <c r="AD56" s="1029"/>
      <c r="AE56" s="1049"/>
      <c r="AF56" s="1055"/>
      <c r="AG56" s="1056"/>
      <c r="AH56" s="1056"/>
      <c r="AI56" s="1056"/>
      <c r="AJ56" s="1057"/>
      <c r="AK56" s="1031"/>
      <c r="AL56" s="1029"/>
      <c r="AM56" s="1029"/>
      <c r="AN56" s="1029"/>
      <c r="AO56" s="1029"/>
      <c r="AP56" s="1029"/>
      <c r="AQ56" s="1029"/>
      <c r="AR56" s="1029"/>
      <c r="AS56" s="1029"/>
      <c r="AT56" s="1029"/>
      <c r="AU56" s="1029"/>
      <c r="AV56" s="1029"/>
      <c r="AW56" s="1029"/>
      <c r="AX56" s="1029"/>
      <c r="AY56" s="1029"/>
      <c r="AZ56" s="1032"/>
      <c r="BA56" s="1032"/>
      <c r="BB56" s="1032"/>
      <c r="BC56" s="1032"/>
      <c r="BD56" s="1032"/>
      <c r="BE56" s="1050"/>
      <c r="BF56" s="1050"/>
      <c r="BG56" s="1050"/>
      <c r="BH56" s="1050"/>
      <c r="BI56" s="1051"/>
      <c r="BJ56" s="223"/>
      <c r="BK56" s="223"/>
      <c r="BL56" s="223"/>
      <c r="BM56" s="223"/>
      <c r="BN56" s="223"/>
      <c r="BO56" s="236"/>
      <c r="BP56" s="236"/>
      <c r="BQ56" s="233">
        <v>50</v>
      </c>
      <c r="BR56" s="234"/>
      <c r="BS56" s="1023"/>
      <c r="BT56" s="1024"/>
      <c r="BU56" s="1024"/>
      <c r="BV56" s="1024"/>
      <c r="BW56" s="1024"/>
      <c r="BX56" s="1024"/>
      <c r="BY56" s="1024"/>
      <c r="BZ56" s="1024"/>
      <c r="CA56" s="1024"/>
      <c r="CB56" s="1024"/>
      <c r="CC56" s="1024"/>
      <c r="CD56" s="1024"/>
      <c r="CE56" s="1024"/>
      <c r="CF56" s="1024"/>
      <c r="CG56" s="1025"/>
      <c r="CH56" s="998"/>
      <c r="CI56" s="999"/>
      <c r="CJ56" s="999"/>
      <c r="CK56" s="999"/>
      <c r="CL56" s="1000"/>
      <c r="CM56" s="998"/>
      <c r="CN56" s="999"/>
      <c r="CO56" s="999"/>
      <c r="CP56" s="999"/>
      <c r="CQ56" s="1000"/>
      <c r="CR56" s="998"/>
      <c r="CS56" s="999"/>
      <c r="CT56" s="999"/>
      <c r="CU56" s="999"/>
      <c r="CV56" s="1000"/>
      <c r="CW56" s="998"/>
      <c r="CX56" s="999"/>
      <c r="CY56" s="999"/>
      <c r="CZ56" s="999"/>
      <c r="DA56" s="1000"/>
      <c r="DB56" s="998"/>
      <c r="DC56" s="999"/>
      <c r="DD56" s="999"/>
      <c r="DE56" s="999"/>
      <c r="DF56" s="1000"/>
      <c r="DG56" s="998"/>
      <c r="DH56" s="999"/>
      <c r="DI56" s="999"/>
      <c r="DJ56" s="999"/>
      <c r="DK56" s="1000"/>
      <c r="DL56" s="998"/>
      <c r="DM56" s="999"/>
      <c r="DN56" s="999"/>
      <c r="DO56" s="999"/>
      <c r="DP56" s="1000"/>
      <c r="DQ56" s="998"/>
      <c r="DR56" s="999"/>
      <c r="DS56" s="999"/>
      <c r="DT56" s="999"/>
      <c r="DU56" s="1000"/>
      <c r="DV56" s="1001"/>
      <c r="DW56" s="1002"/>
      <c r="DX56" s="1002"/>
      <c r="DY56" s="1002"/>
      <c r="DZ56" s="1003"/>
      <c r="EA56" s="217"/>
    </row>
    <row r="57" spans="1:131" s="218" customFormat="1" ht="26.25" customHeight="1" x14ac:dyDescent="0.15">
      <c r="A57" s="232">
        <v>30</v>
      </c>
      <c r="B57" s="1052"/>
      <c r="C57" s="1053"/>
      <c r="D57" s="1053"/>
      <c r="E57" s="1053"/>
      <c r="F57" s="1053"/>
      <c r="G57" s="1053"/>
      <c r="H57" s="1053"/>
      <c r="I57" s="1053"/>
      <c r="J57" s="1053"/>
      <c r="K57" s="1053"/>
      <c r="L57" s="1053"/>
      <c r="M57" s="1053"/>
      <c r="N57" s="1053"/>
      <c r="O57" s="1053"/>
      <c r="P57" s="1054"/>
      <c r="Q57" s="1048"/>
      <c r="R57" s="1029"/>
      <c r="S57" s="1029"/>
      <c r="T57" s="1029"/>
      <c r="U57" s="1029"/>
      <c r="V57" s="1029"/>
      <c r="W57" s="1029"/>
      <c r="X57" s="1029"/>
      <c r="Y57" s="1029"/>
      <c r="Z57" s="1029"/>
      <c r="AA57" s="1029"/>
      <c r="AB57" s="1029"/>
      <c r="AC57" s="1029"/>
      <c r="AD57" s="1029"/>
      <c r="AE57" s="1049"/>
      <c r="AF57" s="1055"/>
      <c r="AG57" s="1056"/>
      <c r="AH57" s="1056"/>
      <c r="AI57" s="1056"/>
      <c r="AJ57" s="1057"/>
      <c r="AK57" s="1031"/>
      <c r="AL57" s="1029"/>
      <c r="AM57" s="1029"/>
      <c r="AN57" s="1029"/>
      <c r="AO57" s="1029"/>
      <c r="AP57" s="1029"/>
      <c r="AQ57" s="1029"/>
      <c r="AR57" s="1029"/>
      <c r="AS57" s="1029"/>
      <c r="AT57" s="1029"/>
      <c r="AU57" s="1029"/>
      <c r="AV57" s="1029"/>
      <c r="AW57" s="1029"/>
      <c r="AX57" s="1029"/>
      <c r="AY57" s="1029"/>
      <c r="AZ57" s="1032"/>
      <c r="BA57" s="1032"/>
      <c r="BB57" s="1032"/>
      <c r="BC57" s="1032"/>
      <c r="BD57" s="1032"/>
      <c r="BE57" s="1050"/>
      <c r="BF57" s="1050"/>
      <c r="BG57" s="1050"/>
      <c r="BH57" s="1050"/>
      <c r="BI57" s="1051"/>
      <c r="BJ57" s="223"/>
      <c r="BK57" s="223"/>
      <c r="BL57" s="223"/>
      <c r="BM57" s="223"/>
      <c r="BN57" s="223"/>
      <c r="BO57" s="236"/>
      <c r="BP57" s="236"/>
      <c r="BQ57" s="233">
        <v>51</v>
      </c>
      <c r="BR57" s="234"/>
      <c r="BS57" s="1023"/>
      <c r="BT57" s="1024"/>
      <c r="BU57" s="1024"/>
      <c r="BV57" s="1024"/>
      <c r="BW57" s="1024"/>
      <c r="BX57" s="1024"/>
      <c r="BY57" s="1024"/>
      <c r="BZ57" s="1024"/>
      <c r="CA57" s="1024"/>
      <c r="CB57" s="1024"/>
      <c r="CC57" s="1024"/>
      <c r="CD57" s="1024"/>
      <c r="CE57" s="1024"/>
      <c r="CF57" s="1024"/>
      <c r="CG57" s="1025"/>
      <c r="CH57" s="998"/>
      <c r="CI57" s="999"/>
      <c r="CJ57" s="999"/>
      <c r="CK57" s="999"/>
      <c r="CL57" s="1000"/>
      <c r="CM57" s="998"/>
      <c r="CN57" s="999"/>
      <c r="CO57" s="999"/>
      <c r="CP57" s="999"/>
      <c r="CQ57" s="1000"/>
      <c r="CR57" s="998"/>
      <c r="CS57" s="999"/>
      <c r="CT57" s="999"/>
      <c r="CU57" s="999"/>
      <c r="CV57" s="1000"/>
      <c r="CW57" s="998"/>
      <c r="CX57" s="999"/>
      <c r="CY57" s="999"/>
      <c r="CZ57" s="999"/>
      <c r="DA57" s="1000"/>
      <c r="DB57" s="998"/>
      <c r="DC57" s="999"/>
      <c r="DD57" s="999"/>
      <c r="DE57" s="999"/>
      <c r="DF57" s="1000"/>
      <c r="DG57" s="998"/>
      <c r="DH57" s="999"/>
      <c r="DI57" s="999"/>
      <c r="DJ57" s="999"/>
      <c r="DK57" s="1000"/>
      <c r="DL57" s="998"/>
      <c r="DM57" s="999"/>
      <c r="DN57" s="999"/>
      <c r="DO57" s="999"/>
      <c r="DP57" s="1000"/>
      <c r="DQ57" s="998"/>
      <c r="DR57" s="999"/>
      <c r="DS57" s="999"/>
      <c r="DT57" s="999"/>
      <c r="DU57" s="1000"/>
      <c r="DV57" s="1001"/>
      <c r="DW57" s="1002"/>
      <c r="DX57" s="1002"/>
      <c r="DY57" s="1002"/>
      <c r="DZ57" s="1003"/>
      <c r="EA57" s="217"/>
    </row>
    <row r="58" spans="1:131" s="218" customFormat="1" ht="26.25" customHeight="1" x14ac:dyDescent="0.15">
      <c r="A58" s="232">
        <v>31</v>
      </c>
      <c r="B58" s="1052"/>
      <c r="C58" s="1053"/>
      <c r="D58" s="1053"/>
      <c r="E58" s="1053"/>
      <c r="F58" s="1053"/>
      <c r="G58" s="1053"/>
      <c r="H58" s="1053"/>
      <c r="I58" s="1053"/>
      <c r="J58" s="1053"/>
      <c r="K58" s="1053"/>
      <c r="L58" s="1053"/>
      <c r="M58" s="1053"/>
      <c r="N58" s="1053"/>
      <c r="O58" s="1053"/>
      <c r="P58" s="1054"/>
      <c r="Q58" s="1048"/>
      <c r="R58" s="1029"/>
      <c r="S58" s="1029"/>
      <c r="T58" s="1029"/>
      <c r="U58" s="1029"/>
      <c r="V58" s="1029"/>
      <c r="W58" s="1029"/>
      <c r="X58" s="1029"/>
      <c r="Y58" s="1029"/>
      <c r="Z58" s="1029"/>
      <c r="AA58" s="1029"/>
      <c r="AB58" s="1029"/>
      <c r="AC58" s="1029"/>
      <c r="AD58" s="1029"/>
      <c r="AE58" s="1049"/>
      <c r="AF58" s="1055"/>
      <c r="AG58" s="1056"/>
      <c r="AH58" s="1056"/>
      <c r="AI58" s="1056"/>
      <c r="AJ58" s="1057"/>
      <c r="AK58" s="1031"/>
      <c r="AL58" s="1029"/>
      <c r="AM58" s="1029"/>
      <c r="AN58" s="1029"/>
      <c r="AO58" s="1029"/>
      <c r="AP58" s="1029"/>
      <c r="AQ58" s="1029"/>
      <c r="AR58" s="1029"/>
      <c r="AS58" s="1029"/>
      <c r="AT58" s="1029"/>
      <c r="AU58" s="1029"/>
      <c r="AV58" s="1029"/>
      <c r="AW58" s="1029"/>
      <c r="AX58" s="1029"/>
      <c r="AY58" s="1029"/>
      <c r="AZ58" s="1032"/>
      <c r="BA58" s="1032"/>
      <c r="BB58" s="1032"/>
      <c r="BC58" s="1032"/>
      <c r="BD58" s="1032"/>
      <c r="BE58" s="1050"/>
      <c r="BF58" s="1050"/>
      <c r="BG58" s="1050"/>
      <c r="BH58" s="1050"/>
      <c r="BI58" s="1051"/>
      <c r="BJ58" s="223"/>
      <c r="BK58" s="223"/>
      <c r="BL58" s="223"/>
      <c r="BM58" s="223"/>
      <c r="BN58" s="223"/>
      <c r="BO58" s="236"/>
      <c r="BP58" s="236"/>
      <c r="BQ58" s="233">
        <v>52</v>
      </c>
      <c r="BR58" s="234"/>
      <c r="BS58" s="1023"/>
      <c r="BT58" s="1024"/>
      <c r="BU58" s="1024"/>
      <c r="BV58" s="1024"/>
      <c r="BW58" s="1024"/>
      <c r="BX58" s="1024"/>
      <c r="BY58" s="1024"/>
      <c r="BZ58" s="1024"/>
      <c r="CA58" s="1024"/>
      <c r="CB58" s="1024"/>
      <c r="CC58" s="1024"/>
      <c r="CD58" s="1024"/>
      <c r="CE58" s="1024"/>
      <c r="CF58" s="1024"/>
      <c r="CG58" s="1025"/>
      <c r="CH58" s="998"/>
      <c r="CI58" s="999"/>
      <c r="CJ58" s="999"/>
      <c r="CK58" s="999"/>
      <c r="CL58" s="1000"/>
      <c r="CM58" s="998"/>
      <c r="CN58" s="999"/>
      <c r="CO58" s="999"/>
      <c r="CP58" s="999"/>
      <c r="CQ58" s="1000"/>
      <c r="CR58" s="998"/>
      <c r="CS58" s="999"/>
      <c r="CT58" s="999"/>
      <c r="CU58" s="999"/>
      <c r="CV58" s="1000"/>
      <c r="CW58" s="998"/>
      <c r="CX58" s="999"/>
      <c r="CY58" s="999"/>
      <c r="CZ58" s="999"/>
      <c r="DA58" s="1000"/>
      <c r="DB58" s="998"/>
      <c r="DC58" s="999"/>
      <c r="DD58" s="999"/>
      <c r="DE58" s="999"/>
      <c r="DF58" s="1000"/>
      <c r="DG58" s="998"/>
      <c r="DH58" s="999"/>
      <c r="DI58" s="999"/>
      <c r="DJ58" s="999"/>
      <c r="DK58" s="1000"/>
      <c r="DL58" s="998"/>
      <c r="DM58" s="999"/>
      <c r="DN58" s="999"/>
      <c r="DO58" s="999"/>
      <c r="DP58" s="1000"/>
      <c r="DQ58" s="998"/>
      <c r="DR58" s="999"/>
      <c r="DS58" s="999"/>
      <c r="DT58" s="999"/>
      <c r="DU58" s="1000"/>
      <c r="DV58" s="1001"/>
      <c r="DW58" s="1002"/>
      <c r="DX58" s="1002"/>
      <c r="DY58" s="1002"/>
      <c r="DZ58" s="1003"/>
      <c r="EA58" s="217"/>
    </row>
    <row r="59" spans="1:131" s="218" customFormat="1" ht="26.25" customHeight="1" x14ac:dyDescent="0.15">
      <c r="A59" s="232">
        <v>32</v>
      </c>
      <c r="B59" s="1052"/>
      <c r="C59" s="1053"/>
      <c r="D59" s="1053"/>
      <c r="E59" s="1053"/>
      <c r="F59" s="1053"/>
      <c r="G59" s="1053"/>
      <c r="H59" s="1053"/>
      <c r="I59" s="1053"/>
      <c r="J59" s="1053"/>
      <c r="K59" s="1053"/>
      <c r="L59" s="1053"/>
      <c r="M59" s="1053"/>
      <c r="N59" s="1053"/>
      <c r="O59" s="1053"/>
      <c r="P59" s="1054"/>
      <c r="Q59" s="1048"/>
      <c r="R59" s="1029"/>
      <c r="S59" s="1029"/>
      <c r="T59" s="1029"/>
      <c r="U59" s="1029"/>
      <c r="V59" s="1029"/>
      <c r="W59" s="1029"/>
      <c r="X59" s="1029"/>
      <c r="Y59" s="1029"/>
      <c r="Z59" s="1029"/>
      <c r="AA59" s="1029"/>
      <c r="AB59" s="1029"/>
      <c r="AC59" s="1029"/>
      <c r="AD59" s="1029"/>
      <c r="AE59" s="1049"/>
      <c r="AF59" s="1055"/>
      <c r="AG59" s="1056"/>
      <c r="AH59" s="1056"/>
      <c r="AI59" s="1056"/>
      <c r="AJ59" s="1057"/>
      <c r="AK59" s="1031"/>
      <c r="AL59" s="1029"/>
      <c r="AM59" s="1029"/>
      <c r="AN59" s="1029"/>
      <c r="AO59" s="1029"/>
      <c r="AP59" s="1029"/>
      <c r="AQ59" s="1029"/>
      <c r="AR59" s="1029"/>
      <c r="AS59" s="1029"/>
      <c r="AT59" s="1029"/>
      <c r="AU59" s="1029"/>
      <c r="AV59" s="1029"/>
      <c r="AW59" s="1029"/>
      <c r="AX59" s="1029"/>
      <c r="AY59" s="1029"/>
      <c r="AZ59" s="1032"/>
      <c r="BA59" s="1032"/>
      <c r="BB59" s="1032"/>
      <c r="BC59" s="1032"/>
      <c r="BD59" s="1032"/>
      <c r="BE59" s="1050"/>
      <c r="BF59" s="1050"/>
      <c r="BG59" s="1050"/>
      <c r="BH59" s="1050"/>
      <c r="BI59" s="1051"/>
      <c r="BJ59" s="223"/>
      <c r="BK59" s="223"/>
      <c r="BL59" s="223"/>
      <c r="BM59" s="223"/>
      <c r="BN59" s="223"/>
      <c r="BO59" s="236"/>
      <c r="BP59" s="236"/>
      <c r="BQ59" s="233">
        <v>53</v>
      </c>
      <c r="BR59" s="234"/>
      <c r="BS59" s="1023"/>
      <c r="BT59" s="1024"/>
      <c r="BU59" s="1024"/>
      <c r="BV59" s="1024"/>
      <c r="BW59" s="1024"/>
      <c r="BX59" s="1024"/>
      <c r="BY59" s="1024"/>
      <c r="BZ59" s="1024"/>
      <c r="CA59" s="1024"/>
      <c r="CB59" s="1024"/>
      <c r="CC59" s="1024"/>
      <c r="CD59" s="1024"/>
      <c r="CE59" s="1024"/>
      <c r="CF59" s="1024"/>
      <c r="CG59" s="1025"/>
      <c r="CH59" s="998"/>
      <c r="CI59" s="999"/>
      <c r="CJ59" s="999"/>
      <c r="CK59" s="999"/>
      <c r="CL59" s="1000"/>
      <c r="CM59" s="998"/>
      <c r="CN59" s="999"/>
      <c r="CO59" s="999"/>
      <c r="CP59" s="999"/>
      <c r="CQ59" s="1000"/>
      <c r="CR59" s="998"/>
      <c r="CS59" s="999"/>
      <c r="CT59" s="999"/>
      <c r="CU59" s="999"/>
      <c r="CV59" s="1000"/>
      <c r="CW59" s="998"/>
      <c r="CX59" s="999"/>
      <c r="CY59" s="999"/>
      <c r="CZ59" s="999"/>
      <c r="DA59" s="1000"/>
      <c r="DB59" s="998"/>
      <c r="DC59" s="999"/>
      <c r="DD59" s="999"/>
      <c r="DE59" s="999"/>
      <c r="DF59" s="1000"/>
      <c r="DG59" s="998"/>
      <c r="DH59" s="999"/>
      <c r="DI59" s="999"/>
      <c r="DJ59" s="999"/>
      <c r="DK59" s="1000"/>
      <c r="DL59" s="998"/>
      <c r="DM59" s="999"/>
      <c r="DN59" s="999"/>
      <c r="DO59" s="999"/>
      <c r="DP59" s="1000"/>
      <c r="DQ59" s="998"/>
      <c r="DR59" s="999"/>
      <c r="DS59" s="999"/>
      <c r="DT59" s="999"/>
      <c r="DU59" s="1000"/>
      <c r="DV59" s="1001"/>
      <c r="DW59" s="1002"/>
      <c r="DX59" s="1002"/>
      <c r="DY59" s="1002"/>
      <c r="DZ59" s="1003"/>
      <c r="EA59" s="217"/>
    </row>
    <row r="60" spans="1:131" s="218" customFormat="1" ht="26.25" customHeight="1" x14ac:dyDescent="0.15">
      <c r="A60" s="232">
        <v>33</v>
      </c>
      <c r="B60" s="1052"/>
      <c r="C60" s="1053"/>
      <c r="D60" s="1053"/>
      <c r="E60" s="1053"/>
      <c r="F60" s="1053"/>
      <c r="G60" s="1053"/>
      <c r="H60" s="1053"/>
      <c r="I60" s="1053"/>
      <c r="J60" s="1053"/>
      <c r="K60" s="1053"/>
      <c r="L60" s="1053"/>
      <c r="M60" s="1053"/>
      <c r="N60" s="1053"/>
      <c r="O60" s="1053"/>
      <c r="P60" s="1054"/>
      <c r="Q60" s="1048"/>
      <c r="R60" s="1029"/>
      <c r="S60" s="1029"/>
      <c r="T60" s="1029"/>
      <c r="U60" s="1029"/>
      <c r="V60" s="1029"/>
      <c r="W60" s="1029"/>
      <c r="X60" s="1029"/>
      <c r="Y60" s="1029"/>
      <c r="Z60" s="1029"/>
      <c r="AA60" s="1029"/>
      <c r="AB60" s="1029"/>
      <c r="AC60" s="1029"/>
      <c r="AD60" s="1029"/>
      <c r="AE60" s="1049"/>
      <c r="AF60" s="1055"/>
      <c r="AG60" s="1056"/>
      <c r="AH60" s="1056"/>
      <c r="AI60" s="1056"/>
      <c r="AJ60" s="1057"/>
      <c r="AK60" s="1031"/>
      <c r="AL60" s="1029"/>
      <c r="AM60" s="1029"/>
      <c r="AN60" s="1029"/>
      <c r="AO60" s="1029"/>
      <c r="AP60" s="1029"/>
      <c r="AQ60" s="1029"/>
      <c r="AR60" s="1029"/>
      <c r="AS60" s="1029"/>
      <c r="AT60" s="1029"/>
      <c r="AU60" s="1029"/>
      <c r="AV60" s="1029"/>
      <c r="AW60" s="1029"/>
      <c r="AX60" s="1029"/>
      <c r="AY60" s="1029"/>
      <c r="AZ60" s="1032"/>
      <c r="BA60" s="1032"/>
      <c r="BB60" s="1032"/>
      <c r="BC60" s="1032"/>
      <c r="BD60" s="1032"/>
      <c r="BE60" s="1050"/>
      <c r="BF60" s="1050"/>
      <c r="BG60" s="1050"/>
      <c r="BH60" s="1050"/>
      <c r="BI60" s="1051"/>
      <c r="BJ60" s="223"/>
      <c r="BK60" s="223"/>
      <c r="BL60" s="223"/>
      <c r="BM60" s="223"/>
      <c r="BN60" s="223"/>
      <c r="BO60" s="236"/>
      <c r="BP60" s="236"/>
      <c r="BQ60" s="233">
        <v>54</v>
      </c>
      <c r="BR60" s="234"/>
      <c r="BS60" s="1023"/>
      <c r="BT60" s="1024"/>
      <c r="BU60" s="1024"/>
      <c r="BV60" s="1024"/>
      <c r="BW60" s="1024"/>
      <c r="BX60" s="1024"/>
      <c r="BY60" s="1024"/>
      <c r="BZ60" s="1024"/>
      <c r="CA60" s="1024"/>
      <c r="CB60" s="1024"/>
      <c r="CC60" s="1024"/>
      <c r="CD60" s="1024"/>
      <c r="CE60" s="1024"/>
      <c r="CF60" s="1024"/>
      <c r="CG60" s="1025"/>
      <c r="CH60" s="998"/>
      <c r="CI60" s="999"/>
      <c r="CJ60" s="999"/>
      <c r="CK60" s="999"/>
      <c r="CL60" s="1000"/>
      <c r="CM60" s="998"/>
      <c r="CN60" s="999"/>
      <c r="CO60" s="999"/>
      <c r="CP60" s="999"/>
      <c r="CQ60" s="1000"/>
      <c r="CR60" s="998"/>
      <c r="CS60" s="999"/>
      <c r="CT60" s="999"/>
      <c r="CU60" s="999"/>
      <c r="CV60" s="1000"/>
      <c r="CW60" s="998"/>
      <c r="CX60" s="999"/>
      <c r="CY60" s="999"/>
      <c r="CZ60" s="999"/>
      <c r="DA60" s="1000"/>
      <c r="DB60" s="998"/>
      <c r="DC60" s="999"/>
      <c r="DD60" s="999"/>
      <c r="DE60" s="999"/>
      <c r="DF60" s="1000"/>
      <c r="DG60" s="998"/>
      <c r="DH60" s="999"/>
      <c r="DI60" s="999"/>
      <c r="DJ60" s="999"/>
      <c r="DK60" s="1000"/>
      <c r="DL60" s="998"/>
      <c r="DM60" s="999"/>
      <c r="DN60" s="999"/>
      <c r="DO60" s="999"/>
      <c r="DP60" s="1000"/>
      <c r="DQ60" s="998"/>
      <c r="DR60" s="999"/>
      <c r="DS60" s="999"/>
      <c r="DT60" s="999"/>
      <c r="DU60" s="1000"/>
      <c r="DV60" s="1001"/>
      <c r="DW60" s="1002"/>
      <c r="DX60" s="1002"/>
      <c r="DY60" s="1002"/>
      <c r="DZ60" s="1003"/>
      <c r="EA60" s="217"/>
    </row>
    <row r="61" spans="1:131" s="218" customFormat="1" ht="26.25" customHeight="1" thickBot="1" x14ac:dyDescent="0.2">
      <c r="A61" s="232">
        <v>34</v>
      </c>
      <c r="B61" s="1052"/>
      <c r="C61" s="1053"/>
      <c r="D61" s="1053"/>
      <c r="E61" s="1053"/>
      <c r="F61" s="1053"/>
      <c r="G61" s="1053"/>
      <c r="H61" s="1053"/>
      <c r="I61" s="1053"/>
      <c r="J61" s="1053"/>
      <c r="K61" s="1053"/>
      <c r="L61" s="1053"/>
      <c r="M61" s="1053"/>
      <c r="N61" s="1053"/>
      <c r="O61" s="1053"/>
      <c r="P61" s="1054"/>
      <c r="Q61" s="1048"/>
      <c r="R61" s="1029"/>
      <c r="S61" s="1029"/>
      <c r="T61" s="1029"/>
      <c r="U61" s="1029"/>
      <c r="V61" s="1029"/>
      <c r="W61" s="1029"/>
      <c r="X61" s="1029"/>
      <c r="Y61" s="1029"/>
      <c r="Z61" s="1029"/>
      <c r="AA61" s="1029"/>
      <c r="AB61" s="1029"/>
      <c r="AC61" s="1029"/>
      <c r="AD61" s="1029"/>
      <c r="AE61" s="1049"/>
      <c r="AF61" s="1055"/>
      <c r="AG61" s="1056"/>
      <c r="AH61" s="1056"/>
      <c r="AI61" s="1056"/>
      <c r="AJ61" s="1057"/>
      <c r="AK61" s="1031"/>
      <c r="AL61" s="1029"/>
      <c r="AM61" s="1029"/>
      <c r="AN61" s="1029"/>
      <c r="AO61" s="1029"/>
      <c r="AP61" s="1029"/>
      <c r="AQ61" s="1029"/>
      <c r="AR61" s="1029"/>
      <c r="AS61" s="1029"/>
      <c r="AT61" s="1029"/>
      <c r="AU61" s="1029"/>
      <c r="AV61" s="1029"/>
      <c r="AW61" s="1029"/>
      <c r="AX61" s="1029"/>
      <c r="AY61" s="1029"/>
      <c r="AZ61" s="1032"/>
      <c r="BA61" s="1032"/>
      <c r="BB61" s="1032"/>
      <c r="BC61" s="1032"/>
      <c r="BD61" s="1032"/>
      <c r="BE61" s="1050"/>
      <c r="BF61" s="1050"/>
      <c r="BG61" s="1050"/>
      <c r="BH61" s="1050"/>
      <c r="BI61" s="1051"/>
      <c r="BJ61" s="223"/>
      <c r="BK61" s="223"/>
      <c r="BL61" s="223"/>
      <c r="BM61" s="223"/>
      <c r="BN61" s="223"/>
      <c r="BO61" s="236"/>
      <c r="BP61" s="236"/>
      <c r="BQ61" s="233">
        <v>55</v>
      </c>
      <c r="BR61" s="234"/>
      <c r="BS61" s="1023"/>
      <c r="BT61" s="1024"/>
      <c r="BU61" s="1024"/>
      <c r="BV61" s="1024"/>
      <c r="BW61" s="1024"/>
      <c r="BX61" s="1024"/>
      <c r="BY61" s="1024"/>
      <c r="BZ61" s="1024"/>
      <c r="CA61" s="1024"/>
      <c r="CB61" s="1024"/>
      <c r="CC61" s="1024"/>
      <c r="CD61" s="1024"/>
      <c r="CE61" s="1024"/>
      <c r="CF61" s="1024"/>
      <c r="CG61" s="1025"/>
      <c r="CH61" s="998"/>
      <c r="CI61" s="999"/>
      <c r="CJ61" s="999"/>
      <c r="CK61" s="999"/>
      <c r="CL61" s="1000"/>
      <c r="CM61" s="998"/>
      <c r="CN61" s="999"/>
      <c r="CO61" s="999"/>
      <c r="CP61" s="999"/>
      <c r="CQ61" s="1000"/>
      <c r="CR61" s="998"/>
      <c r="CS61" s="999"/>
      <c r="CT61" s="999"/>
      <c r="CU61" s="999"/>
      <c r="CV61" s="1000"/>
      <c r="CW61" s="998"/>
      <c r="CX61" s="999"/>
      <c r="CY61" s="999"/>
      <c r="CZ61" s="999"/>
      <c r="DA61" s="1000"/>
      <c r="DB61" s="998"/>
      <c r="DC61" s="999"/>
      <c r="DD61" s="999"/>
      <c r="DE61" s="999"/>
      <c r="DF61" s="1000"/>
      <c r="DG61" s="998"/>
      <c r="DH61" s="999"/>
      <c r="DI61" s="999"/>
      <c r="DJ61" s="999"/>
      <c r="DK61" s="1000"/>
      <c r="DL61" s="998"/>
      <c r="DM61" s="999"/>
      <c r="DN61" s="999"/>
      <c r="DO61" s="999"/>
      <c r="DP61" s="1000"/>
      <c r="DQ61" s="998"/>
      <c r="DR61" s="999"/>
      <c r="DS61" s="999"/>
      <c r="DT61" s="999"/>
      <c r="DU61" s="1000"/>
      <c r="DV61" s="1001"/>
      <c r="DW61" s="1002"/>
      <c r="DX61" s="1002"/>
      <c r="DY61" s="1002"/>
      <c r="DZ61" s="1003"/>
      <c r="EA61" s="217"/>
    </row>
    <row r="62" spans="1:131" s="218" customFormat="1" ht="26.25" customHeight="1" x14ac:dyDescent="0.15">
      <c r="A62" s="232">
        <v>35</v>
      </c>
      <c r="B62" s="1045"/>
      <c r="C62" s="1046"/>
      <c r="D62" s="1046"/>
      <c r="E62" s="1046"/>
      <c r="F62" s="1046"/>
      <c r="G62" s="1046"/>
      <c r="H62" s="1046"/>
      <c r="I62" s="1046"/>
      <c r="J62" s="1046"/>
      <c r="K62" s="1046"/>
      <c r="L62" s="1046"/>
      <c r="M62" s="1046"/>
      <c r="N62" s="1046"/>
      <c r="O62" s="1046"/>
      <c r="P62" s="1047"/>
      <c r="Q62" s="1048"/>
      <c r="R62" s="1029"/>
      <c r="S62" s="1029"/>
      <c r="T62" s="1029"/>
      <c r="U62" s="1029"/>
      <c r="V62" s="1029"/>
      <c r="W62" s="1029"/>
      <c r="X62" s="1029"/>
      <c r="Y62" s="1029"/>
      <c r="Z62" s="1029"/>
      <c r="AA62" s="1029"/>
      <c r="AB62" s="1029"/>
      <c r="AC62" s="1029"/>
      <c r="AD62" s="1029"/>
      <c r="AE62" s="1049"/>
      <c r="AF62" s="1028"/>
      <c r="AG62" s="1029"/>
      <c r="AH62" s="1029"/>
      <c r="AI62" s="1029"/>
      <c r="AJ62" s="1030"/>
      <c r="AK62" s="1031"/>
      <c r="AL62" s="1029"/>
      <c r="AM62" s="1029"/>
      <c r="AN62" s="1029"/>
      <c r="AO62" s="1029"/>
      <c r="AP62" s="1029"/>
      <c r="AQ62" s="1029"/>
      <c r="AR62" s="1029"/>
      <c r="AS62" s="1029"/>
      <c r="AT62" s="1029"/>
      <c r="AU62" s="1029"/>
      <c r="AV62" s="1029"/>
      <c r="AW62" s="1029"/>
      <c r="AX62" s="1029"/>
      <c r="AY62" s="1029"/>
      <c r="AZ62" s="1032"/>
      <c r="BA62" s="1032"/>
      <c r="BB62" s="1032"/>
      <c r="BC62" s="1032"/>
      <c r="BD62" s="1032"/>
      <c r="BE62" s="1040"/>
      <c r="BF62" s="1040"/>
      <c r="BG62" s="1040"/>
      <c r="BH62" s="1040"/>
      <c r="BI62" s="1041"/>
      <c r="BJ62" s="1042" t="s">
        <v>392</v>
      </c>
      <c r="BK62" s="1043"/>
      <c r="BL62" s="1043"/>
      <c r="BM62" s="1043"/>
      <c r="BN62" s="1044"/>
      <c r="BO62" s="236"/>
      <c r="BP62" s="236"/>
      <c r="BQ62" s="233">
        <v>56</v>
      </c>
      <c r="BR62" s="234"/>
      <c r="BS62" s="1023"/>
      <c r="BT62" s="1024"/>
      <c r="BU62" s="1024"/>
      <c r="BV62" s="1024"/>
      <c r="BW62" s="1024"/>
      <c r="BX62" s="1024"/>
      <c r="BY62" s="1024"/>
      <c r="BZ62" s="1024"/>
      <c r="CA62" s="1024"/>
      <c r="CB62" s="1024"/>
      <c r="CC62" s="1024"/>
      <c r="CD62" s="1024"/>
      <c r="CE62" s="1024"/>
      <c r="CF62" s="1024"/>
      <c r="CG62" s="1025"/>
      <c r="CH62" s="998"/>
      <c r="CI62" s="999"/>
      <c r="CJ62" s="999"/>
      <c r="CK62" s="999"/>
      <c r="CL62" s="1000"/>
      <c r="CM62" s="998"/>
      <c r="CN62" s="999"/>
      <c r="CO62" s="999"/>
      <c r="CP62" s="999"/>
      <c r="CQ62" s="1000"/>
      <c r="CR62" s="998"/>
      <c r="CS62" s="999"/>
      <c r="CT62" s="999"/>
      <c r="CU62" s="999"/>
      <c r="CV62" s="1000"/>
      <c r="CW62" s="998"/>
      <c r="CX62" s="999"/>
      <c r="CY62" s="999"/>
      <c r="CZ62" s="999"/>
      <c r="DA62" s="1000"/>
      <c r="DB62" s="998"/>
      <c r="DC62" s="999"/>
      <c r="DD62" s="999"/>
      <c r="DE62" s="999"/>
      <c r="DF62" s="1000"/>
      <c r="DG62" s="998"/>
      <c r="DH62" s="999"/>
      <c r="DI62" s="999"/>
      <c r="DJ62" s="999"/>
      <c r="DK62" s="1000"/>
      <c r="DL62" s="998"/>
      <c r="DM62" s="999"/>
      <c r="DN62" s="999"/>
      <c r="DO62" s="999"/>
      <c r="DP62" s="1000"/>
      <c r="DQ62" s="998"/>
      <c r="DR62" s="999"/>
      <c r="DS62" s="999"/>
      <c r="DT62" s="999"/>
      <c r="DU62" s="1000"/>
      <c r="DV62" s="1001"/>
      <c r="DW62" s="1002"/>
      <c r="DX62" s="1002"/>
      <c r="DY62" s="1002"/>
      <c r="DZ62" s="1003"/>
      <c r="EA62" s="217"/>
    </row>
    <row r="63" spans="1:131" s="218" customFormat="1" ht="26.25" customHeight="1" thickBot="1" x14ac:dyDescent="0.2">
      <c r="A63" s="235" t="s">
        <v>363</v>
      </c>
      <c r="B63" s="946" t="s">
        <v>393</v>
      </c>
      <c r="C63" s="947"/>
      <c r="D63" s="947"/>
      <c r="E63" s="947"/>
      <c r="F63" s="947"/>
      <c r="G63" s="947"/>
      <c r="H63" s="947"/>
      <c r="I63" s="947"/>
      <c r="J63" s="947"/>
      <c r="K63" s="947"/>
      <c r="L63" s="947"/>
      <c r="M63" s="947"/>
      <c r="N63" s="947"/>
      <c r="O63" s="947"/>
      <c r="P63" s="948"/>
      <c r="Q63" s="961"/>
      <c r="R63" s="962"/>
      <c r="S63" s="962"/>
      <c r="T63" s="962"/>
      <c r="U63" s="962"/>
      <c r="V63" s="962"/>
      <c r="W63" s="962"/>
      <c r="X63" s="962"/>
      <c r="Y63" s="962"/>
      <c r="Z63" s="962"/>
      <c r="AA63" s="962"/>
      <c r="AB63" s="962"/>
      <c r="AC63" s="962"/>
      <c r="AD63" s="962"/>
      <c r="AE63" s="1036"/>
      <c r="AF63" s="1037">
        <v>13283</v>
      </c>
      <c r="AG63" s="958"/>
      <c r="AH63" s="958"/>
      <c r="AI63" s="958"/>
      <c r="AJ63" s="1038"/>
      <c r="AK63" s="1039"/>
      <c r="AL63" s="962"/>
      <c r="AM63" s="962"/>
      <c r="AN63" s="962"/>
      <c r="AO63" s="962"/>
      <c r="AP63" s="958">
        <f>SUM(AP28:AT62)</f>
        <v>51134</v>
      </c>
      <c r="AQ63" s="958"/>
      <c r="AR63" s="958"/>
      <c r="AS63" s="958"/>
      <c r="AT63" s="958"/>
      <c r="AU63" s="958">
        <f>SUM(AU28:AY62)</f>
        <v>21046</v>
      </c>
      <c r="AV63" s="958"/>
      <c r="AW63" s="958"/>
      <c r="AX63" s="958"/>
      <c r="AY63" s="958"/>
      <c r="AZ63" s="1033"/>
      <c r="BA63" s="1033"/>
      <c r="BB63" s="1033"/>
      <c r="BC63" s="1033"/>
      <c r="BD63" s="1033"/>
      <c r="BE63" s="959">
        <v>0</v>
      </c>
      <c r="BF63" s="959"/>
      <c r="BG63" s="959"/>
      <c r="BH63" s="959"/>
      <c r="BI63" s="960"/>
      <c r="BJ63" s="1034" t="s">
        <v>112</v>
      </c>
      <c r="BK63" s="936"/>
      <c r="BL63" s="936"/>
      <c r="BM63" s="936"/>
      <c r="BN63" s="1035"/>
      <c r="BO63" s="236"/>
      <c r="BP63" s="236"/>
      <c r="BQ63" s="233">
        <v>57</v>
      </c>
      <c r="BR63" s="234"/>
      <c r="BS63" s="1023"/>
      <c r="BT63" s="1024"/>
      <c r="BU63" s="1024"/>
      <c r="BV63" s="1024"/>
      <c r="BW63" s="1024"/>
      <c r="BX63" s="1024"/>
      <c r="BY63" s="1024"/>
      <c r="BZ63" s="1024"/>
      <c r="CA63" s="1024"/>
      <c r="CB63" s="1024"/>
      <c r="CC63" s="1024"/>
      <c r="CD63" s="1024"/>
      <c r="CE63" s="1024"/>
      <c r="CF63" s="1024"/>
      <c r="CG63" s="1025"/>
      <c r="CH63" s="998"/>
      <c r="CI63" s="999"/>
      <c r="CJ63" s="999"/>
      <c r="CK63" s="999"/>
      <c r="CL63" s="1000"/>
      <c r="CM63" s="998"/>
      <c r="CN63" s="999"/>
      <c r="CO63" s="999"/>
      <c r="CP63" s="999"/>
      <c r="CQ63" s="1000"/>
      <c r="CR63" s="998"/>
      <c r="CS63" s="999"/>
      <c r="CT63" s="999"/>
      <c r="CU63" s="999"/>
      <c r="CV63" s="1000"/>
      <c r="CW63" s="998"/>
      <c r="CX63" s="999"/>
      <c r="CY63" s="999"/>
      <c r="CZ63" s="999"/>
      <c r="DA63" s="1000"/>
      <c r="DB63" s="998"/>
      <c r="DC63" s="999"/>
      <c r="DD63" s="999"/>
      <c r="DE63" s="999"/>
      <c r="DF63" s="1000"/>
      <c r="DG63" s="998"/>
      <c r="DH63" s="999"/>
      <c r="DI63" s="999"/>
      <c r="DJ63" s="999"/>
      <c r="DK63" s="1000"/>
      <c r="DL63" s="998"/>
      <c r="DM63" s="999"/>
      <c r="DN63" s="999"/>
      <c r="DO63" s="999"/>
      <c r="DP63" s="1000"/>
      <c r="DQ63" s="998"/>
      <c r="DR63" s="999"/>
      <c r="DS63" s="999"/>
      <c r="DT63" s="999"/>
      <c r="DU63" s="1000"/>
      <c r="DV63" s="1001"/>
      <c r="DW63" s="1002"/>
      <c r="DX63" s="1002"/>
      <c r="DY63" s="1002"/>
      <c r="DZ63" s="1003"/>
      <c r="EA63" s="217"/>
    </row>
    <row r="64" spans="1:131" s="218" customFormat="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1023"/>
      <c r="BT64" s="1024"/>
      <c r="BU64" s="1024"/>
      <c r="BV64" s="1024"/>
      <c r="BW64" s="1024"/>
      <c r="BX64" s="1024"/>
      <c r="BY64" s="1024"/>
      <c r="BZ64" s="1024"/>
      <c r="CA64" s="1024"/>
      <c r="CB64" s="1024"/>
      <c r="CC64" s="1024"/>
      <c r="CD64" s="1024"/>
      <c r="CE64" s="1024"/>
      <c r="CF64" s="1024"/>
      <c r="CG64" s="1025"/>
      <c r="CH64" s="998"/>
      <c r="CI64" s="999"/>
      <c r="CJ64" s="999"/>
      <c r="CK64" s="999"/>
      <c r="CL64" s="1000"/>
      <c r="CM64" s="998"/>
      <c r="CN64" s="999"/>
      <c r="CO64" s="999"/>
      <c r="CP64" s="999"/>
      <c r="CQ64" s="1000"/>
      <c r="CR64" s="998"/>
      <c r="CS64" s="999"/>
      <c r="CT64" s="999"/>
      <c r="CU64" s="999"/>
      <c r="CV64" s="1000"/>
      <c r="CW64" s="998"/>
      <c r="CX64" s="999"/>
      <c r="CY64" s="999"/>
      <c r="CZ64" s="999"/>
      <c r="DA64" s="1000"/>
      <c r="DB64" s="998"/>
      <c r="DC64" s="999"/>
      <c r="DD64" s="999"/>
      <c r="DE64" s="999"/>
      <c r="DF64" s="1000"/>
      <c r="DG64" s="998"/>
      <c r="DH64" s="999"/>
      <c r="DI64" s="999"/>
      <c r="DJ64" s="999"/>
      <c r="DK64" s="1000"/>
      <c r="DL64" s="998"/>
      <c r="DM64" s="999"/>
      <c r="DN64" s="999"/>
      <c r="DO64" s="999"/>
      <c r="DP64" s="1000"/>
      <c r="DQ64" s="998"/>
      <c r="DR64" s="999"/>
      <c r="DS64" s="999"/>
      <c r="DT64" s="999"/>
      <c r="DU64" s="1000"/>
      <c r="DV64" s="1001"/>
      <c r="DW64" s="1002"/>
      <c r="DX64" s="1002"/>
      <c r="DY64" s="1002"/>
      <c r="DZ64" s="1003"/>
      <c r="EA64" s="217"/>
    </row>
    <row r="65" spans="1:131" s="218" customFormat="1" ht="26.25" customHeight="1" thickBot="1" x14ac:dyDescent="0.2">
      <c r="A65" s="223" t="s">
        <v>394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6"/>
      <c r="BF65" s="236"/>
      <c r="BG65" s="236"/>
      <c r="BH65" s="236"/>
      <c r="BI65" s="236"/>
      <c r="BJ65" s="236"/>
      <c r="BK65" s="236"/>
      <c r="BL65" s="236"/>
      <c r="BM65" s="236"/>
      <c r="BN65" s="236"/>
      <c r="BO65" s="236"/>
      <c r="BP65" s="236"/>
      <c r="BQ65" s="233">
        <v>59</v>
      </c>
      <c r="BR65" s="234"/>
      <c r="BS65" s="1023"/>
      <c r="BT65" s="1024"/>
      <c r="BU65" s="1024"/>
      <c r="BV65" s="1024"/>
      <c r="BW65" s="1024"/>
      <c r="BX65" s="1024"/>
      <c r="BY65" s="1024"/>
      <c r="BZ65" s="1024"/>
      <c r="CA65" s="1024"/>
      <c r="CB65" s="1024"/>
      <c r="CC65" s="1024"/>
      <c r="CD65" s="1024"/>
      <c r="CE65" s="1024"/>
      <c r="CF65" s="1024"/>
      <c r="CG65" s="1025"/>
      <c r="CH65" s="998"/>
      <c r="CI65" s="999"/>
      <c r="CJ65" s="999"/>
      <c r="CK65" s="999"/>
      <c r="CL65" s="1000"/>
      <c r="CM65" s="998"/>
      <c r="CN65" s="999"/>
      <c r="CO65" s="999"/>
      <c r="CP65" s="999"/>
      <c r="CQ65" s="1000"/>
      <c r="CR65" s="998"/>
      <c r="CS65" s="999"/>
      <c r="CT65" s="999"/>
      <c r="CU65" s="999"/>
      <c r="CV65" s="1000"/>
      <c r="CW65" s="998"/>
      <c r="CX65" s="999"/>
      <c r="CY65" s="999"/>
      <c r="CZ65" s="999"/>
      <c r="DA65" s="1000"/>
      <c r="DB65" s="998"/>
      <c r="DC65" s="999"/>
      <c r="DD65" s="999"/>
      <c r="DE65" s="999"/>
      <c r="DF65" s="1000"/>
      <c r="DG65" s="998"/>
      <c r="DH65" s="999"/>
      <c r="DI65" s="999"/>
      <c r="DJ65" s="999"/>
      <c r="DK65" s="1000"/>
      <c r="DL65" s="998"/>
      <c r="DM65" s="999"/>
      <c r="DN65" s="999"/>
      <c r="DO65" s="999"/>
      <c r="DP65" s="1000"/>
      <c r="DQ65" s="998"/>
      <c r="DR65" s="999"/>
      <c r="DS65" s="999"/>
      <c r="DT65" s="999"/>
      <c r="DU65" s="1000"/>
      <c r="DV65" s="1001"/>
      <c r="DW65" s="1002"/>
      <c r="DX65" s="1002"/>
      <c r="DY65" s="1002"/>
      <c r="DZ65" s="1003"/>
      <c r="EA65" s="217"/>
    </row>
    <row r="66" spans="1:131" s="218" customFormat="1" ht="26.25" customHeight="1" x14ac:dyDescent="0.15">
      <c r="A66" s="1004" t="s">
        <v>395</v>
      </c>
      <c r="B66" s="1005"/>
      <c r="C66" s="1005"/>
      <c r="D66" s="1005"/>
      <c r="E66" s="1005"/>
      <c r="F66" s="1005"/>
      <c r="G66" s="1005"/>
      <c r="H66" s="1005"/>
      <c r="I66" s="1005"/>
      <c r="J66" s="1005"/>
      <c r="K66" s="1005"/>
      <c r="L66" s="1005"/>
      <c r="M66" s="1005"/>
      <c r="N66" s="1005"/>
      <c r="O66" s="1005"/>
      <c r="P66" s="1006"/>
      <c r="Q66" s="1010" t="s">
        <v>396</v>
      </c>
      <c r="R66" s="1011"/>
      <c r="S66" s="1011"/>
      <c r="T66" s="1011"/>
      <c r="U66" s="1012"/>
      <c r="V66" s="1010" t="s">
        <v>397</v>
      </c>
      <c r="W66" s="1011"/>
      <c r="X66" s="1011"/>
      <c r="Y66" s="1011"/>
      <c r="Z66" s="1012"/>
      <c r="AA66" s="1010" t="s">
        <v>398</v>
      </c>
      <c r="AB66" s="1011"/>
      <c r="AC66" s="1011"/>
      <c r="AD66" s="1011"/>
      <c r="AE66" s="1012"/>
      <c r="AF66" s="1016" t="s">
        <v>399</v>
      </c>
      <c r="AG66" s="1017"/>
      <c r="AH66" s="1017"/>
      <c r="AI66" s="1017"/>
      <c r="AJ66" s="1018"/>
      <c r="AK66" s="1010" t="s">
        <v>400</v>
      </c>
      <c r="AL66" s="1005"/>
      <c r="AM66" s="1005"/>
      <c r="AN66" s="1005"/>
      <c r="AO66" s="1006"/>
      <c r="AP66" s="1010" t="s">
        <v>373</v>
      </c>
      <c r="AQ66" s="1011"/>
      <c r="AR66" s="1011"/>
      <c r="AS66" s="1011"/>
      <c r="AT66" s="1012"/>
      <c r="AU66" s="1010" t="s">
        <v>401</v>
      </c>
      <c r="AV66" s="1011"/>
      <c r="AW66" s="1011"/>
      <c r="AX66" s="1011"/>
      <c r="AY66" s="1012"/>
      <c r="AZ66" s="1010" t="s">
        <v>339</v>
      </c>
      <c r="BA66" s="1011"/>
      <c r="BB66" s="1011"/>
      <c r="BC66" s="1011"/>
      <c r="BD66" s="1026"/>
      <c r="BE66" s="236"/>
      <c r="BF66" s="236"/>
      <c r="BG66" s="236"/>
      <c r="BH66" s="236"/>
      <c r="BI66" s="236"/>
      <c r="BJ66" s="236"/>
      <c r="BK66" s="236"/>
      <c r="BL66" s="236"/>
      <c r="BM66" s="236"/>
      <c r="BN66" s="236"/>
      <c r="BO66" s="236"/>
      <c r="BP66" s="236"/>
      <c r="BQ66" s="233">
        <v>60</v>
      </c>
      <c r="BR66" s="238"/>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3"/>
      <c r="DW66" s="944"/>
      <c r="DX66" s="944"/>
      <c r="DY66" s="944"/>
      <c r="DZ66" s="945"/>
      <c r="EA66" s="217"/>
    </row>
    <row r="67" spans="1:131" s="218" customFormat="1" ht="26.25" customHeight="1" thickBot="1" x14ac:dyDescent="0.2">
      <c r="A67" s="1007"/>
      <c r="B67" s="1008"/>
      <c r="C67" s="1008"/>
      <c r="D67" s="1008"/>
      <c r="E67" s="1008"/>
      <c r="F67" s="1008"/>
      <c r="G67" s="1008"/>
      <c r="H67" s="1008"/>
      <c r="I67" s="1008"/>
      <c r="J67" s="1008"/>
      <c r="K67" s="1008"/>
      <c r="L67" s="1008"/>
      <c r="M67" s="1008"/>
      <c r="N67" s="1008"/>
      <c r="O67" s="1008"/>
      <c r="P67" s="1009"/>
      <c r="Q67" s="1013"/>
      <c r="R67" s="1014"/>
      <c r="S67" s="1014"/>
      <c r="T67" s="1014"/>
      <c r="U67" s="1015"/>
      <c r="V67" s="1013"/>
      <c r="W67" s="1014"/>
      <c r="X67" s="1014"/>
      <c r="Y67" s="1014"/>
      <c r="Z67" s="1015"/>
      <c r="AA67" s="1013"/>
      <c r="AB67" s="1014"/>
      <c r="AC67" s="1014"/>
      <c r="AD67" s="1014"/>
      <c r="AE67" s="1015"/>
      <c r="AF67" s="1019"/>
      <c r="AG67" s="1020"/>
      <c r="AH67" s="1020"/>
      <c r="AI67" s="1020"/>
      <c r="AJ67" s="1021"/>
      <c r="AK67" s="1022"/>
      <c r="AL67" s="1008"/>
      <c r="AM67" s="1008"/>
      <c r="AN67" s="1008"/>
      <c r="AO67" s="1009"/>
      <c r="AP67" s="1013"/>
      <c r="AQ67" s="1014"/>
      <c r="AR67" s="1014"/>
      <c r="AS67" s="1014"/>
      <c r="AT67" s="1015"/>
      <c r="AU67" s="1013"/>
      <c r="AV67" s="1014"/>
      <c r="AW67" s="1014"/>
      <c r="AX67" s="1014"/>
      <c r="AY67" s="1015"/>
      <c r="AZ67" s="1013"/>
      <c r="BA67" s="1014"/>
      <c r="BB67" s="1014"/>
      <c r="BC67" s="1014"/>
      <c r="BD67" s="1027"/>
      <c r="BE67" s="236"/>
      <c r="BF67" s="236"/>
      <c r="BG67" s="236"/>
      <c r="BH67" s="236"/>
      <c r="BI67" s="236"/>
      <c r="BJ67" s="236"/>
      <c r="BK67" s="236"/>
      <c r="BL67" s="236"/>
      <c r="BM67" s="236"/>
      <c r="BN67" s="236"/>
      <c r="BO67" s="236"/>
      <c r="BP67" s="236"/>
      <c r="BQ67" s="233">
        <v>61</v>
      </c>
      <c r="BR67" s="238"/>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3"/>
      <c r="DW67" s="944"/>
      <c r="DX67" s="944"/>
      <c r="DY67" s="944"/>
      <c r="DZ67" s="945"/>
      <c r="EA67" s="217"/>
    </row>
    <row r="68" spans="1:131" s="218" customFormat="1" ht="26.25" customHeight="1" thickTop="1" x14ac:dyDescent="0.15">
      <c r="A68" s="229">
        <v>1</v>
      </c>
      <c r="B68" s="994" t="s">
        <v>560</v>
      </c>
      <c r="C68" s="995"/>
      <c r="D68" s="995"/>
      <c r="E68" s="995"/>
      <c r="F68" s="995"/>
      <c r="G68" s="995"/>
      <c r="H68" s="995"/>
      <c r="I68" s="995"/>
      <c r="J68" s="995"/>
      <c r="K68" s="995"/>
      <c r="L68" s="995"/>
      <c r="M68" s="995"/>
      <c r="N68" s="995"/>
      <c r="O68" s="995"/>
      <c r="P68" s="996"/>
      <c r="Q68" s="997">
        <v>8709</v>
      </c>
      <c r="R68" s="991"/>
      <c r="S68" s="991"/>
      <c r="T68" s="991"/>
      <c r="U68" s="991"/>
      <c r="V68" s="991">
        <v>8749</v>
      </c>
      <c r="W68" s="991"/>
      <c r="X68" s="991"/>
      <c r="Y68" s="991"/>
      <c r="Z68" s="991"/>
      <c r="AA68" s="991">
        <v>-40</v>
      </c>
      <c r="AB68" s="991"/>
      <c r="AC68" s="991"/>
      <c r="AD68" s="991"/>
      <c r="AE68" s="991"/>
      <c r="AF68" s="991">
        <v>1034</v>
      </c>
      <c r="AG68" s="991"/>
      <c r="AH68" s="991"/>
      <c r="AI68" s="991"/>
      <c r="AJ68" s="991"/>
      <c r="AK68" s="991">
        <v>10</v>
      </c>
      <c r="AL68" s="991"/>
      <c r="AM68" s="991"/>
      <c r="AN68" s="991"/>
      <c r="AO68" s="991"/>
      <c r="AP68" s="991">
        <v>2144</v>
      </c>
      <c r="AQ68" s="991"/>
      <c r="AR68" s="991"/>
      <c r="AS68" s="991"/>
      <c r="AT68" s="991"/>
      <c r="AU68" s="991">
        <v>1322</v>
      </c>
      <c r="AV68" s="991"/>
      <c r="AW68" s="991"/>
      <c r="AX68" s="991"/>
      <c r="AY68" s="991"/>
      <c r="AZ68" s="992"/>
      <c r="BA68" s="992"/>
      <c r="BB68" s="992"/>
      <c r="BC68" s="992"/>
      <c r="BD68" s="993"/>
      <c r="BE68" s="236"/>
      <c r="BF68" s="236"/>
      <c r="BG68" s="236"/>
      <c r="BH68" s="236"/>
      <c r="BI68" s="236"/>
      <c r="BJ68" s="236"/>
      <c r="BK68" s="236"/>
      <c r="BL68" s="236"/>
      <c r="BM68" s="236"/>
      <c r="BN68" s="236"/>
      <c r="BO68" s="236"/>
      <c r="BP68" s="236"/>
      <c r="BQ68" s="233">
        <v>62</v>
      </c>
      <c r="BR68" s="238"/>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3"/>
      <c r="DW68" s="944"/>
      <c r="DX68" s="944"/>
      <c r="DY68" s="944"/>
      <c r="DZ68" s="945"/>
      <c r="EA68" s="217"/>
    </row>
    <row r="69" spans="1:131" s="218" customFormat="1" ht="26.25" customHeight="1" x14ac:dyDescent="0.15">
      <c r="A69" s="232">
        <v>2</v>
      </c>
      <c r="B69" s="987" t="s">
        <v>561</v>
      </c>
      <c r="C69" s="988"/>
      <c r="D69" s="988"/>
      <c r="E69" s="988"/>
      <c r="F69" s="988"/>
      <c r="G69" s="988"/>
      <c r="H69" s="988"/>
      <c r="I69" s="988"/>
      <c r="J69" s="988"/>
      <c r="K69" s="988"/>
      <c r="L69" s="988"/>
      <c r="M69" s="988"/>
      <c r="N69" s="988"/>
      <c r="O69" s="988"/>
      <c r="P69" s="989"/>
      <c r="Q69" s="990">
        <v>712</v>
      </c>
      <c r="R69" s="986"/>
      <c r="S69" s="986"/>
      <c r="T69" s="986"/>
      <c r="U69" s="986"/>
      <c r="V69" s="986">
        <v>710</v>
      </c>
      <c r="W69" s="986"/>
      <c r="X69" s="986"/>
      <c r="Y69" s="986"/>
      <c r="Z69" s="986"/>
      <c r="AA69" s="986">
        <v>2</v>
      </c>
      <c r="AB69" s="986"/>
      <c r="AC69" s="986"/>
      <c r="AD69" s="986"/>
      <c r="AE69" s="986"/>
      <c r="AF69" s="986">
        <v>2</v>
      </c>
      <c r="AG69" s="986"/>
      <c r="AH69" s="986"/>
      <c r="AI69" s="986"/>
      <c r="AJ69" s="986"/>
      <c r="AK69" s="986">
        <v>3</v>
      </c>
      <c r="AL69" s="986"/>
      <c r="AM69" s="986"/>
      <c r="AN69" s="986"/>
      <c r="AO69" s="986"/>
      <c r="AP69" s="986">
        <v>402</v>
      </c>
      <c r="AQ69" s="986"/>
      <c r="AR69" s="986"/>
      <c r="AS69" s="986"/>
      <c r="AT69" s="986"/>
      <c r="AU69" s="986">
        <v>402</v>
      </c>
      <c r="AV69" s="986"/>
      <c r="AW69" s="986"/>
      <c r="AX69" s="986"/>
      <c r="AY69" s="986"/>
      <c r="AZ69" s="971"/>
      <c r="BA69" s="971"/>
      <c r="BB69" s="971"/>
      <c r="BC69" s="971"/>
      <c r="BD69" s="972"/>
      <c r="BE69" s="236"/>
      <c r="BF69" s="236"/>
      <c r="BG69" s="236"/>
      <c r="BH69" s="236"/>
      <c r="BI69" s="236"/>
      <c r="BJ69" s="236"/>
      <c r="BK69" s="236"/>
      <c r="BL69" s="236"/>
      <c r="BM69" s="236"/>
      <c r="BN69" s="236"/>
      <c r="BO69" s="236"/>
      <c r="BP69" s="236"/>
      <c r="BQ69" s="233">
        <v>63</v>
      </c>
      <c r="BR69" s="238"/>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3"/>
      <c r="DW69" s="944"/>
      <c r="DX69" s="944"/>
      <c r="DY69" s="944"/>
      <c r="DZ69" s="945"/>
      <c r="EA69" s="217"/>
    </row>
    <row r="70" spans="1:131" s="218" customFormat="1" ht="26.25" customHeight="1" x14ac:dyDescent="0.15">
      <c r="A70" s="232">
        <v>3</v>
      </c>
      <c r="B70" s="982" t="s">
        <v>562</v>
      </c>
      <c r="C70" s="983"/>
      <c r="D70" s="983"/>
      <c r="E70" s="983"/>
      <c r="F70" s="983"/>
      <c r="G70" s="983"/>
      <c r="H70" s="983"/>
      <c r="I70" s="983"/>
      <c r="J70" s="983"/>
      <c r="K70" s="983"/>
      <c r="L70" s="983"/>
      <c r="M70" s="983"/>
      <c r="N70" s="983"/>
      <c r="O70" s="983"/>
      <c r="P70" s="984"/>
      <c r="Q70" s="985">
        <v>705</v>
      </c>
      <c r="R70" s="981"/>
      <c r="S70" s="981"/>
      <c r="T70" s="981"/>
      <c r="U70" s="981"/>
      <c r="V70" s="981">
        <v>700</v>
      </c>
      <c r="W70" s="981"/>
      <c r="X70" s="981"/>
      <c r="Y70" s="981"/>
      <c r="Z70" s="981"/>
      <c r="AA70" s="981">
        <v>5</v>
      </c>
      <c r="AB70" s="981"/>
      <c r="AC70" s="981"/>
      <c r="AD70" s="981"/>
      <c r="AE70" s="981"/>
      <c r="AF70" s="981">
        <v>5</v>
      </c>
      <c r="AG70" s="981"/>
      <c r="AH70" s="981"/>
      <c r="AI70" s="981"/>
      <c r="AJ70" s="981"/>
      <c r="AK70" s="981">
        <v>0</v>
      </c>
      <c r="AL70" s="981"/>
      <c r="AM70" s="981"/>
      <c r="AN70" s="981"/>
      <c r="AO70" s="981"/>
      <c r="AP70" s="981">
        <v>0</v>
      </c>
      <c r="AQ70" s="981"/>
      <c r="AR70" s="981"/>
      <c r="AS70" s="981"/>
      <c r="AT70" s="981"/>
      <c r="AU70" s="981">
        <v>0</v>
      </c>
      <c r="AV70" s="981"/>
      <c r="AW70" s="981"/>
      <c r="AX70" s="981"/>
      <c r="AY70" s="981"/>
      <c r="AZ70" s="971"/>
      <c r="BA70" s="971"/>
      <c r="BB70" s="971"/>
      <c r="BC70" s="971"/>
      <c r="BD70" s="972"/>
      <c r="BE70" s="236"/>
      <c r="BF70" s="236"/>
      <c r="BG70" s="236"/>
      <c r="BH70" s="236"/>
      <c r="BI70" s="236"/>
      <c r="BJ70" s="236"/>
      <c r="BK70" s="236"/>
      <c r="BL70" s="236"/>
      <c r="BM70" s="236"/>
      <c r="BN70" s="236"/>
      <c r="BO70" s="236"/>
      <c r="BP70" s="236"/>
      <c r="BQ70" s="233">
        <v>64</v>
      </c>
      <c r="BR70" s="238"/>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3"/>
      <c r="DW70" s="944"/>
      <c r="DX70" s="944"/>
      <c r="DY70" s="944"/>
      <c r="DZ70" s="945"/>
      <c r="EA70" s="217"/>
    </row>
    <row r="71" spans="1:131" s="218" customFormat="1" ht="26.25" customHeight="1" x14ac:dyDescent="0.15">
      <c r="A71" s="232">
        <v>4</v>
      </c>
      <c r="B71" s="982" t="s">
        <v>563</v>
      </c>
      <c r="C71" s="983"/>
      <c r="D71" s="983"/>
      <c r="E71" s="983"/>
      <c r="F71" s="983"/>
      <c r="G71" s="983"/>
      <c r="H71" s="983"/>
      <c r="I71" s="983"/>
      <c r="J71" s="983"/>
      <c r="K71" s="983"/>
      <c r="L71" s="983"/>
      <c r="M71" s="983"/>
      <c r="N71" s="983"/>
      <c r="O71" s="983"/>
      <c r="P71" s="984"/>
      <c r="Q71" s="985">
        <v>3379</v>
      </c>
      <c r="R71" s="981"/>
      <c r="S71" s="981"/>
      <c r="T71" s="981"/>
      <c r="U71" s="981"/>
      <c r="V71" s="981">
        <v>3280</v>
      </c>
      <c r="W71" s="981"/>
      <c r="X71" s="981"/>
      <c r="Y71" s="981"/>
      <c r="Z71" s="981"/>
      <c r="AA71" s="981">
        <v>99</v>
      </c>
      <c r="AB71" s="981"/>
      <c r="AC71" s="981"/>
      <c r="AD71" s="981"/>
      <c r="AE71" s="981"/>
      <c r="AF71" s="981">
        <v>99</v>
      </c>
      <c r="AG71" s="981"/>
      <c r="AH71" s="981"/>
      <c r="AI71" s="981"/>
      <c r="AJ71" s="981"/>
      <c r="AK71" s="981">
        <v>7</v>
      </c>
      <c r="AL71" s="981"/>
      <c r="AM71" s="981"/>
      <c r="AN71" s="981"/>
      <c r="AO71" s="981"/>
      <c r="AP71" s="981">
        <v>0</v>
      </c>
      <c r="AQ71" s="981"/>
      <c r="AR71" s="981"/>
      <c r="AS71" s="981"/>
      <c r="AT71" s="981"/>
      <c r="AU71" s="981">
        <v>0</v>
      </c>
      <c r="AV71" s="981"/>
      <c r="AW71" s="981"/>
      <c r="AX71" s="981"/>
      <c r="AY71" s="981"/>
      <c r="AZ71" s="971"/>
      <c r="BA71" s="971"/>
      <c r="BB71" s="971"/>
      <c r="BC71" s="971"/>
      <c r="BD71" s="972"/>
      <c r="BE71" s="236"/>
      <c r="BF71" s="236"/>
      <c r="BG71" s="236"/>
      <c r="BH71" s="236"/>
      <c r="BI71" s="236"/>
      <c r="BJ71" s="236"/>
      <c r="BK71" s="236"/>
      <c r="BL71" s="236"/>
      <c r="BM71" s="236"/>
      <c r="BN71" s="236"/>
      <c r="BO71" s="236"/>
      <c r="BP71" s="236"/>
      <c r="BQ71" s="233">
        <v>65</v>
      </c>
      <c r="BR71" s="238"/>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3"/>
      <c r="DW71" s="944"/>
      <c r="DX71" s="944"/>
      <c r="DY71" s="944"/>
      <c r="DZ71" s="945"/>
      <c r="EA71" s="217"/>
    </row>
    <row r="72" spans="1:131" s="218" customFormat="1" ht="26.25" customHeight="1" x14ac:dyDescent="0.15">
      <c r="A72" s="232">
        <v>5</v>
      </c>
      <c r="B72" s="973" t="s">
        <v>564</v>
      </c>
      <c r="C72" s="974"/>
      <c r="D72" s="974"/>
      <c r="E72" s="974"/>
      <c r="F72" s="974"/>
      <c r="G72" s="974"/>
      <c r="H72" s="974"/>
      <c r="I72" s="974"/>
      <c r="J72" s="974"/>
      <c r="K72" s="974"/>
      <c r="L72" s="974"/>
      <c r="M72" s="974"/>
      <c r="N72" s="974"/>
      <c r="O72" s="974"/>
      <c r="P72" s="975"/>
      <c r="Q72" s="976">
        <v>3070</v>
      </c>
      <c r="R72" s="970"/>
      <c r="S72" s="970"/>
      <c r="T72" s="970"/>
      <c r="U72" s="970"/>
      <c r="V72" s="970">
        <v>3248</v>
      </c>
      <c r="W72" s="970"/>
      <c r="X72" s="970"/>
      <c r="Y72" s="970"/>
      <c r="Z72" s="970"/>
      <c r="AA72" s="970">
        <v>-178</v>
      </c>
      <c r="AB72" s="970"/>
      <c r="AC72" s="970"/>
      <c r="AD72" s="970"/>
      <c r="AE72" s="970"/>
      <c r="AF72" s="970">
        <v>760</v>
      </c>
      <c r="AG72" s="970"/>
      <c r="AH72" s="970"/>
      <c r="AI72" s="970"/>
      <c r="AJ72" s="970"/>
      <c r="AK72" s="970">
        <v>0</v>
      </c>
      <c r="AL72" s="970"/>
      <c r="AM72" s="970"/>
      <c r="AN72" s="970"/>
      <c r="AO72" s="970"/>
      <c r="AP72" s="970">
        <v>1222</v>
      </c>
      <c r="AQ72" s="970"/>
      <c r="AR72" s="970"/>
      <c r="AS72" s="970"/>
      <c r="AT72" s="970"/>
      <c r="AU72" s="970">
        <v>619</v>
      </c>
      <c r="AV72" s="970"/>
      <c r="AW72" s="970"/>
      <c r="AX72" s="970"/>
      <c r="AY72" s="970"/>
      <c r="AZ72" s="971"/>
      <c r="BA72" s="971"/>
      <c r="BB72" s="971"/>
      <c r="BC72" s="971"/>
      <c r="BD72" s="972"/>
      <c r="BE72" s="236"/>
      <c r="BF72" s="236"/>
      <c r="BG72" s="236"/>
      <c r="BH72" s="236"/>
      <c r="BI72" s="236"/>
      <c r="BJ72" s="236"/>
      <c r="BK72" s="236"/>
      <c r="BL72" s="236"/>
      <c r="BM72" s="236"/>
      <c r="BN72" s="236"/>
      <c r="BO72" s="236"/>
      <c r="BP72" s="236"/>
      <c r="BQ72" s="233">
        <v>66</v>
      </c>
      <c r="BR72" s="238"/>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3"/>
      <c r="DW72" s="944"/>
      <c r="DX72" s="944"/>
      <c r="DY72" s="944"/>
      <c r="DZ72" s="945"/>
      <c r="EA72" s="217"/>
    </row>
    <row r="73" spans="1:131" s="218" customFormat="1" ht="26.25" customHeight="1" x14ac:dyDescent="0.15">
      <c r="A73" s="232">
        <v>6</v>
      </c>
      <c r="B73" s="973" t="s">
        <v>565</v>
      </c>
      <c r="C73" s="974"/>
      <c r="D73" s="974"/>
      <c r="E73" s="974"/>
      <c r="F73" s="974"/>
      <c r="G73" s="974"/>
      <c r="H73" s="974"/>
      <c r="I73" s="974"/>
      <c r="J73" s="974"/>
      <c r="K73" s="974"/>
      <c r="L73" s="974"/>
      <c r="M73" s="974"/>
      <c r="N73" s="974"/>
      <c r="O73" s="974"/>
      <c r="P73" s="975"/>
      <c r="Q73" s="976">
        <v>843</v>
      </c>
      <c r="R73" s="970"/>
      <c r="S73" s="970"/>
      <c r="T73" s="970"/>
      <c r="U73" s="970"/>
      <c r="V73" s="970">
        <v>811</v>
      </c>
      <c r="W73" s="970"/>
      <c r="X73" s="970"/>
      <c r="Y73" s="970"/>
      <c r="Z73" s="970"/>
      <c r="AA73" s="970">
        <v>32</v>
      </c>
      <c r="AB73" s="970"/>
      <c r="AC73" s="970"/>
      <c r="AD73" s="970"/>
      <c r="AE73" s="970"/>
      <c r="AF73" s="970">
        <v>168</v>
      </c>
      <c r="AG73" s="970"/>
      <c r="AH73" s="970"/>
      <c r="AI73" s="970"/>
      <c r="AJ73" s="970"/>
      <c r="AK73" s="970">
        <v>0</v>
      </c>
      <c r="AL73" s="970"/>
      <c r="AM73" s="970"/>
      <c r="AN73" s="970"/>
      <c r="AO73" s="970"/>
      <c r="AP73" s="970">
        <v>520</v>
      </c>
      <c r="AQ73" s="970"/>
      <c r="AR73" s="970"/>
      <c r="AS73" s="970"/>
      <c r="AT73" s="970"/>
      <c r="AU73" s="970">
        <v>301</v>
      </c>
      <c r="AV73" s="970"/>
      <c r="AW73" s="970"/>
      <c r="AX73" s="970"/>
      <c r="AY73" s="970"/>
      <c r="AZ73" s="971"/>
      <c r="BA73" s="971"/>
      <c r="BB73" s="971"/>
      <c r="BC73" s="971"/>
      <c r="BD73" s="972"/>
      <c r="BE73" s="236"/>
      <c r="BF73" s="236"/>
      <c r="BG73" s="236"/>
      <c r="BH73" s="236"/>
      <c r="BI73" s="236"/>
      <c r="BJ73" s="236"/>
      <c r="BK73" s="236"/>
      <c r="BL73" s="236"/>
      <c r="BM73" s="236"/>
      <c r="BN73" s="236"/>
      <c r="BO73" s="236"/>
      <c r="BP73" s="236"/>
      <c r="BQ73" s="233">
        <v>67</v>
      </c>
      <c r="BR73" s="238"/>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3"/>
      <c r="DW73" s="944"/>
      <c r="DX73" s="944"/>
      <c r="DY73" s="944"/>
      <c r="DZ73" s="945"/>
      <c r="EA73" s="217"/>
    </row>
    <row r="74" spans="1:131" s="218" customFormat="1" ht="26.25" customHeight="1" x14ac:dyDescent="0.15">
      <c r="A74" s="232">
        <v>7</v>
      </c>
      <c r="B74" s="987" t="s">
        <v>566</v>
      </c>
      <c r="C74" s="988"/>
      <c r="D74" s="988"/>
      <c r="E74" s="988"/>
      <c r="F74" s="988"/>
      <c r="G74" s="988"/>
      <c r="H74" s="988"/>
      <c r="I74" s="988"/>
      <c r="J74" s="988"/>
      <c r="K74" s="988"/>
      <c r="L74" s="988"/>
      <c r="M74" s="988"/>
      <c r="N74" s="988"/>
      <c r="O74" s="988"/>
      <c r="P74" s="989"/>
      <c r="Q74" s="990">
        <v>5031</v>
      </c>
      <c r="R74" s="986"/>
      <c r="S74" s="986"/>
      <c r="T74" s="986"/>
      <c r="U74" s="986"/>
      <c r="V74" s="986">
        <v>4936</v>
      </c>
      <c r="W74" s="986"/>
      <c r="X74" s="986"/>
      <c r="Y74" s="986"/>
      <c r="Z74" s="986"/>
      <c r="AA74" s="986">
        <v>95</v>
      </c>
      <c r="AB74" s="986"/>
      <c r="AC74" s="986"/>
      <c r="AD74" s="986"/>
      <c r="AE74" s="986"/>
      <c r="AF74" s="986">
        <v>95</v>
      </c>
      <c r="AG74" s="986"/>
      <c r="AH74" s="986"/>
      <c r="AI74" s="986"/>
      <c r="AJ74" s="986"/>
      <c r="AK74" s="986">
        <v>420</v>
      </c>
      <c r="AL74" s="986"/>
      <c r="AM74" s="986"/>
      <c r="AN74" s="986"/>
      <c r="AO74" s="986"/>
      <c r="AP74" s="986">
        <v>15182</v>
      </c>
      <c r="AQ74" s="986"/>
      <c r="AR74" s="986"/>
      <c r="AS74" s="986"/>
      <c r="AT74" s="986"/>
      <c r="AU74" s="986">
        <v>2007</v>
      </c>
      <c r="AV74" s="986"/>
      <c r="AW74" s="986"/>
      <c r="AX74" s="986"/>
      <c r="AY74" s="986"/>
      <c r="AZ74" s="971"/>
      <c r="BA74" s="971"/>
      <c r="BB74" s="971"/>
      <c r="BC74" s="971"/>
      <c r="BD74" s="972"/>
      <c r="BE74" s="236"/>
      <c r="BF74" s="236"/>
      <c r="BG74" s="236"/>
      <c r="BH74" s="236"/>
      <c r="BI74" s="236"/>
      <c r="BJ74" s="236"/>
      <c r="BK74" s="236"/>
      <c r="BL74" s="236"/>
      <c r="BM74" s="236"/>
      <c r="BN74" s="236"/>
      <c r="BO74" s="236"/>
      <c r="BP74" s="236"/>
      <c r="BQ74" s="233">
        <v>68</v>
      </c>
      <c r="BR74" s="238"/>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3"/>
      <c r="DW74" s="944"/>
      <c r="DX74" s="944"/>
      <c r="DY74" s="944"/>
      <c r="DZ74" s="945"/>
      <c r="EA74" s="217"/>
    </row>
    <row r="75" spans="1:131" s="218" customFormat="1" ht="26.25" customHeight="1" x14ac:dyDescent="0.15">
      <c r="A75" s="232">
        <v>8</v>
      </c>
      <c r="B75" s="982" t="s">
        <v>561</v>
      </c>
      <c r="C75" s="983"/>
      <c r="D75" s="983"/>
      <c r="E75" s="983"/>
      <c r="F75" s="983"/>
      <c r="G75" s="983"/>
      <c r="H75" s="983"/>
      <c r="I75" s="983"/>
      <c r="J75" s="983"/>
      <c r="K75" s="983"/>
      <c r="L75" s="983"/>
      <c r="M75" s="983"/>
      <c r="N75" s="983"/>
      <c r="O75" s="983"/>
      <c r="P75" s="984"/>
      <c r="Q75" s="985">
        <v>3474</v>
      </c>
      <c r="R75" s="981"/>
      <c r="S75" s="981"/>
      <c r="T75" s="981"/>
      <c r="U75" s="981"/>
      <c r="V75" s="981">
        <v>3399</v>
      </c>
      <c r="W75" s="981"/>
      <c r="X75" s="981"/>
      <c r="Y75" s="981"/>
      <c r="Z75" s="981"/>
      <c r="AA75" s="981">
        <v>75</v>
      </c>
      <c r="AB75" s="981"/>
      <c r="AC75" s="981"/>
      <c r="AD75" s="981"/>
      <c r="AE75" s="981"/>
      <c r="AF75" s="981">
        <v>75</v>
      </c>
      <c r="AG75" s="981"/>
      <c r="AH75" s="981"/>
      <c r="AI75" s="981"/>
      <c r="AJ75" s="981"/>
      <c r="AK75" s="981">
        <v>15</v>
      </c>
      <c r="AL75" s="981"/>
      <c r="AM75" s="981"/>
      <c r="AN75" s="981"/>
      <c r="AO75" s="981"/>
      <c r="AP75" s="981">
        <v>8988</v>
      </c>
      <c r="AQ75" s="981"/>
      <c r="AR75" s="981"/>
      <c r="AS75" s="981"/>
      <c r="AT75" s="981"/>
      <c r="AU75" s="981">
        <v>2007</v>
      </c>
      <c r="AV75" s="981"/>
      <c r="AW75" s="981"/>
      <c r="AX75" s="981"/>
      <c r="AY75" s="981"/>
      <c r="AZ75" s="971"/>
      <c r="BA75" s="971"/>
      <c r="BB75" s="971"/>
      <c r="BC75" s="971"/>
      <c r="BD75" s="972"/>
      <c r="BE75" s="236"/>
      <c r="BF75" s="236"/>
      <c r="BG75" s="236"/>
      <c r="BH75" s="236"/>
      <c r="BI75" s="236"/>
      <c r="BJ75" s="236"/>
      <c r="BK75" s="236"/>
      <c r="BL75" s="236"/>
      <c r="BM75" s="236"/>
      <c r="BN75" s="236"/>
      <c r="BO75" s="236"/>
      <c r="BP75" s="236"/>
      <c r="BQ75" s="233">
        <v>69</v>
      </c>
      <c r="BR75" s="238"/>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3"/>
      <c r="DW75" s="944"/>
      <c r="DX75" s="944"/>
      <c r="DY75" s="944"/>
      <c r="DZ75" s="945"/>
      <c r="EA75" s="217"/>
    </row>
    <row r="76" spans="1:131" s="218" customFormat="1" ht="26.25" customHeight="1" x14ac:dyDescent="0.15">
      <c r="A76" s="232">
        <v>9</v>
      </c>
      <c r="B76" s="982" t="s">
        <v>567</v>
      </c>
      <c r="C76" s="983"/>
      <c r="D76" s="983"/>
      <c r="E76" s="983"/>
      <c r="F76" s="983"/>
      <c r="G76" s="983"/>
      <c r="H76" s="983"/>
      <c r="I76" s="983"/>
      <c r="J76" s="983"/>
      <c r="K76" s="983"/>
      <c r="L76" s="983"/>
      <c r="M76" s="983"/>
      <c r="N76" s="983"/>
      <c r="O76" s="983"/>
      <c r="P76" s="984"/>
      <c r="Q76" s="985">
        <v>1557</v>
      </c>
      <c r="R76" s="981"/>
      <c r="S76" s="981"/>
      <c r="T76" s="981"/>
      <c r="U76" s="981"/>
      <c r="V76" s="981">
        <v>1537</v>
      </c>
      <c r="W76" s="981"/>
      <c r="X76" s="981"/>
      <c r="Y76" s="981"/>
      <c r="Z76" s="981"/>
      <c r="AA76" s="981">
        <v>20</v>
      </c>
      <c r="AB76" s="981"/>
      <c r="AC76" s="981"/>
      <c r="AD76" s="981"/>
      <c r="AE76" s="981"/>
      <c r="AF76" s="981">
        <v>20</v>
      </c>
      <c r="AG76" s="981"/>
      <c r="AH76" s="981"/>
      <c r="AI76" s="981"/>
      <c r="AJ76" s="981"/>
      <c r="AK76" s="981">
        <v>405</v>
      </c>
      <c r="AL76" s="981"/>
      <c r="AM76" s="981"/>
      <c r="AN76" s="981"/>
      <c r="AO76" s="981"/>
      <c r="AP76" s="981">
        <v>6194</v>
      </c>
      <c r="AQ76" s="981"/>
      <c r="AR76" s="981"/>
      <c r="AS76" s="981"/>
      <c r="AT76" s="981"/>
      <c r="AU76" s="981"/>
      <c r="AV76" s="981"/>
      <c r="AW76" s="981"/>
      <c r="AX76" s="981"/>
      <c r="AY76" s="981"/>
      <c r="AZ76" s="971"/>
      <c r="BA76" s="971"/>
      <c r="BB76" s="971"/>
      <c r="BC76" s="971"/>
      <c r="BD76" s="972"/>
      <c r="BE76" s="236"/>
      <c r="BF76" s="236"/>
      <c r="BG76" s="236"/>
      <c r="BH76" s="236"/>
      <c r="BI76" s="236"/>
      <c r="BJ76" s="236"/>
      <c r="BK76" s="236"/>
      <c r="BL76" s="236"/>
      <c r="BM76" s="236"/>
      <c r="BN76" s="236"/>
      <c r="BO76" s="236"/>
      <c r="BP76" s="236"/>
      <c r="BQ76" s="233">
        <v>70</v>
      </c>
      <c r="BR76" s="238"/>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3"/>
      <c r="DW76" s="944"/>
      <c r="DX76" s="944"/>
      <c r="DY76" s="944"/>
      <c r="DZ76" s="945"/>
      <c r="EA76" s="217"/>
    </row>
    <row r="77" spans="1:131" s="218" customFormat="1" ht="26.25" customHeight="1" x14ac:dyDescent="0.15">
      <c r="A77" s="232">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36"/>
      <c r="BF77" s="236"/>
      <c r="BG77" s="236"/>
      <c r="BH77" s="236"/>
      <c r="BI77" s="236"/>
      <c r="BJ77" s="236"/>
      <c r="BK77" s="236"/>
      <c r="BL77" s="236"/>
      <c r="BM77" s="236"/>
      <c r="BN77" s="236"/>
      <c r="BO77" s="236"/>
      <c r="BP77" s="236"/>
      <c r="BQ77" s="233">
        <v>71</v>
      </c>
      <c r="BR77" s="238"/>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3"/>
      <c r="DW77" s="944"/>
      <c r="DX77" s="944"/>
      <c r="DY77" s="944"/>
      <c r="DZ77" s="945"/>
      <c r="EA77" s="217"/>
    </row>
    <row r="78" spans="1:131" s="218" customFormat="1" ht="26.25" customHeight="1" x14ac:dyDescent="0.15">
      <c r="A78" s="232">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36"/>
      <c r="BF78" s="236"/>
      <c r="BG78" s="236"/>
      <c r="BH78" s="236"/>
      <c r="BI78" s="236"/>
      <c r="BJ78" s="239"/>
      <c r="BK78" s="239"/>
      <c r="BL78" s="239"/>
      <c r="BM78" s="239"/>
      <c r="BN78" s="239"/>
      <c r="BO78" s="236"/>
      <c r="BP78" s="236"/>
      <c r="BQ78" s="233">
        <v>72</v>
      </c>
      <c r="BR78" s="238"/>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3"/>
      <c r="DW78" s="944"/>
      <c r="DX78" s="944"/>
      <c r="DY78" s="944"/>
      <c r="DZ78" s="945"/>
      <c r="EA78" s="217"/>
    </row>
    <row r="79" spans="1:131" s="218" customFormat="1" ht="26.25" customHeight="1" x14ac:dyDescent="0.15">
      <c r="A79" s="232">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36"/>
      <c r="BF79" s="236"/>
      <c r="BG79" s="236"/>
      <c r="BH79" s="236"/>
      <c r="BI79" s="236"/>
      <c r="BJ79" s="239"/>
      <c r="BK79" s="239"/>
      <c r="BL79" s="239"/>
      <c r="BM79" s="239"/>
      <c r="BN79" s="239"/>
      <c r="BO79" s="236"/>
      <c r="BP79" s="236"/>
      <c r="BQ79" s="233">
        <v>73</v>
      </c>
      <c r="BR79" s="238"/>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3"/>
      <c r="DW79" s="944"/>
      <c r="DX79" s="944"/>
      <c r="DY79" s="944"/>
      <c r="DZ79" s="945"/>
      <c r="EA79" s="217"/>
    </row>
    <row r="80" spans="1:131" s="218" customFormat="1" ht="26.25" customHeight="1" x14ac:dyDescent="0.15">
      <c r="A80" s="232">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36"/>
      <c r="BF80" s="236"/>
      <c r="BG80" s="236"/>
      <c r="BH80" s="236"/>
      <c r="BI80" s="236"/>
      <c r="BJ80" s="236"/>
      <c r="BK80" s="236"/>
      <c r="BL80" s="236"/>
      <c r="BM80" s="236"/>
      <c r="BN80" s="236"/>
      <c r="BO80" s="236"/>
      <c r="BP80" s="236"/>
      <c r="BQ80" s="233">
        <v>74</v>
      </c>
      <c r="BR80" s="238"/>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3"/>
      <c r="DW80" s="944"/>
      <c r="DX80" s="944"/>
      <c r="DY80" s="944"/>
      <c r="DZ80" s="945"/>
      <c r="EA80" s="217"/>
    </row>
    <row r="81" spans="1:131" s="218" customFormat="1" ht="26.25" customHeight="1" x14ac:dyDescent="0.15">
      <c r="A81" s="232">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36"/>
      <c r="BF81" s="236"/>
      <c r="BG81" s="236"/>
      <c r="BH81" s="236"/>
      <c r="BI81" s="236"/>
      <c r="BJ81" s="236"/>
      <c r="BK81" s="236"/>
      <c r="BL81" s="236"/>
      <c r="BM81" s="236"/>
      <c r="BN81" s="236"/>
      <c r="BO81" s="236"/>
      <c r="BP81" s="236"/>
      <c r="BQ81" s="233">
        <v>75</v>
      </c>
      <c r="BR81" s="238"/>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3"/>
      <c r="DW81" s="944"/>
      <c r="DX81" s="944"/>
      <c r="DY81" s="944"/>
      <c r="DZ81" s="945"/>
      <c r="EA81" s="217"/>
    </row>
    <row r="82" spans="1:131" s="218" customFormat="1" ht="26.25" customHeight="1" x14ac:dyDescent="0.15">
      <c r="A82" s="232">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36"/>
      <c r="BF82" s="236"/>
      <c r="BG82" s="236"/>
      <c r="BH82" s="236"/>
      <c r="BI82" s="236"/>
      <c r="BJ82" s="236"/>
      <c r="BK82" s="236"/>
      <c r="BL82" s="236"/>
      <c r="BM82" s="236"/>
      <c r="BN82" s="236"/>
      <c r="BO82" s="236"/>
      <c r="BP82" s="236"/>
      <c r="BQ82" s="233">
        <v>76</v>
      </c>
      <c r="BR82" s="238"/>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3"/>
      <c r="DW82" s="944"/>
      <c r="DX82" s="944"/>
      <c r="DY82" s="944"/>
      <c r="DZ82" s="945"/>
      <c r="EA82" s="217"/>
    </row>
    <row r="83" spans="1:131" s="218" customFormat="1" ht="26.25" customHeight="1" x14ac:dyDescent="0.15">
      <c r="A83" s="232">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36"/>
      <c r="BF83" s="236"/>
      <c r="BG83" s="236"/>
      <c r="BH83" s="236"/>
      <c r="BI83" s="236"/>
      <c r="BJ83" s="236"/>
      <c r="BK83" s="236"/>
      <c r="BL83" s="236"/>
      <c r="BM83" s="236"/>
      <c r="BN83" s="236"/>
      <c r="BO83" s="236"/>
      <c r="BP83" s="236"/>
      <c r="BQ83" s="233">
        <v>77</v>
      </c>
      <c r="BR83" s="238"/>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3"/>
      <c r="DW83" s="944"/>
      <c r="DX83" s="944"/>
      <c r="DY83" s="944"/>
      <c r="DZ83" s="945"/>
      <c r="EA83" s="217"/>
    </row>
    <row r="84" spans="1:131" s="218" customFormat="1" ht="26.25" customHeight="1" x14ac:dyDescent="0.15">
      <c r="A84" s="232">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36"/>
      <c r="BF84" s="236"/>
      <c r="BG84" s="236"/>
      <c r="BH84" s="236"/>
      <c r="BI84" s="236"/>
      <c r="BJ84" s="236"/>
      <c r="BK84" s="236"/>
      <c r="BL84" s="236"/>
      <c r="BM84" s="236"/>
      <c r="BN84" s="236"/>
      <c r="BO84" s="236"/>
      <c r="BP84" s="236"/>
      <c r="BQ84" s="233">
        <v>78</v>
      </c>
      <c r="BR84" s="238"/>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3"/>
      <c r="DW84" s="944"/>
      <c r="DX84" s="944"/>
      <c r="DY84" s="944"/>
      <c r="DZ84" s="945"/>
      <c r="EA84" s="217"/>
    </row>
    <row r="85" spans="1:131" s="218" customFormat="1" ht="26.25" customHeight="1" x14ac:dyDescent="0.15">
      <c r="A85" s="232">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36"/>
      <c r="BF85" s="236"/>
      <c r="BG85" s="236"/>
      <c r="BH85" s="236"/>
      <c r="BI85" s="236"/>
      <c r="BJ85" s="236"/>
      <c r="BK85" s="236"/>
      <c r="BL85" s="236"/>
      <c r="BM85" s="236"/>
      <c r="BN85" s="236"/>
      <c r="BO85" s="236"/>
      <c r="BP85" s="236"/>
      <c r="BQ85" s="233">
        <v>79</v>
      </c>
      <c r="BR85" s="238"/>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3"/>
      <c r="DW85" s="944"/>
      <c r="DX85" s="944"/>
      <c r="DY85" s="944"/>
      <c r="DZ85" s="945"/>
      <c r="EA85" s="217"/>
    </row>
    <row r="86" spans="1:131" s="218" customFormat="1" ht="26.25" customHeight="1" x14ac:dyDescent="0.15">
      <c r="A86" s="232">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36"/>
      <c r="BF86" s="236"/>
      <c r="BG86" s="236"/>
      <c r="BH86" s="236"/>
      <c r="BI86" s="236"/>
      <c r="BJ86" s="236"/>
      <c r="BK86" s="236"/>
      <c r="BL86" s="236"/>
      <c r="BM86" s="236"/>
      <c r="BN86" s="236"/>
      <c r="BO86" s="236"/>
      <c r="BP86" s="236"/>
      <c r="BQ86" s="233">
        <v>80</v>
      </c>
      <c r="BR86" s="238"/>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3"/>
      <c r="DW86" s="944"/>
      <c r="DX86" s="944"/>
      <c r="DY86" s="944"/>
      <c r="DZ86" s="945"/>
      <c r="EA86" s="217"/>
    </row>
    <row r="87" spans="1:131" s="218" customFormat="1" ht="26.25" customHeight="1" x14ac:dyDescent="0.15">
      <c r="A87" s="240">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36"/>
      <c r="BF87" s="236"/>
      <c r="BG87" s="236"/>
      <c r="BH87" s="236"/>
      <c r="BI87" s="236"/>
      <c r="BJ87" s="236"/>
      <c r="BK87" s="236"/>
      <c r="BL87" s="236"/>
      <c r="BM87" s="236"/>
      <c r="BN87" s="236"/>
      <c r="BO87" s="236"/>
      <c r="BP87" s="236"/>
      <c r="BQ87" s="233">
        <v>81</v>
      </c>
      <c r="BR87" s="238"/>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3"/>
      <c r="DW87" s="944"/>
      <c r="DX87" s="944"/>
      <c r="DY87" s="944"/>
      <c r="DZ87" s="945"/>
      <c r="EA87" s="217"/>
    </row>
    <row r="88" spans="1:131" s="218" customFormat="1" ht="26.25" customHeight="1" thickBot="1" x14ac:dyDescent="0.2">
      <c r="A88" s="235" t="s">
        <v>363</v>
      </c>
      <c r="B88" s="946" t="s">
        <v>402</v>
      </c>
      <c r="C88" s="947"/>
      <c r="D88" s="947"/>
      <c r="E88" s="947"/>
      <c r="F88" s="947"/>
      <c r="G88" s="947"/>
      <c r="H88" s="947"/>
      <c r="I88" s="947"/>
      <c r="J88" s="947"/>
      <c r="K88" s="947"/>
      <c r="L88" s="947"/>
      <c r="M88" s="947"/>
      <c r="N88" s="947"/>
      <c r="O88" s="947"/>
      <c r="P88" s="948"/>
      <c r="Q88" s="961"/>
      <c r="R88" s="962"/>
      <c r="S88" s="962"/>
      <c r="T88" s="962"/>
      <c r="U88" s="962"/>
      <c r="V88" s="962"/>
      <c r="W88" s="962"/>
      <c r="X88" s="962"/>
      <c r="Y88" s="962"/>
      <c r="Z88" s="962"/>
      <c r="AA88" s="962"/>
      <c r="AB88" s="962"/>
      <c r="AC88" s="962"/>
      <c r="AD88" s="962"/>
      <c r="AE88" s="962"/>
      <c r="AF88" s="958">
        <f>AF68+AF74</f>
        <v>1129</v>
      </c>
      <c r="AG88" s="958"/>
      <c r="AH88" s="958"/>
      <c r="AI88" s="958"/>
      <c r="AJ88" s="958"/>
      <c r="AK88" s="962"/>
      <c r="AL88" s="962"/>
      <c r="AM88" s="962"/>
      <c r="AN88" s="962"/>
      <c r="AO88" s="962"/>
      <c r="AP88" s="958">
        <f>AP68+AP74</f>
        <v>17326</v>
      </c>
      <c r="AQ88" s="958"/>
      <c r="AR88" s="958"/>
      <c r="AS88" s="958"/>
      <c r="AT88" s="958"/>
      <c r="AU88" s="958">
        <f>AU68+AU74</f>
        <v>3329</v>
      </c>
      <c r="AV88" s="958"/>
      <c r="AW88" s="958"/>
      <c r="AX88" s="958"/>
      <c r="AY88" s="958"/>
      <c r="AZ88" s="959"/>
      <c r="BA88" s="959"/>
      <c r="BB88" s="959"/>
      <c r="BC88" s="959"/>
      <c r="BD88" s="960"/>
      <c r="BE88" s="236"/>
      <c r="BF88" s="236"/>
      <c r="BG88" s="236"/>
      <c r="BH88" s="236"/>
      <c r="BI88" s="236"/>
      <c r="BJ88" s="236"/>
      <c r="BK88" s="236"/>
      <c r="BL88" s="236"/>
      <c r="BM88" s="236"/>
      <c r="BN88" s="236"/>
      <c r="BO88" s="236"/>
      <c r="BP88" s="236"/>
      <c r="BQ88" s="233">
        <v>82</v>
      </c>
      <c r="BR88" s="238"/>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3"/>
      <c r="DW88" s="944"/>
      <c r="DX88" s="944"/>
      <c r="DY88" s="944"/>
      <c r="DZ88" s="945"/>
      <c r="EA88" s="217"/>
    </row>
    <row r="89" spans="1:131" s="218" customFormat="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6"/>
      <c r="BF89" s="236"/>
      <c r="BG89" s="236"/>
      <c r="BH89" s="236"/>
      <c r="BI89" s="236"/>
      <c r="BJ89" s="236"/>
      <c r="BK89" s="236"/>
      <c r="BL89" s="236"/>
      <c r="BM89" s="236"/>
      <c r="BN89" s="236"/>
      <c r="BO89" s="236"/>
      <c r="BP89" s="236"/>
      <c r="BQ89" s="233">
        <v>83</v>
      </c>
      <c r="BR89" s="238"/>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3"/>
      <c r="DW89" s="944"/>
      <c r="DX89" s="944"/>
      <c r="DY89" s="944"/>
      <c r="DZ89" s="945"/>
      <c r="EA89" s="217"/>
    </row>
    <row r="90" spans="1:131" s="218" customFormat="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6"/>
      <c r="BF90" s="236"/>
      <c r="BG90" s="236"/>
      <c r="BH90" s="236"/>
      <c r="BI90" s="236"/>
      <c r="BJ90" s="236"/>
      <c r="BK90" s="236"/>
      <c r="BL90" s="236"/>
      <c r="BM90" s="236"/>
      <c r="BN90" s="236"/>
      <c r="BO90" s="236"/>
      <c r="BP90" s="236"/>
      <c r="BQ90" s="233">
        <v>84</v>
      </c>
      <c r="BR90" s="238"/>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3"/>
      <c r="DW90" s="944"/>
      <c r="DX90" s="944"/>
      <c r="DY90" s="944"/>
      <c r="DZ90" s="945"/>
      <c r="EA90" s="217"/>
    </row>
    <row r="91" spans="1:131" s="218" customFormat="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6"/>
      <c r="BF91" s="236"/>
      <c r="BG91" s="236"/>
      <c r="BH91" s="236"/>
      <c r="BI91" s="236"/>
      <c r="BJ91" s="236"/>
      <c r="BK91" s="236"/>
      <c r="BL91" s="236"/>
      <c r="BM91" s="236"/>
      <c r="BN91" s="236"/>
      <c r="BO91" s="236"/>
      <c r="BP91" s="236"/>
      <c r="BQ91" s="233">
        <v>85</v>
      </c>
      <c r="BR91" s="238"/>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3"/>
      <c r="DW91" s="944"/>
      <c r="DX91" s="944"/>
      <c r="DY91" s="944"/>
      <c r="DZ91" s="945"/>
      <c r="EA91" s="217"/>
    </row>
    <row r="92" spans="1:131" s="218" customFormat="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6"/>
      <c r="BF92" s="236"/>
      <c r="BG92" s="236"/>
      <c r="BH92" s="236"/>
      <c r="BI92" s="236"/>
      <c r="BJ92" s="236"/>
      <c r="BK92" s="236"/>
      <c r="BL92" s="236"/>
      <c r="BM92" s="236"/>
      <c r="BN92" s="236"/>
      <c r="BO92" s="236"/>
      <c r="BP92" s="236"/>
      <c r="BQ92" s="233">
        <v>86</v>
      </c>
      <c r="BR92" s="238"/>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3"/>
      <c r="DW92" s="944"/>
      <c r="DX92" s="944"/>
      <c r="DY92" s="944"/>
      <c r="DZ92" s="945"/>
      <c r="EA92" s="217"/>
    </row>
    <row r="93" spans="1:131" s="218" customFormat="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6"/>
      <c r="BF93" s="236"/>
      <c r="BG93" s="236"/>
      <c r="BH93" s="236"/>
      <c r="BI93" s="236"/>
      <c r="BJ93" s="236"/>
      <c r="BK93" s="236"/>
      <c r="BL93" s="236"/>
      <c r="BM93" s="236"/>
      <c r="BN93" s="236"/>
      <c r="BO93" s="236"/>
      <c r="BP93" s="236"/>
      <c r="BQ93" s="233">
        <v>87</v>
      </c>
      <c r="BR93" s="238"/>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3"/>
      <c r="DW93" s="944"/>
      <c r="DX93" s="944"/>
      <c r="DY93" s="944"/>
      <c r="DZ93" s="945"/>
      <c r="EA93" s="217"/>
    </row>
    <row r="94" spans="1:131" s="218" customFormat="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6"/>
      <c r="BF94" s="236"/>
      <c r="BG94" s="236"/>
      <c r="BH94" s="236"/>
      <c r="BI94" s="236"/>
      <c r="BJ94" s="236"/>
      <c r="BK94" s="236"/>
      <c r="BL94" s="236"/>
      <c r="BM94" s="236"/>
      <c r="BN94" s="236"/>
      <c r="BO94" s="236"/>
      <c r="BP94" s="236"/>
      <c r="BQ94" s="233">
        <v>88</v>
      </c>
      <c r="BR94" s="238"/>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3"/>
      <c r="DW94" s="944"/>
      <c r="DX94" s="944"/>
      <c r="DY94" s="944"/>
      <c r="DZ94" s="945"/>
      <c r="EA94" s="217"/>
    </row>
    <row r="95" spans="1:131" s="218" customFormat="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6"/>
      <c r="BF95" s="236"/>
      <c r="BG95" s="236"/>
      <c r="BH95" s="236"/>
      <c r="BI95" s="236"/>
      <c r="BJ95" s="236"/>
      <c r="BK95" s="236"/>
      <c r="BL95" s="236"/>
      <c r="BM95" s="236"/>
      <c r="BN95" s="236"/>
      <c r="BO95" s="236"/>
      <c r="BP95" s="236"/>
      <c r="BQ95" s="233">
        <v>89</v>
      </c>
      <c r="BR95" s="238"/>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3"/>
      <c r="DW95" s="944"/>
      <c r="DX95" s="944"/>
      <c r="DY95" s="944"/>
      <c r="DZ95" s="945"/>
      <c r="EA95" s="217"/>
    </row>
    <row r="96" spans="1:131" s="218" customFormat="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6"/>
      <c r="BF96" s="236"/>
      <c r="BG96" s="236"/>
      <c r="BH96" s="236"/>
      <c r="BI96" s="236"/>
      <c r="BJ96" s="236"/>
      <c r="BK96" s="236"/>
      <c r="BL96" s="236"/>
      <c r="BM96" s="236"/>
      <c r="BN96" s="236"/>
      <c r="BO96" s="236"/>
      <c r="BP96" s="236"/>
      <c r="BQ96" s="233">
        <v>90</v>
      </c>
      <c r="BR96" s="238"/>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3"/>
      <c r="DW96" s="944"/>
      <c r="DX96" s="944"/>
      <c r="DY96" s="944"/>
      <c r="DZ96" s="945"/>
      <c r="EA96" s="217"/>
    </row>
    <row r="97" spans="1:131" s="218" customFormat="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6"/>
      <c r="BF97" s="236"/>
      <c r="BG97" s="236"/>
      <c r="BH97" s="236"/>
      <c r="BI97" s="236"/>
      <c r="BJ97" s="236"/>
      <c r="BK97" s="236"/>
      <c r="BL97" s="236"/>
      <c r="BM97" s="236"/>
      <c r="BN97" s="236"/>
      <c r="BO97" s="236"/>
      <c r="BP97" s="236"/>
      <c r="BQ97" s="233">
        <v>91</v>
      </c>
      <c r="BR97" s="238"/>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3"/>
      <c r="DW97" s="944"/>
      <c r="DX97" s="944"/>
      <c r="DY97" s="944"/>
      <c r="DZ97" s="945"/>
      <c r="EA97" s="217"/>
    </row>
    <row r="98" spans="1:131" s="218" customFormat="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6"/>
      <c r="BF98" s="236"/>
      <c r="BG98" s="236"/>
      <c r="BH98" s="236"/>
      <c r="BI98" s="236"/>
      <c r="BJ98" s="236"/>
      <c r="BK98" s="236"/>
      <c r="BL98" s="236"/>
      <c r="BM98" s="236"/>
      <c r="BN98" s="236"/>
      <c r="BO98" s="236"/>
      <c r="BP98" s="236"/>
      <c r="BQ98" s="233">
        <v>92</v>
      </c>
      <c r="BR98" s="238"/>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3"/>
      <c r="DW98" s="944"/>
      <c r="DX98" s="944"/>
      <c r="DY98" s="944"/>
      <c r="DZ98" s="945"/>
      <c r="EA98" s="217"/>
    </row>
    <row r="99" spans="1:131" s="218" customFormat="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6"/>
      <c r="BF99" s="236"/>
      <c r="BG99" s="236"/>
      <c r="BH99" s="236"/>
      <c r="BI99" s="236"/>
      <c r="BJ99" s="236"/>
      <c r="BK99" s="236"/>
      <c r="BL99" s="236"/>
      <c r="BM99" s="236"/>
      <c r="BN99" s="236"/>
      <c r="BO99" s="236"/>
      <c r="BP99" s="236"/>
      <c r="BQ99" s="233">
        <v>93</v>
      </c>
      <c r="BR99" s="238"/>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3"/>
      <c r="DW99" s="944"/>
      <c r="DX99" s="944"/>
      <c r="DY99" s="944"/>
      <c r="DZ99" s="945"/>
      <c r="EA99" s="217"/>
    </row>
    <row r="100" spans="1:131" s="218" customFormat="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6"/>
      <c r="BF100" s="236"/>
      <c r="BG100" s="236"/>
      <c r="BH100" s="236"/>
      <c r="BI100" s="236"/>
      <c r="BJ100" s="236"/>
      <c r="BK100" s="236"/>
      <c r="BL100" s="236"/>
      <c r="BM100" s="236"/>
      <c r="BN100" s="236"/>
      <c r="BO100" s="236"/>
      <c r="BP100" s="236"/>
      <c r="BQ100" s="233">
        <v>94</v>
      </c>
      <c r="BR100" s="238"/>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3"/>
      <c r="DW100" s="944"/>
      <c r="DX100" s="944"/>
      <c r="DY100" s="944"/>
      <c r="DZ100" s="945"/>
      <c r="EA100" s="217"/>
    </row>
    <row r="101" spans="1:131" s="218" customFormat="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6"/>
      <c r="BF101" s="236"/>
      <c r="BG101" s="236"/>
      <c r="BH101" s="236"/>
      <c r="BI101" s="236"/>
      <c r="BJ101" s="236"/>
      <c r="BK101" s="236"/>
      <c r="BL101" s="236"/>
      <c r="BM101" s="236"/>
      <c r="BN101" s="236"/>
      <c r="BO101" s="236"/>
      <c r="BP101" s="236"/>
      <c r="BQ101" s="233">
        <v>95</v>
      </c>
      <c r="BR101" s="238"/>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3"/>
      <c r="DW101" s="944"/>
      <c r="DX101" s="944"/>
      <c r="DY101" s="944"/>
      <c r="DZ101" s="945"/>
      <c r="EA101" s="217"/>
    </row>
    <row r="102" spans="1:131" s="218" customFormat="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6"/>
      <c r="BF102" s="236"/>
      <c r="BG102" s="236"/>
      <c r="BH102" s="236"/>
      <c r="BI102" s="236"/>
      <c r="BJ102" s="236"/>
      <c r="BK102" s="236"/>
      <c r="BL102" s="236"/>
      <c r="BM102" s="236"/>
      <c r="BN102" s="236"/>
      <c r="BO102" s="236"/>
      <c r="BP102" s="236"/>
      <c r="BQ102" s="235" t="s">
        <v>363</v>
      </c>
      <c r="BR102" s="946" t="s">
        <v>403</v>
      </c>
      <c r="BS102" s="947"/>
      <c r="BT102" s="947"/>
      <c r="BU102" s="947"/>
      <c r="BV102" s="947"/>
      <c r="BW102" s="947"/>
      <c r="BX102" s="947"/>
      <c r="BY102" s="947"/>
      <c r="BZ102" s="947"/>
      <c r="CA102" s="947"/>
      <c r="CB102" s="947"/>
      <c r="CC102" s="947"/>
      <c r="CD102" s="947"/>
      <c r="CE102" s="947"/>
      <c r="CF102" s="947"/>
      <c r="CG102" s="948"/>
      <c r="CH102" s="949"/>
      <c r="CI102" s="950"/>
      <c r="CJ102" s="950"/>
      <c r="CK102" s="950"/>
      <c r="CL102" s="951"/>
      <c r="CM102" s="949"/>
      <c r="CN102" s="950"/>
      <c r="CO102" s="950"/>
      <c r="CP102" s="950"/>
      <c r="CQ102" s="951"/>
      <c r="CR102" s="935">
        <f>SUM(CR7:CV62)</f>
        <v>19997</v>
      </c>
      <c r="CS102" s="936"/>
      <c r="CT102" s="936"/>
      <c r="CU102" s="936"/>
      <c r="CV102" s="937"/>
      <c r="CW102" s="935">
        <f t="shared" ref="CW102" si="5">SUM(CW7:DA62)</f>
        <v>4039</v>
      </c>
      <c r="CX102" s="936"/>
      <c r="CY102" s="936"/>
      <c r="CZ102" s="936"/>
      <c r="DA102" s="937"/>
      <c r="DB102" s="935">
        <f t="shared" ref="DB102" si="6">SUM(DB7:DF62)</f>
        <v>37376</v>
      </c>
      <c r="DC102" s="936"/>
      <c r="DD102" s="936"/>
      <c r="DE102" s="936"/>
      <c r="DF102" s="937"/>
      <c r="DG102" s="935">
        <f t="shared" ref="DG102" si="7">SUM(DG7:DK62)</f>
        <v>4041</v>
      </c>
      <c r="DH102" s="936"/>
      <c r="DI102" s="936"/>
      <c r="DJ102" s="936"/>
      <c r="DK102" s="937"/>
      <c r="DL102" s="935">
        <f t="shared" ref="DL102" si="8">SUM(DL7:DP62)</f>
        <v>21426</v>
      </c>
      <c r="DM102" s="936"/>
      <c r="DN102" s="936"/>
      <c r="DO102" s="936"/>
      <c r="DP102" s="937"/>
      <c r="DQ102" s="935">
        <f t="shared" ref="DQ102" si="9">SUM(DQ7:DU62)</f>
        <v>0</v>
      </c>
      <c r="DR102" s="936"/>
      <c r="DS102" s="936"/>
      <c r="DT102" s="936"/>
      <c r="DU102" s="937"/>
      <c r="DV102" s="935">
        <f t="shared" ref="DV102" si="10">SUM(DV7:DZ62)</f>
        <v>0</v>
      </c>
      <c r="DW102" s="936"/>
      <c r="DX102" s="936"/>
      <c r="DY102" s="936"/>
      <c r="DZ102" s="937"/>
      <c r="EA102" s="217"/>
    </row>
    <row r="103" spans="1:131" s="218" customFormat="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6"/>
      <c r="BF103" s="236"/>
      <c r="BG103" s="236"/>
      <c r="BH103" s="236"/>
      <c r="BI103" s="236"/>
      <c r="BJ103" s="236"/>
      <c r="BK103" s="236"/>
      <c r="BL103" s="236"/>
      <c r="BM103" s="236"/>
      <c r="BN103" s="236"/>
      <c r="BO103" s="236"/>
      <c r="BP103" s="236"/>
      <c r="BQ103" s="938" t="s">
        <v>404</v>
      </c>
      <c r="BR103" s="938"/>
      <c r="BS103" s="938"/>
      <c r="BT103" s="938"/>
      <c r="BU103" s="938"/>
      <c r="BV103" s="938"/>
      <c r="BW103" s="938"/>
      <c r="BX103" s="938"/>
      <c r="BY103" s="938"/>
      <c r="BZ103" s="938"/>
      <c r="CA103" s="938"/>
      <c r="CB103" s="938"/>
      <c r="CC103" s="938"/>
      <c r="CD103" s="938"/>
      <c r="CE103" s="938"/>
      <c r="CF103" s="938"/>
      <c r="CG103" s="938"/>
      <c r="CH103" s="938"/>
      <c r="CI103" s="938"/>
      <c r="CJ103" s="938"/>
      <c r="CK103" s="938"/>
      <c r="CL103" s="938"/>
      <c r="CM103" s="938"/>
      <c r="CN103" s="938"/>
      <c r="CO103" s="938"/>
      <c r="CP103" s="938"/>
      <c r="CQ103" s="938"/>
      <c r="CR103" s="938"/>
      <c r="CS103" s="938"/>
      <c r="CT103" s="938"/>
      <c r="CU103" s="938"/>
      <c r="CV103" s="938"/>
      <c r="CW103" s="938"/>
      <c r="CX103" s="938"/>
      <c r="CY103" s="938"/>
      <c r="CZ103" s="938"/>
      <c r="DA103" s="938"/>
      <c r="DB103" s="938"/>
      <c r="DC103" s="938"/>
      <c r="DD103" s="938"/>
      <c r="DE103" s="938"/>
      <c r="DF103" s="938"/>
      <c r="DG103" s="938"/>
      <c r="DH103" s="938"/>
      <c r="DI103" s="938"/>
      <c r="DJ103" s="938"/>
      <c r="DK103" s="938"/>
      <c r="DL103" s="938"/>
      <c r="DM103" s="938"/>
      <c r="DN103" s="938"/>
      <c r="DO103" s="938"/>
      <c r="DP103" s="938"/>
      <c r="DQ103" s="938"/>
      <c r="DR103" s="938"/>
      <c r="DS103" s="938"/>
      <c r="DT103" s="938"/>
      <c r="DU103" s="938"/>
      <c r="DV103" s="938"/>
      <c r="DW103" s="938"/>
      <c r="DX103" s="938"/>
      <c r="DY103" s="938"/>
      <c r="DZ103" s="938"/>
      <c r="EA103" s="217"/>
    </row>
    <row r="104" spans="1:131" s="218" customFormat="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6"/>
      <c r="BF104" s="236"/>
      <c r="BG104" s="236"/>
      <c r="BH104" s="236"/>
      <c r="BI104" s="236"/>
      <c r="BJ104" s="236"/>
      <c r="BK104" s="236"/>
      <c r="BL104" s="236"/>
      <c r="BM104" s="236"/>
      <c r="BN104" s="236"/>
      <c r="BO104" s="236"/>
      <c r="BP104" s="236"/>
      <c r="BQ104" s="939" t="s">
        <v>405</v>
      </c>
      <c r="BR104" s="939"/>
      <c r="BS104" s="939"/>
      <c r="BT104" s="939"/>
      <c r="BU104" s="939"/>
      <c r="BV104" s="939"/>
      <c r="BW104" s="939"/>
      <c r="BX104" s="939"/>
      <c r="BY104" s="939"/>
      <c r="BZ104" s="939"/>
      <c r="CA104" s="939"/>
      <c r="CB104" s="939"/>
      <c r="CC104" s="939"/>
      <c r="CD104" s="939"/>
      <c r="CE104" s="939"/>
      <c r="CF104" s="939"/>
      <c r="CG104" s="939"/>
      <c r="CH104" s="939"/>
      <c r="CI104" s="939"/>
      <c r="CJ104" s="939"/>
      <c r="CK104" s="939"/>
      <c r="CL104" s="939"/>
      <c r="CM104" s="939"/>
      <c r="CN104" s="939"/>
      <c r="CO104" s="939"/>
      <c r="CP104" s="939"/>
      <c r="CQ104" s="939"/>
      <c r="CR104" s="939"/>
      <c r="CS104" s="939"/>
      <c r="CT104" s="939"/>
      <c r="CU104" s="939"/>
      <c r="CV104" s="939"/>
      <c r="CW104" s="939"/>
      <c r="CX104" s="939"/>
      <c r="CY104" s="939"/>
      <c r="CZ104" s="939"/>
      <c r="DA104" s="939"/>
      <c r="DB104" s="939"/>
      <c r="DC104" s="939"/>
      <c r="DD104" s="939"/>
      <c r="DE104" s="939"/>
      <c r="DF104" s="939"/>
      <c r="DG104" s="939"/>
      <c r="DH104" s="939"/>
      <c r="DI104" s="939"/>
      <c r="DJ104" s="939"/>
      <c r="DK104" s="939"/>
      <c r="DL104" s="939"/>
      <c r="DM104" s="939"/>
      <c r="DN104" s="939"/>
      <c r="DO104" s="939"/>
      <c r="DP104" s="939"/>
      <c r="DQ104" s="939"/>
      <c r="DR104" s="939"/>
      <c r="DS104" s="939"/>
      <c r="DT104" s="939"/>
      <c r="DU104" s="939"/>
      <c r="DV104" s="939"/>
      <c r="DW104" s="939"/>
      <c r="DX104" s="939"/>
      <c r="DY104" s="939"/>
      <c r="DZ104" s="939"/>
      <c r="EA104" s="217"/>
    </row>
    <row r="105" spans="1:131" s="218" customFormat="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39"/>
      <c r="BR105" s="239"/>
      <c r="BS105" s="239"/>
      <c r="BT105" s="239"/>
      <c r="BU105" s="239"/>
      <c r="BV105" s="239"/>
      <c r="BW105" s="239"/>
      <c r="BX105" s="239"/>
      <c r="BY105" s="239"/>
      <c r="BZ105" s="239"/>
      <c r="CA105" s="239"/>
      <c r="CB105" s="239"/>
      <c r="CC105" s="239"/>
      <c r="CD105" s="239"/>
      <c r="CE105" s="239"/>
      <c r="CF105" s="239"/>
      <c r="CG105" s="239"/>
      <c r="CH105" s="239"/>
      <c r="CI105" s="239"/>
      <c r="CJ105" s="239"/>
      <c r="CK105" s="239"/>
      <c r="CL105" s="239"/>
      <c r="CM105" s="239"/>
      <c r="CN105" s="239"/>
      <c r="CO105" s="239"/>
      <c r="CP105" s="239"/>
      <c r="CQ105" s="239"/>
      <c r="CR105" s="239"/>
      <c r="CS105" s="239"/>
      <c r="CT105" s="239"/>
      <c r="CU105" s="239"/>
      <c r="CV105" s="239"/>
      <c r="CW105" s="239"/>
      <c r="CX105" s="239"/>
      <c r="CY105" s="239"/>
      <c r="CZ105" s="239"/>
      <c r="DA105" s="239"/>
      <c r="DB105" s="239"/>
      <c r="DC105" s="239"/>
      <c r="DD105" s="239"/>
      <c r="DE105" s="239"/>
      <c r="DF105" s="239"/>
      <c r="DG105" s="239"/>
      <c r="DH105" s="239"/>
      <c r="DI105" s="239"/>
      <c r="DJ105" s="239"/>
      <c r="DK105" s="239"/>
      <c r="DL105" s="239"/>
      <c r="DM105" s="239"/>
      <c r="DN105" s="239"/>
      <c r="DO105" s="239"/>
      <c r="DP105" s="239"/>
      <c r="DQ105" s="239"/>
      <c r="DR105" s="239"/>
      <c r="DS105" s="239"/>
      <c r="DT105" s="239"/>
      <c r="DU105" s="239"/>
      <c r="DV105" s="239"/>
      <c r="DW105" s="239"/>
      <c r="DX105" s="239"/>
      <c r="DY105" s="239"/>
      <c r="DZ105" s="239"/>
      <c r="EA105" s="217"/>
    </row>
    <row r="106" spans="1:131" s="218" customFormat="1" ht="11.25" customHeight="1" x14ac:dyDescent="0.15">
      <c r="A106" s="245"/>
      <c r="B106" s="245"/>
      <c r="C106" s="245"/>
      <c r="D106" s="245"/>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245"/>
      <c r="AN106" s="245"/>
      <c r="AO106" s="245"/>
      <c r="AP106" s="245"/>
      <c r="AQ106" s="245"/>
      <c r="AR106" s="245"/>
      <c r="AS106" s="245"/>
      <c r="AT106" s="245"/>
      <c r="AU106" s="245"/>
      <c r="AV106" s="245"/>
      <c r="AW106" s="245"/>
      <c r="AX106" s="245"/>
      <c r="AY106" s="245"/>
      <c r="AZ106" s="245"/>
      <c r="BA106" s="245"/>
      <c r="BB106" s="245"/>
      <c r="BC106" s="245"/>
      <c r="BD106" s="245"/>
      <c r="BE106" s="245"/>
      <c r="BF106" s="245"/>
      <c r="BG106" s="245"/>
      <c r="BH106" s="245"/>
      <c r="BI106" s="245"/>
      <c r="BJ106" s="245"/>
      <c r="BK106" s="245"/>
      <c r="BL106" s="245"/>
      <c r="BM106" s="245"/>
      <c r="BN106" s="245"/>
      <c r="BO106" s="245"/>
      <c r="BP106" s="245"/>
      <c r="BQ106" s="239"/>
      <c r="BR106" s="239"/>
      <c r="BS106" s="239"/>
      <c r="BT106" s="239"/>
      <c r="BU106" s="239"/>
      <c r="BV106" s="239"/>
      <c r="BW106" s="239"/>
      <c r="BX106" s="239"/>
      <c r="BY106" s="239"/>
      <c r="BZ106" s="239"/>
      <c r="CA106" s="239"/>
      <c r="CB106" s="239"/>
      <c r="CC106" s="239"/>
      <c r="CD106" s="239"/>
      <c r="CE106" s="239"/>
      <c r="CF106" s="239"/>
      <c r="CG106" s="239"/>
      <c r="CH106" s="239"/>
      <c r="CI106" s="239"/>
      <c r="CJ106" s="239"/>
      <c r="CK106" s="239"/>
      <c r="CL106" s="239"/>
      <c r="CM106" s="239"/>
      <c r="CN106" s="239"/>
      <c r="CO106" s="239"/>
      <c r="CP106" s="239"/>
      <c r="CQ106" s="239"/>
      <c r="CR106" s="239"/>
      <c r="CS106" s="239"/>
      <c r="CT106" s="239"/>
      <c r="CU106" s="239"/>
      <c r="CV106" s="239"/>
      <c r="CW106" s="239"/>
      <c r="CX106" s="239"/>
      <c r="CY106" s="239"/>
      <c r="CZ106" s="239"/>
      <c r="DA106" s="239"/>
      <c r="DB106" s="239"/>
      <c r="DC106" s="239"/>
      <c r="DD106" s="239"/>
      <c r="DE106" s="239"/>
      <c r="DF106" s="239"/>
      <c r="DG106" s="239"/>
      <c r="DH106" s="239"/>
      <c r="DI106" s="239"/>
      <c r="DJ106" s="239"/>
      <c r="DK106" s="239"/>
      <c r="DL106" s="239"/>
      <c r="DM106" s="239"/>
      <c r="DN106" s="239"/>
      <c r="DO106" s="239"/>
      <c r="DP106" s="239"/>
      <c r="DQ106" s="239"/>
      <c r="DR106" s="239"/>
      <c r="DS106" s="239"/>
      <c r="DT106" s="239"/>
      <c r="DU106" s="239"/>
      <c r="DV106" s="239"/>
      <c r="DW106" s="239"/>
      <c r="DX106" s="239"/>
      <c r="DY106" s="239"/>
      <c r="DZ106" s="239"/>
      <c r="EA106" s="217"/>
    </row>
    <row r="107" spans="1:131" s="217" customFormat="1" ht="26.25" customHeight="1" thickBot="1" x14ac:dyDescent="0.2">
      <c r="A107" s="246" t="s">
        <v>406</v>
      </c>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6" t="s">
        <v>407</v>
      </c>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row>
    <row r="108" spans="1:131" s="217" customFormat="1" ht="26.25" customHeight="1" x14ac:dyDescent="0.15">
      <c r="A108" s="940" t="s">
        <v>408</v>
      </c>
      <c r="B108" s="941"/>
      <c r="C108" s="941"/>
      <c r="D108" s="941"/>
      <c r="E108" s="941"/>
      <c r="F108" s="941"/>
      <c r="G108" s="941"/>
      <c r="H108" s="941"/>
      <c r="I108" s="941"/>
      <c r="J108" s="941"/>
      <c r="K108" s="941"/>
      <c r="L108" s="941"/>
      <c r="M108" s="941"/>
      <c r="N108" s="941"/>
      <c r="O108" s="941"/>
      <c r="P108" s="941"/>
      <c r="Q108" s="941"/>
      <c r="R108" s="941"/>
      <c r="S108" s="941"/>
      <c r="T108" s="941"/>
      <c r="U108" s="941"/>
      <c r="V108" s="941"/>
      <c r="W108" s="941"/>
      <c r="X108" s="941"/>
      <c r="Y108" s="941"/>
      <c r="Z108" s="941"/>
      <c r="AA108" s="941"/>
      <c r="AB108" s="941"/>
      <c r="AC108" s="941"/>
      <c r="AD108" s="941"/>
      <c r="AE108" s="941"/>
      <c r="AF108" s="941"/>
      <c r="AG108" s="941"/>
      <c r="AH108" s="941"/>
      <c r="AI108" s="941"/>
      <c r="AJ108" s="941"/>
      <c r="AK108" s="941"/>
      <c r="AL108" s="941"/>
      <c r="AM108" s="941"/>
      <c r="AN108" s="941"/>
      <c r="AO108" s="941"/>
      <c r="AP108" s="941"/>
      <c r="AQ108" s="941"/>
      <c r="AR108" s="941"/>
      <c r="AS108" s="941"/>
      <c r="AT108" s="942"/>
      <c r="AU108" s="940" t="s">
        <v>409</v>
      </c>
      <c r="AV108" s="941"/>
      <c r="AW108" s="941"/>
      <c r="AX108" s="941"/>
      <c r="AY108" s="941"/>
      <c r="AZ108" s="941"/>
      <c r="BA108" s="941"/>
      <c r="BB108" s="941"/>
      <c r="BC108" s="941"/>
      <c r="BD108" s="941"/>
      <c r="BE108" s="941"/>
      <c r="BF108" s="941"/>
      <c r="BG108" s="941"/>
      <c r="BH108" s="941"/>
      <c r="BI108" s="941"/>
      <c r="BJ108" s="941"/>
      <c r="BK108" s="941"/>
      <c r="BL108" s="941"/>
      <c r="BM108" s="941"/>
      <c r="BN108" s="941"/>
      <c r="BO108" s="941"/>
      <c r="BP108" s="941"/>
      <c r="BQ108" s="941"/>
      <c r="BR108" s="941"/>
      <c r="BS108" s="941"/>
      <c r="BT108" s="941"/>
      <c r="BU108" s="941"/>
      <c r="BV108" s="941"/>
      <c r="BW108" s="941"/>
      <c r="BX108" s="941"/>
      <c r="BY108" s="941"/>
      <c r="BZ108" s="941"/>
      <c r="CA108" s="941"/>
      <c r="CB108" s="941"/>
      <c r="CC108" s="941"/>
      <c r="CD108" s="941"/>
      <c r="CE108" s="941"/>
      <c r="CF108" s="941"/>
      <c r="CG108" s="941"/>
      <c r="CH108" s="941"/>
      <c r="CI108" s="941"/>
      <c r="CJ108" s="941"/>
      <c r="CK108" s="941"/>
      <c r="CL108" s="941"/>
      <c r="CM108" s="941"/>
      <c r="CN108" s="941"/>
      <c r="CO108" s="941"/>
      <c r="CP108" s="941"/>
      <c r="CQ108" s="941"/>
      <c r="CR108" s="941"/>
      <c r="CS108" s="941"/>
      <c r="CT108" s="941"/>
      <c r="CU108" s="941"/>
      <c r="CV108" s="941"/>
      <c r="CW108" s="941"/>
      <c r="CX108" s="941"/>
      <c r="CY108" s="941"/>
      <c r="CZ108" s="941"/>
      <c r="DA108" s="941"/>
      <c r="DB108" s="941"/>
      <c r="DC108" s="941"/>
      <c r="DD108" s="941"/>
      <c r="DE108" s="941"/>
      <c r="DF108" s="941"/>
      <c r="DG108" s="941"/>
      <c r="DH108" s="941"/>
      <c r="DI108" s="941"/>
      <c r="DJ108" s="941"/>
      <c r="DK108" s="941"/>
      <c r="DL108" s="941"/>
      <c r="DM108" s="941"/>
      <c r="DN108" s="941"/>
      <c r="DO108" s="941"/>
      <c r="DP108" s="941"/>
      <c r="DQ108" s="941"/>
      <c r="DR108" s="941"/>
      <c r="DS108" s="941"/>
      <c r="DT108" s="941"/>
      <c r="DU108" s="941"/>
      <c r="DV108" s="941"/>
      <c r="DW108" s="941"/>
      <c r="DX108" s="941"/>
      <c r="DY108" s="941"/>
      <c r="DZ108" s="942"/>
    </row>
    <row r="109" spans="1:131" s="217" customFormat="1" ht="26.25" customHeight="1" x14ac:dyDescent="0.15">
      <c r="A109" s="895" t="s">
        <v>410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411</v>
      </c>
      <c r="AB109" s="896"/>
      <c r="AC109" s="896"/>
      <c r="AD109" s="896"/>
      <c r="AE109" s="897"/>
      <c r="AF109" s="898" t="s">
        <v>294</v>
      </c>
      <c r="AG109" s="896"/>
      <c r="AH109" s="896"/>
      <c r="AI109" s="896"/>
      <c r="AJ109" s="897"/>
      <c r="AK109" s="898" t="s">
        <v>293</v>
      </c>
      <c r="AL109" s="896"/>
      <c r="AM109" s="896"/>
      <c r="AN109" s="896"/>
      <c r="AO109" s="897"/>
      <c r="AP109" s="898" t="s">
        <v>412</v>
      </c>
      <c r="AQ109" s="896"/>
      <c r="AR109" s="896"/>
      <c r="AS109" s="896"/>
      <c r="AT109" s="927"/>
      <c r="AU109" s="895" t="s">
        <v>410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411</v>
      </c>
      <c r="BR109" s="896"/>
      <c r="BS109" s="896"/>
      <c r="BT109" s="896"/>
      <c r="BU109" s="897"/>
      <c r="BV109" s="898" t="s">
        <v>294</v>
      </c>
      <c r="BW109" s="896"/>
      <c r="BX109" s="896"/>
      <c r="BY109" s="896"/>
      <c r="BZ109" s="897"/>
      <c r="CA109" s="898" t="s">
        <v>293</v>
      </c>
      <c r="CB109" s="896"/>
      <c r="CC109" s="896"/>
      <c r="CD109" s="896"/>
      <c r="CE109" s="897"/>
      <c r="CF109" s="934" t="s">
        <v>412</v>
      </c>
      <c r="CG109" s="934"/>
      <c r="CH109" s="934"/>
      <c r="CI109" s="934"/>
      <c r="CJ109" s="934"/>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411</v>
      </c>
      <c r="DH109" s="896"/>
      <c r="DI109" s="896"/>
      <c r="DJ109" s="896"/>
      <c r="DK109" s="897"/>
      <c r="DL109" s="898" t="s">
        <v>294</v>
      </c>
      <c r="DM109" s="896"/>
      <c r="DN109" s="896"/>
      <c r="DO109" s="896"/>
      <c r="DP109" s="897"/>
      <c r="DQ109" s="898" t="s">
        <v>293</v>
      </c>
      <c r="DR109" s="896"/>
      <c r="DS109" s="896"/>
      <c r="DT109" s="896"/>
      <c r="DU109" s="897"/>
      <c r="DV109" s="898" t="s">
        <v>412</v>
      </c>
      <c r="DW109" s="896"/>
      <c r="DX109" s="896"/>
      <c r="DY109" s="896"/>
      <c r="DZ109" s="927"/>
    </row>
    <row r="110" spans="1:131" s="217" customFormat="1" ht="26.25" customHeight="1" x14ac:dyDescent="0.15">
      <c r="A110" s="796" t="s">
        <v>414</v>
      </c>
      <c r="B110" s="797"/>
      <c r="C110" s="797"/>
      <c r="D110" s="797"/>
      <c r="E110" s="797"/>
      <c r="F110" s="797"/>
      <c r="G110" s="797"/>
      <c r="H110" s="797"/>
      <c r="I110" s="797"/>
      <c r="J110" s="797"/>
      <c r="K110" s="797"/>
      <c r="L110" s="797"/>
      <c r="M110" s="797"/>
      <c r="N110" s="797"/>
      <c r="O110" s="797"/>
      <c r="P110" s="797"/>
      <c r="Q110" s="797"/>
      <c r="R110" s="797"/>
      <c r="S110" s="797"/>
      <c r="T110" s="797"/>
      <c r="U110" s="797"/>
      <c r="V110" s="797"/>
      <c r="W110" s="797"/>
      <c r="X110" s="797"/>
      <c r="Y110" s="797"/>
      <c r="Z110" s="798"/>
      <c r="AA110" s="888">
        <v>71817278</v>
      </c>
      <c r="AB110" s="889"/>
      <c r="AC110" s="889"/>
      <c r="AD110" s="889"/>
      <c r="AE110" s="890"/>
      <c r="AF110" s="891">
        <v>66681649</v>
      </c>
      <c r="AG110" s="889"/>
      <c r="AH110" s="889"/>
      <c r="AI110" s="889"/>
      <c r="AJ110" s="890"/>
      <c r="AK110" s="891">
        <v>73791132</v>
      </c>
      <c r="AL110" s="889"/>
      <c r="AM110" s="889"/>
      <c r="AN110" s="889"/>
      <c r="AO110" s="890"/>
      <c r="AP110" s="892">
        <v>34.6</v>
      </c>
      <c r="AQ110" s="893"/>
      <c r="AR110" s="893"/>
      <c r="AS110" s="893"/>
      <c r="AT110" s="894"/>
      <c r="AU110" s="928" t="s">
        <v>64</v>
      </c>
      <c r="AV110" s="929"/>
      <c r="AW110" s="929"/>
      <c r="AX110" s="929"/>
      <c r="AY110" s="929"/>
      <c r="AZ110" s="851" t="s">
        <v>415</v>
      </c>
      <c r="BA110" s="797"/>
      <c r="BB110" s="797"/>
      <c r="BC110" s="797"/>
      <c r="BD110" s="797"/>
      <c r="BE110" s="797"/>
      <c r="BF110" s="797"/>
      <c r="BG110" s="797"/>
      <c r="BH110" s="797"/>
      <c r="BI110" s="797"/>
      <c r="BJ110" s="797"/>
      <c r="BK110" s="797"/>
      <c r="BL110" s="797"/>
      <c r="BM110" s="797"/>
      <c r="BN110" s="797"/>
      <c r="BO110" s="797"/>
      <c r="BP110" s="798"/>
      <c r="BQ110" s="852">
        <v>1008691995</v>
      </c>
      <c r="BR110" s="834"/>
      <c r="BS110" s="834"/>
      <c r="BT110" s="834"/>
      <c r="BU110" s="834"/>
      <c r="BV110" s="834">
        <v>997256741</v>
      </c>
      <c r="BW110" s="834"/>
      <c r="BX110" s="834"/>
      <c r="BY110" s="834"/>
      <c r="BZ110" s="834"/>
      <c r="CA110" s="834">
        <v>979806546</v>
      </c>
      <c r="CB110" s="834"/>
      <c r="CC110" s="834"/>
      <c r="CD110" s="834"/>
      <c r="CE110" s="834"/>
      <c r="CF110" s="861">
        <v>460</v>
      </c>
      <c r="CG110" s="862"/>
      <c r="CH110" s="862"/>
      <c r="CI110" s="862"/>
      <c r="CJ110" s="862"/>
      <c r="CK110" s="924" t="s">
        <v>416</v>
      </c>
      <c r="CL110" s="808"/>
      <c r="CM110" s="885" t="s">
        <v>417</v>
      </c>
      <c r="CN110" s="886"/>
      <c r="CO110" s="886"/>
      <c r="CP110" s="886"/>
      <c r="CQ110" s="886"/>
      <c r="CR110" s="886"/>
      <c r="CS110" s="886"/>
      <c r="CT110" s="886"/>
      <c r="CU110" s="886"/>
      <c r="CV110" s="886"/>
      <c r="CW110" s="886"/>
      <c r="CX110" s="886"/>
      <c r="CY110" s="886"/>
      <c r="CZ110" s="886"/>
      <c r="DA110" s="886"/>
      <c r="DB110" s="886"/>
      <c r="DC110" s="886"/>
      <c r="DD110" s="886"/>
      <c r="DE110" s="886"/>
      <c r="DF110" s="887"/>
      <c r="DG110" s="852">
        <v>449715</v>
      </c>
      <c r="DH110" s="834"/>
      <c r="DI110" s="834"/>
      <c r="DJ110" s="834"/>
      <c r="DK110" s="834"/>
      <c r="DL110" s="834">
        <v>390991</v>
      </c>
      <c r="DM110" s="834"/>
      <c r="DN110" s="834"/>
      <c r="DO110" s="834"/>
      <c r="DP110" s="834"/>
      <c r="DQ110" s="834">
        <v>329703</v>
      </c>
      <c r="DR110" s="834"/>
      <c r="DS110" s="834"/>
      <c r="DT110" s="834"/>
      <c r="DU110" s="834"/>
      <c r="DV110" s="835">
        <v>0.2</v>
      </c>
      <c r="DW110" s="835"/>
      <c r="DX110" s="835"/>
      <c r="DY110" s="835"/>
      <c r="DZ110" s="836"/>
    </row>
    <row r="111" spans="1:131" s="217" customFormat="1" ht="26.25" customHeight="1" x14ac:dyDescent="0.15">
      <c r="A111" s="763" t="s">
        <v>418</v>
      </c>
      <c r="B111" s="764"/>
      <c r="C111" s="764"/>
      <c r="D111" s="764"/>
      <c r="E111" s="764"/>
      <c r="F111" s="764"/>
      <c r="G111" s="764"/>
      <c r="H111" s="764"/>
      <c r="I111" s="764"/>
      <c r="J111" s="764"/>
      <c r="K111" s="764"/>
      <c r="L111" s="764"/>
      <c r="M111" s="764"/>
      <c r="N111" s="764"/>
      <c r="O111" s="764"/>
      <c r="P111" s="764"/>
      <c r="Q111" s="764"/>
      <c r="R111" s="764"/>
      <c r="S111" s="764"/>
      <c r="T111" s="764"/>
      <c r="U111" s="764"/>
      <c r="V111" s="764"/>
      <c r="W111" s="764"/>
      <c r="X111" s="764"/>
      <c r="Y111" s="764"/>
      <c r="Z111" s="916"/>
      <c r="AA111" s="917" t="s">
        <v>419</v>
      </c>
      <c r="AB111" s="918"/>
      <c r="AC111" s="918"/>
      <c r="AD111" s="918"/>
      <c r="AE111" s="919"/>
      <c r="AF111" s="920" t="s">
        <v>112</v>
      </c>
      <c r="AG111" s="918"/>
      <c r="AH111" s="918"/>
      <c r="AI111" s="918"/>
      <c r="AJ111" s="919"/>
      <c r="AK111" s="920" t="s">
        <v>419</v>
      </c>
      <c r="AL111" s="918"/>
      <c r="AM111" s="918"/>
      <c r="AN111" s="918"/>
      <c r="AO111" s="919"/>
      <c r="AP111" s="921" t="s">
        <v>112</v>
      </c>
      <c r="AQ111" s="922"/>
      <c r="AR111" s="922"/>
      <c r="AS111" s="922"/>
      <c r="AT111" s="923"/>
      <c r="AU111" s="930"/>
      <c r="AV111" s="931"/>
      <c r="AW111" s="931"/>
      <c r="AX111" s="931"/>
      <c r="AY111" s="931"/>
      <c r="AZ111" s="804" t="s">
        <v>420</v>
      </c>
      <c r="BA111" s="739"/>
      <c r="BB111" s="739"/>
      <c r="BC111" s="739"/>
      <c r="BD111" s="739"/>
      <c r="BE111" s="739"/>
      <c r="BF111" s="739"/>
      <c r="BG111" s="739"/>
      <c r="BH111" s="739"/>
      <c r="BI111" s="739"/>
      <c r="BJ111" s="739"/>
      <c r="BK111" s="739"/>
      <c r="BL111" s="739"/>
      <c r="BM111" s="739"/>
      <c r="BN111" s="739"/>
      <c r="BO111" s="739"/>
      <c r="BP111" s="740"/>
      <c r="BQ111" s="805">
        <v>8441086</v>
      </c>
      <c r="BR111" s="806"/>
      <c r="BS111" s="806"/>
      <c r="BT111" s="806"/>
      <c r="BU111" s="806"/>
      <c r="BV111" s="806">
        <v>7461934</v>
      </c>
      <c r="BW111" s="806"/>
      <c r="BX111" s="806"/>
      <c r="BY111" s="806"/>
      <c r="BZ111" s="806"/>
      <c r="CA111" s="806">
        <v>6750405</v>
      </c>
      <c r="CB111" s="806"/>
      <c r="CC111" s="806"/>
      <c r="CD111" s="806"/>
      <c r="CE111" s="806"/>
      <c r="CF111" s="870">
        <v>3.2</v>
      </c>
      <c r="CG111" s="871"/>
      <c r="CH111" s="871"/>
      <c r="CI111" s="871"/>
      <c r="CJ111" s="871"/>
      <c r="CK111" s="925"/>
      <c r="CL111" s="810"/>
      <c r="CM111" s="813" t="s">
        <v>421</v>
      </c>
      <c r="CN111" s="814"/>
      <c r="CO111" s="814"/>
      <c r="CP111" s="814"/>
      <c r="CQ111" s="814"/>
      <c r="CR111" s="814"/>
      <c r="CS111" s="814"/>
      <c r="CT111" s="814"/>
      <c r="CU111" s="814"/>
      <c r="CV111" s="814"/>
      <c r="CW111" s="814"/>
      <c r="CX111" s="814"/>
      <c r="CY111" s="814"/>
      <c r="CZ111" s="814"/>
      <c r="DA111" s="814"/>
      <c r="DB111" s="814"/>
      <c r="DC111" s="814"/>
      <c r="DD111" s="814"/>
      <c r="DE111" s="814"/>
      <c r="DF111" s="815"/>
      <c r="DG111" s="805" t="s">
        <v>422</v>
      </c>
      <c r="DH111" s="806"/>
      <c r="DI111" s="806"/>
      <c r="DJ111" s="806"/>
      <c r="DK111" s="806"/>
      <c r="DL111" s="806" t="s">
        <v>423</v>
      </c>
      <c r="DM111" s="806"/>
      <c r="DN111" s="806"/>
      <c r="DO111" s="806"/>
      <c r="DP111" s="806"/>
      <c r="DQ111" s="806" t="s">
        <v>385</v>
      </c>
      <c r="DR111" s="806"/>
      <c r="DS111" s="806"/>
      <c r="DT111" s="806"/>
      <c r="DU111" s="806"/>
      <c r="DV111" s="783" t="s">
        <v>422</v>
      </c>
      <c r="DW111" s="783"/>
      <c r="DX111" s="783"/>
      <c r="DY111" s="783"/>
      <c r="DZ111" s="784"/>
    </row>
    <row r="112" spans="1:131" s="217" customFormat="1" ht="26.25" customHeight="1" x14ac:dyDescent="0.15">
      <c r="A112" s="910" t="s">
        <v>424</v>
      </c>
      <c r="B112" s="911"/>
      <c r="C112" s="739" t="s">
        <v>425</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8">
        <v>6123586</v>
      </c>
      <c r="AB112" s="769"/>
      <c r="AC112" s="769"/>
      <c r="AD112" s="769"/>
      <c r="AE112" s="770"/>
      <c r="AF112" s="771">
        <v>7131487</v>
      </c>
      <c r="AG112" s="769"/>
      <c r="AH112" s="769"/>
      <c r="AI112" s="769"/>
      <c r="AJ112" s="770"/>
      <c r="AK112" s="771">
        <v>7920355</v>
      </c>
      <c r="AL112" s="769"/>
      <c r="AM112" s="769"/>
      <c r="AN112" s="769"/>
      <c r="AO112" s="770"/>
      <c r="AP112" s="816">
        <v>3.7</v>
      </c>
      <c r="AQ112" s="817"/>
      <c r="AR112" s="817"/>
      <c r="AS112" s="817"/>
      <c r="AT112" s="818"/>
      <c r="AU112" s="930"/>
      <c r="AV112" s="931"/>
      <c r="AW112" s="931"/>
      <c r="AX112" s="931"/>
      <c r="AY112" s="931"/>
      <c r="AZ112" s="804" t="s">
        <v>426</v>
      </c>
      <c r="BA112" s="739"/>
      <c r="BB112" s="739"/>
      <c r="BC112" s="739"/>
      <c r="BD112" s="739"/>
      <c r="BE112" s="739"/>
      <c r="BF112" s="739"/>
      <c r="BG112" s="739"/>
      <c r="BH112" s="739"/>
      <c r="BI112" s="739"/>
      <c r="BJ112" s="739"/>
      <c r="BK112" s="739"/>
      <c r="BL112" s="739"/>
      <c r="BM112" s="739"/>
      <c r="BN112" s="739"/>
      <c r="BO112" s="739"/>
      <c r="BP112" s="740"/>
      <c r="BQ112" s="805">
        <v>23629999</v>
      </c>
      <c r="BR112" s="806"/>
      <c r="BS112" s="806"/>
      <c r="BT112" s="806"/>
      <c r="BU112" s="806"/>
      <c r="BV112" s="806">
        <v>21981948</v>
      </c>
      <c r="BW112" s="806"/>
      <c r="BX112" s="806"/>
      <c r="BY112" s="806"/>
      <c r="BZ112" s="806"/>
      <c r="CA112" s="806">
        <v>21900283</v>
      </c>
      <c r="CB112" s="806"/>
      <c r="CC112" s="806"/>
      <c r="CD112" s="806"/>
      <c r="CE112" s="806"/>
      <c r="CF112" s="870">
        <v>10.3</v>
      </c>
      <c r="CG112" s="871"/>
      <c r="CH112" s="871"/>
      <c r="CI112" s="871"/>
      <c r="CJ112" s="871"/>
      <c r="CK112" s="925"/>
      <c r="CL112" s="810"/>
      <c r="CM112" s="813" t="s">
        <v>427</v>
      </c>
      <c r="CN112" s="814"/>
      <c r="CO112" s="814"/>
      <c r="CP112" s="814"/>
      <c r="CQ112" s="814"/>
      <c r="CR112" s="814"/>
      <c r="CS112" s="814"/>
      <c r="CT112" s="814"/>
      <c r="CU112" s="814"/>
      <c r="CV112" s="814"/>
      <c r="CW112" s="814"/>
      <c r="CX112" s="814"/>
      <c r="CY112" s="814"/>
      <c r="CZ112" s="814"/>
      <c r="DA112" s="814"/>
      <c r="DB112" s="814"/>
      <c r="DC112" s="814"/>
      <c r="DD112" s="814"/>
      <c r="DE112" s="814"/>
      <c r="DF112" s="815"/>
      <c r="DG112" s="805" t="s">
        <v>112</v>
      </c>
      <c r="DH112" s="806"/>
      <c r="DI112" s="806"/>
      <c r="DJ112" s="806"/>
      <c r="DK112" s="806"/>
      <c r="DL112" s="806" t="s">
        <v>351</v>
      </c>
      <c r="DM112" s="806"/>
      <c r="DN112" s="806"/>
      <c r="DO112" s="806"/>
      <c r="DP112" s="806"/>
      <c r="DQ112" s="806" t="s">
        <v>423</v>
      </c>
      <c r="DR112" s="806"/>
      <c r="DS112" s="806"/>
      <c r="DT112" s="806"/>
      <c r="DU112" s="806"/>
      <c r="DV112" s="783" t="s">
        <v>419</v>
      </c>
      <c r="DW112" s="783"/>
      <c r="DX112" s="783"/>
      <c r="DY112" s="783"/>
      <c r="DZ112" s="784"/>
    </row>
    <row r="113" spans="1:130" s="217" customFormat="1" ht="26.25" customHeight="1" x14ac:dyDescent="0.15">
      <c r="A113" s="912"/>
      <c r="B113" s="913"/>
      <c r="C113" s="739" t="s">
        <v>428</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768">
        <v>2576006</v>
      </c>
      <c r="AB113" s="769"/>
      <c r="AC113" s="769"/>
      <c r="AD113" s="769"/>
      <c r="AE113" s="770"/>
      <c r="AF113" s="771">
        <v>2558800</v>
      </c>
      <c r="AG113" s="769"/>
      <c r="AH113" s="769"/>
      <c r="AI113" s="769"/>
      <c r="AJ113" s="770"/>
      <c r="AK113" s="771">
        <v>2544584</v>
      </c>
      <c r="AL113" s="769"/>
      <c r="AM113" s="769"/>
      <c r="AN113" s="769"/>
      <c r="AO113" s="770"/>
      <c r="AP113" s="816">
        <v>1.2</v>
      </c>
      <c r="AQ113" s="817"/>
      <c r="AR113" s="817"/>
      <c r="AS113" s="817"/>
      <c r="AT113" s="818"/>
      <c r="AU113" s="930"/>
      <c r="AV113" s="931"/>
      <c r="AW113" s="931"/>
      <c r="AX113" s="931"/>
      <c r="AY113" s="931"/>
      <c r="AZ113" s="804" t="s">
        <v>429</v>
      </c>
      <c r="BA113" s="739"/>
      <c r="BB113" s="739"/>
      <c r="BC113" s="739"/>
      <c r="BD113" s="739"/>
      <c r="BE113" s="739"/>
      <c r="BF113" s="739"/>
      <c r="BG113" s="739"/>
      <c r="BH113" s="739"/>
      <c r="BI113" s="739"/>
      <c r="BJ113" s="739"/>
      <c r="BK113" s="739"/>
      <c r="BL113" s="739"/>
      <c r="BM113" s="739"/>
      <c r="BN113" s="739"/>
      <c r="BO113" s="739"/>
      <c r="BP113" s="740"/>
      <c r="BQ113" s="805">
        <v>2775373</v>
      </c>
      <c r="BR113" s="806"/>
      <c r="BS113" s="806"/>
      <c r="BT113" s="806"/>
      <c r="BU113" s="806"/>
      <c r="BV113" s="806">
        <v>2465815</v>
      </c>
      <c r="BW113" s="806"/>
      <c r="BX113" s="806"/>
      <c r="BY113" s="806"/>
      <c r="BZ113" s="806"/>
      <c r="CA113" s="806">
        <v>2238738</v>
      </c>
      <c r="CB113" s="806"/>
      <c r="CC113" s="806"/>
      <c r="CD113" s="806"/>
      <c r="CE113" s="806"/>
      <c r="CF113" s="870">
        <v>1.1000000000000001</v>
      </c>
      <c r="CG113" s="871"/>
      <c r="CH113" s="871"/>
      <c r="CI113" s="871"/>
      <c r="CJ113" s="871"/>
      <c r="CK113" s="925"/>
      <c r="CL113" s="810"/>
      <c r="CM113" s="813" t="s">
        <v>430</v>
      </c>
      <c r="CN113" s="814"/>
      <c r="CO113" s="814"/>
      <c r="CP113" s="814"/>
      <c r="CQ113" s="814"/>
      <c r="CR113" s="814"/>
      <c r="CS113" s="814"/>
      <c r="CT113" s="814"/>
      <c r="CU113" s="814"/>
      <c r="CV113" s="814"/>
      <c r="CW113" s="814"/>
      <c r="CX113" s="814"/>
      <c r="CY113" s="814"/>
      <c r="CZ113" s="814"/>
      <c r="DA113" s="814"/>
      <c r="DB113" s="814"/>
      <c r="DC113" s="814"/>
      <c r="DD113" s="814"/>
      <c r="DE113" s="814"/>
      <c r="DF113" s="815"/>
      <c r="DG113" s="805">
        <v>1976056</v>
      </c>
      <c r="DH113" s="806"/>
      <c r="DI113" s="806"/>
      <c r="DJ113" s="806"/>
      <c r="DK113" s="806"/>
      <c r="DL113" s="806">
        <v>1751160</v>
      </c>
      <c r="DM113" s="806"/>
      <c r="DN113" s="806"/>
      <c r="DO113" s="806"/>
      <c r="DP113" s="806"/>
      <c r="DQ113" s="806">
        <v>1556160</v>
      </c>
      <c r="DR113" s="806"/>
      <c r="DS113" s="806"/>
      <c r="DT113" s="806"/>
      <c r="DU113" s="806"/>
      <c r="DV113" s="783">
        <v>0.7</v>
      </c>
      <c r="DW113" s="783"/>
      <c r="DX113" s="783"/>
      <c r="DY113" s="783"/>
      <c r="DZ113" s="784"/>
    </row>
    <row r="114" spans="1:130" s="217" customFormat="1" ht="26.25" customHeight="1" x14ac:dyDescent="0.15">
      <c r="A114" s="912"/>
      <c r="B114" s="913"/>
      <c r="C114" s="739" t="s">
        <v>431</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8">
        <v>470573</v>
      </c>
      <c r="AB114" s="769"/>
      <c r="AC114" s="769"/>
      <c r="AD114" s="769"/>
      <c r="AE114" s="770"/>
      <c r="AF114" s="771">
        <v>457162</v>
      </c>
      <c r="AG114" s="769"/>
      <c r="AH114" s="769"/>
      <c r="AI114" s="769"/>
      <c r="AJ114" s="770"/>
      <c r="AK114" s="771">
        <v>401943</v>
      </c>
      <c r="AL114" s="769"/>
      <c r="AM114" s="769"/>
      <c r="AN114" s="769"/>
      <c r="AO114" s="770"/>
      <c r="AP114" s="816">
        <v>0.2</v>
      </c>
      <c r="AQ114" s="817"/>
      <c r="AR114" s="817"/>
      <c r="AS114" s="817"/>
      <c r="AT114" s="818"/>
      <c r="AU114" s="930"/>
      <c r="AV114" s="931"/>
      <c r="AW114" s="931"/>
      <c r="AX114" s="931"/>
      <c r="AY114" s="931"/>
      <c r="AZ114" s="804" t="s">
        <v>432</v>
      </c>
      <c r="BA114" s="739"/>
      <c r="BB114" s="739"/>
      <c r="BC114" s="739"/>
      <c r="BD114" s="739"/>
      <c r="BE114" s="739"/>
      <c r="BF114" s="739"/>
      <c r="BG114" s="739"/>
      <c r="BH114" s="739"/>
      <c r="BI114" s="739"/>
      <c r="BJ114" s="739"/>
      <c r="BK114" s="739"/>
      <c r="BL114" s="739"/>
      <c r="BM114" s="739"/>
      <c r="BN114" s="739"/>
      <c r="BO114" s="739"/>
      <c r="BP114" s="740"/>
      <c r="BQ114" s="805">
        <v>117016399</v>
      </c>
      <c r="BR114" s="806"/>
      <c r="BS114" s="806"/>
      <c r="BT114" s="806"/>
      <c r="BU114" s="806"/>
      <c r="BV114" s="806">
        <v>115076526</v>
      </c>
      <c r="BW114" s="806"/>
      <c r="BX114" s="806"/>
      <c r="BY114" s="806"/>
      <c r="BZ114" s="806"/>
      <c r="CA114" s="806">
        <v>113160074</v>
      </c>
      <c r="CB114" s="806"/>
      <c r="CC114" s="806"/>
      <c r="CD114" s="806"/>
      <c r="CE114" s="806"/>
      <c r="CF114" s="870">
        <v>53.1</v>
      </c>
      <c r="CG114" s="871"/>
      <c r="CH114" s="871"/>
      <c r="CI114" s="871"/>
      <c r="CJ114" s="871"/>
      <c r="CK114" s="925"/>
      <c r="CL114" s="810"/>
      <c r="CM114" s="813" t="s">
        <v>433</v>
      </c>
      <c r="CN114" s="814"/>
      <c r="CO114" s="814"/>
      <c r="CP114" s="814"/>
      <c r="CQ114" s="814"/>
      <c r="CR114" s="814"/>
      <c r="CS114" s="814"/>
      <c r="CT114" s="814"/>
      <c r="CU114" s="814"/>
      <c r="CV114" s="814"/>
      <c r="CW114" s="814"/>
      <c r="CX114" s="814"/>
      <c r="CY114" s="814"/>
      <c r="CZ114" s="814"/>
      <c r="DA114" s="814"/>
      <c r="DB114" s="814"/>
      <c r="DC114" s="814"/>
      <c r="DD114" s="814"/>
      <c r="DE114" s="814"/>
      <c r="DF114" s="815"/>
      <c r="DG114" s="805">
        <v>83473</v>
      </c>
      <c r="DH114" s="806"/>
      <c r="DI114" s="806"/>
      <c r="DJ114" s="806"/>
      <c r="DK114" s="806"/>
      <c r="DL114" s="806">
        <v>20872</v>
      </c>
      <c r="DM114" s="806"/>
      <c r="DN114" s="806"/>
      <c r="DO114" s="806"/>
      <c r="DP114" s="806"/>
      <c r="DQ114" s="806">
        <v>10436</v>
      </c>
      <c r="DR114" s="806"/>
      <c r="DS114" s="806"/>
      <c r="DT114" s="806"/>
      <c r="DU114" s="806"/>
      <c r="DV114" s="783">
        <v>0</v>
      </c>
      <c r="DW114" s="783"/>
      <c r="DX114" s="783"/>
      <c r="DY114" s="783"/>
      <c r="DZ114" s="784"/>
    </row>
    <row r="115" spans="1:130" s="217" customFormat="1" ht="26.25" customHeight="1" x14ac:dyDescent="0.15">
      <c r="A115" s="912"/>
      <c r="B115" s="913"/>
      <c r="C115" s="739" t="s">
        <v>434</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768">
        <v>989128</v>
      </c>
      <c r="AB115" s="769"/>
      <c r="AC115" s="769"/>
      <c r="AD115" s="769"/>
      <c r="AE115" s="770"/>
      <c r="AF115" s="771">
        <v>929021</v>
      </c>
      <c r="AG115" s="769"/>
      <c r="AH115" s="769"/>
      <c r="AI115" s="769"/>
      <c r="AJ115" s="770"/>
      <c r="AK115" s="771">
        <v>833660</v>
      </c>
      <c r="AL115" s="769"/>
      <c r="AM115" s="769"/>
      <c r="AN115" s="769"/>
      <c r="AO115" s="770"/>
      <c r="AP115" s="816">
        <v>0.4</v>
      </c>
      <c r="AQ115" s="817"/>
      <c r="AR115" s="817"/>
      <c r="AS115" s="817"/>
      <c r="AT115" s="818"/>
      <c r="AU115" s="930"/>
      <c r="AV115" s="931"/>
      <c r="AW115" s="931"/>
      <c r="AX115" s="931"/>
      <c r="AY115" s="931"/>
      <c r="AZ115" s="804" t="s">
        <v>435</v>
      </c>
      <c r="BA115" s="739"/>
      <c r="BB115" s="739"/>
      <c r="BC115" s="739"/>
      <c r="BD115" s="739"/>
      <c r="BE115" s="739"/>
      <c r="BF115" s="739"/>
      <c r="BG115" s="739"/>
      <c r="BH115" s="739"/>
      <c r="BI115" s="739"/>
      <c r="BJ115" s="739"/>
      <c r="BK115" s="739"/>
      <c r="BL115" s="739"/>
      <c r="BM115" s="739"/>
      <c r="BN115" s="739"/>
      <c r="BO115" s="739"/>
      <c r="BP115" s="740"/>
      <c r="BQ115" s="805">
        <v>26038006</v>
      </c>
      <c r="BR115" s="806"/>
      <c r="BS115" s="806"/>
      <c r="BT115" s="806"/>
      <c r="BU115" s="806"/>
      <c r="BV115" s="806">
        <v>24770418</v>
      </c>
      <c r="BW115" s="806"/>
      <c r="BX115" s="806"/>
      <c r="BY115" s="806"/>
      <c r="BZ115" s="806"/>
      <c r="CA115" s="806">
        <v>21573619</v>
      </c>
      <c r="CB115" s="806"/>
      <c r="CC115" s="806"/>
      <c r="CD115" s="806"/>
      <c r="CE115" s="806"/>
      <c r="CF115" s="870">
        <v>10.1</v>
      </c>
      <c r="CG115" s="871"/>
      <c r="CH115" s="871"/>
      <c r="CI115" s="871"/>
      <c r="CJ115" s="871"/>
      <c r="CK115" s="925"/>
      <c r="CL115" s="810"/>
      <c r="CM115" s="804" t="s">
        <v>436</v>
      </c>
      <c r="CN115" s="909"/>
      <c r="CO115" s="909"/>
      <c r="CP115" s="909"/>
      <c r="CQ115" s="909"/>
      <c r="CR115" s="909"/>
      <c r="CS115" s="909"/>
      <c r="CT115" s="909"/>
      <c r="CU115" s="909"/>
      <c r="CV115" s="909"/>
      <c r="CW115" s="909"/>
      <c r="CX115" s="909"/>
      <c r="CY115" s="909"/>
      <c r="CZ115" s="909"/>
      <c r="DA115" s="909"/>
      <c r="DB115" s="909"/>
      <c r="DC115" s="909"/>
      <c r="DD115" s="909"/>
      <c r="DE115" s="909"/>
      <c r="DF115" s="740"/>
      <c r="DG115" s="805" t="s">
        <v>423</v>
      </c>
      <c r="DH115" s="806"/>
      <c r="DI115" s="806"/>
      <c r="DJ115" s="806"/>
      <c r="DK115" s="806"/>
      <c r="DL115" s="806" t="s">
        <v>385</v>
      </c>
      <c r="DM115" s="806"/>
      <c r="DN115" s="806"/>
      <c r="DO115" s="806"/>
      <c r="DP115" s="806"/>
      <c r="DQ115" s="806">
        <v>347247</v>
      </c>
      <c r="DR115" s="806"/>
      <c r="DS115" s="806"/>
      <c r="DT115" s="806"/>
      <c r="DU115" s="806"/>
      <c r="DV115" s="783">
        <v>0.2</v>
      </c>
      <c r="DW115" s="783"/>
      <c r="DX115" s="783"/>
      <c r="DY115" s="783"/>
      <c r="DZ115" s="784"/>
    </row>
    <row r="116" spans="1:130" s="217" customFormat="1" ht="26.25" customHeight="1" x14ac:dyDescent="0.15">
      <c r="A116" s="914"/>
      <c r="B116" s="915"/>
      <c r="C116" s="875" t="s">
        <v>437</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768">
        <v>1873</v>
      </c>
      <c r="AB116" s="769"/>
      <c r="AC116" s="769"/>
      <c r="AD116" s="769"/>
      <c r="AE116" s="770"/>
      <c r="AF116" s="771">
        <v>293</v>
      </c>
      <c r="AG116" s="769"/>
      <c r="AH116" s="769"/>
      <c r="AI116" s="769"/>
      <c r="AJ116" s="770"/>
      <c r="AK116" s="771">
        <v>95</v>
      </c>
      <c r="AL116" s="769"/>
      <c r="AM116" s="769"/>
      <c r="AN116" s="769"/>
      <c r="AO116" s="770"/>
      <c r="AP116" s="816">
        <v>0</v>
      </c>
      <c r="AQ116" s="817"/>
      <c r="AR116" s="817"/>
      <c r="AS116" s="817"/>
      <c r="AT116" s="818"/>
      <c r="AU116" s="930"/>
      <c r="AV116" s="931"/>
      <c r="AW116" s="931"/>
      <c r="AX116" s="931"/>
      <c r="AY116" s="931"/>
      <c r="AZ116" s="858" t="s">
        <v>438</v>
      </c>
      <c r="BA116" s="859"/>
      <c r="BB116" s="859"/>
      <c r="BC116" s="859"/>
      <c r="BD116" s="859"/>
      <c r="BE116" s="859"/>
      <c r="BF116" s="859"/>
      <c r="BG116" s="859"/>
      <c r="BH116" s="859"/>
      <c r="BI116" s="859"/>
      <c r="BJ116" s="859"/>
      <c r="BK116" s="859"/>
      <c r="BL116" s="859"/>
      <c r="BM116" s="859"/>
      <c r="BN116" s="859"/>
      <c r="BO116" s="859"/>
      <c r="BP116" s="860"/>
      <c r="BQ116" s="805" t="s">
        <v>112</v>
      </c>
      <c r="BR116" s="806"/>
      <c r="BS116" s="806"/>
      <c r="BT116" s="806"/>
      <c r="BU116" s="806"/>
      <c r="BV116" s="806" t="s">
        <v>422</v>
      </c>
      <c r="BW116" s="806"/>
      <c r="BX116" s="806"/>
      <c r="BY116" s="806"/>
      <c r="BZ116" s="806"/>
      <c r="CA116" s="806" t="s">
        <v>112</v>
      </c>
      <c r="CB116" s="806"/>
      <c r="CC116" s="806"/>
      <c r="CD116" s="806"/>
      <c r="CE116" s="806"/>
      <c r="CF116" s="870" t="s">
        <v>112</v>
      </c>
      <c r="CG116" s="871"/>
      <c r="CH116" s="871"/>
      <c r="CI116" s="871"/>
      <c r="CJ116" s="871"/>
      <c r="CK116" s="925"/>
      <c r="CL116" s="810"/>
      <c r="CM116" s="813" t="s">
        <v>439</v>
      </c>
      <c r="CN116" s="814"/>
      <c r="CO116" s="814"/>
      <c r="CP116" s="814"/>
      <c r="CQ116" s="814"/>
      <c r="CR116" s="814"/>
      <c r="CS116" s="814"/>
      <c r="CT116" s="814"/>
      <c r="CU116" s="814"/>
      <c r="CV116" s="814"/>
      <c r="CW116" s="814"/>
      <c r="CX116" s="814"/>
      <c r="CY116" s="814"/>
      <c r="CZ116" s="814"/>
      <c r="DA116" s="814"/>
      <c r="DB116" s="814"/>
      <c r="DC116" s="814"/>
      <c r="DD116" s="814"/>
      <c r="DE116" s="814"/>
      <c r="DF116" s="815"/>
      <c r="DG116" s="805">
        <v>3778755</v>
      </c>
      <c r="DH116" s="806"/>
      <c r="DI116" s="806"/>
      <c r="DJ116" s="806"/>
      <c r="DK116" s="806"/>
      <c r="DL116" s="806">
        <v>3464370</v>
      </c>
      <c r="DM116" s="806"/>
      <c r="DN116" s="806"/>
      <c r="DO116" s="806"/>
      <c r="DP116" s="806"/>
      <c r="DQ116" s="806">
        <v>3019934</v>
      </c>
      <c r="DR116" s="806"/>
      <c r="DS116" s="806"/>
      <c r="DT116" s="806"/>
      <c r="DU116" s="806"/>
      <c r="DV116" s="783">
        <v>1.4</v>
      </c>
      <c r="DW116" s="783"/>
      <c r="DX116" s="783"/>
      <c r="DY116" s="783"/>
      <c r="DZ116" s="784"/>
    </row>
    <row r="117" spans="1:130" s="217" customFormat="1" ht="26.25" customHeight="1" x14ac:dyDescent="0.15">
      <c r="A117" s="895" t="s">
        <v>150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2" t="s">
        <v>440</v>
      </c>
      <c r="Z117" s="897"/>
      <c r="AA117" s="902">
        <v>81978444</v>
      </c>
      <c r="AB117" s="903"/>
      <c r="AC117" s="903"/>
      <c r="AD117" s="903"/>
      <c r="AE117" s="904"/>
      <c r="AF117" s="905">
        <v>77758412</v>
      </c>
      <c r="AG117" s="903"/>
      <c r="AH117" s="903"/>
      <c r="AI117" s="903"/>
      <c r="AJ117" s="904"/>
      <c r="AK117" s="905">
        <v>85491769</v>
      </c>
      <c r="AL117" s="903"/>
      <c r="AM117" s="903"/>
      <c r="AN117" s="903"/>
      <c r="AO117" s="904"/>
      <c r="AP117" s="906"/>
      <c r="AQ117" s="907"/>
      <c r="AR117" s="907"/>
      <c r="AS117" s="907"/>
      <c r="AT117" s="908"/>
      <c r="AU117" s="930"/>
      <c r="AV117" s="931"/>
      <c r="AW117" s="931"/>
      <c r="AX117" s="931"/>
      <c r="AY117" s="931"/>
      <c r="AZ117" s="804" t="s">
        <v>441</v>
      </c>
      <c r="BA117" s="739"/>
      <c r="BB117" s="739"/>
      <c r="BC117" s="739"/>
      <c r="BD117" s="739"/>
      <c r="BE117" s="739"/>
      <c r="BF117" s="739"/>
      <c r="BG117" s="739"/>
      <c r="BH117" s="739"/>
      <c r="BI117" s="739"/>
      <c r="BJ117" s="739"/>
      <c r="BK117" s="739"/>
      <c r="BL117" s="739"/>
      <c r="BM117" s="739"/>
      <c r="BN117" s="739"/>
      <c r="BO117" s="739"/>
      <c r="BP117" s="740"/>
      <c r="BQ117" s="805" t="s">
        <v>419</v>
      </c>
      <c r="BR117" s="806"/>
      <c r="BS117" s="806"/>
      <c r="BT117" s="806"/>
      <c r="BU117" s="806"/>
      <c r="BV117" s="806" t="s">
        <v>351</v>
      </c>
      <c r="BW117" s="806"/>
      <c r="BX117" s="806"/>
      <c r="BY117" s="806"/>
      <c r="BZ117" s="806"/>
      <c r="CA117" s="806" t="s">
        <v>351</v>
      </c>
      <c r="CB117" s="806"/>
      <c r="CC117" s="806"/>
      <c r="CD117" s="806"/>
      <c r="CE117" s="806"/>
      <c r="CF117" s="870" t="s">
        <v>423</v>
      </c>
      <c r="CG117" s="871"/>
      <c r="CH117" s="871"/>
      <c r="CI117" s="871"/>
      <c r="CJ117" s="871"/>
      <c r="CK117" s="925"/>
      <c r="CL117" s="810"/>
      <c r="CM117" s="813" t="s">
        <v>442</v>
      </c>
      <c r="CN117" s="814"/>
      <c r="CO117" s="814"/>
      <c r="CP117" s="814"/>
      <c r="CQ117" s="814"/>
      <c r="CR117" s="814"/>
      <c r="CS117" s="814"/>
      <c r="CT117" s="814"/>
      <c r="CU117" s="814"/>
      <c r="CV117" s="814"/>
      <c r="CW117" s="814"/>
      <c r="CX117" s="814"/>
      <c r="CY117" s="814"/>
      <c r="CZ117" s="814"/>
      <c r="DA117" s="814"/>
      <c r="DB117" s="814"/>
      <c r="DC117" s="814"/>
      <c r="DD117" s="814"/>
      <c r="DE117" s="814"/>
      <c r="DF117" s="815"/>
      <c r="DG117" s="805" t="s">
        <v>423</v>
      </c>
      <c r="DH117" s="806"/>
      <c r="DI117" s="806"/>
      <c r="DJ117" s="806"/>
      <c r="DK117" s="806"/>
      <c r="DL117" s="806" t="s">
        <v>443</v>
      </c>
      <c r="DM117" s="806"/>
      <c r="DN117" s="806"/>
      <c r="DO117" s="806"/>
      <c r="DP117" s="806"/>
      <c r="DQ117" s="806" t="s">
        <v>443</v>
      </c>
      <c r="DR117" s="806"/>
      <c r="DS117" s="806"/>
      <c r="DT117" s="806"/>
      <c r="DU117" s="806"/>
      <c r="DV117" s="783" t="s">
        <v>351</v>
      </c>
      <c r="DW117" s="783"/>
      <c r="DX117" s="783"/>
      <c r="DY117" s="783"/>
      <c r="DZ117" s="784"/>
    </row>
    <row r="118" spans="1:130" s="217" customFormat="1" ht="26.25" customHeight="1" x14ac:dyDescent="0.15">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411</v>
      </c>
      <c r="AB118" s="896"/>
      <c r="AC118" s="896"/>
      <c r="AD118" s="896"/>
      <c r="AE118" s="897"/>
      <c r="AF118" s="898" t="s">
        <v>294</v>
      </c>
      <c r="AG118" s="896"/>
      <c r="AH118" s="896"/>
      <c r="AI118" s="896"/>
      <c r="AJ118" s="897"/>
      <c r="AK118" s="898" t="s">
        <v>293</v>
      </c>
      <c r="AL118" s="896"/>
      <c r="AM118" s="896"/>
      <c r="AN118" s="896"/>
      <c r="AO118" s="897"/>
      <c r="AP118" s="899" t="s">
        <v>412</v>
      </c>
      <c r="AQ118" s="900"/>
      <c r="AR118" s="900"/>
      <c r="AS118" s="900"/>
      <c r="AT118" s="901"/>
      <c r="AU118" s="930"/>
      <c r="AV118" s="931"/>
      <c r="AW118" s="931"/>
      <c r="AX118" s="931"/>
      <c r="AY118" s="931"/>
      <c r="AZ118" s="874" t="s">
        <v>444</v>
      </c>
      <c r="BA118" s="875"/>
      <c r="BB118" s="875"/>
      <c r="BC118" s="875"/>
      <c r="BD118" s="875"/>
      <c r="BE118" s="875"/>
      <c r="BF118" s="875"/>
      <c r="BG118" s="875"/>
      <c r="BH118" s="875"/>
      <c r="BI118" s="875"/>
      <c r="BJ118" s="875"/>
      <c r="BK118" s="875"/>
      <c r="BL118" s="875"/>
      <c r="BM118" s="875"/>
      <c r="BN118" s="875"/>
      <c r="BO118" s="875"/>
      <c r="BP118" s="876"/>
      <c r="BQ118" s="857" t="s">
        <v>445</v>
      </c>
      <c r="BR118" s="837"/>
      <c r="BS118" s="837"/>
      <c r="BT118" s="837"/>
      <c r="BU118" s="837"/>
      <c r="BV118" s="837" t="s">
        <v>419</v>
      </c>
      <c r="BW118" s="837"/>
      <c r="BX118" s="837"/>
      <c r="BY118" s="837"/>
      <c r="BZ118" s="837"/>
      <c r="CA118" s="837" t="s">
        <v>112</v>
      </c>
      <c r="CB118" s="837"/>
      <c r="CC118" s="837"/>
      <c r="CD118" s="837"/>
      <c r="CE118" s="837"/>
      <c r="CF118" s="870" t="s">
        <v>351</v>
      </c>
      <c r="CG118" s="871"/>
      <c r="CH118" s="871"/>
      <c r="CI118" s="871"/>
      <c r="CJ118" s="871"/>
      <c r="CK118" s="925"/>
      <c r="CL118" s="810"/>
      <c r="CM118" s="813" t="s">
        <v>446</v>
      </c>
      <c r="CN118" s="814"/>
      <c r="CO118" s="814"/>
      <c r="CP118" s="814"/>
      <c r="CQ118" s="814"/>
      <c r="CR118" s="814"/>
      <c r="CS118" s="814"/>
      <c r="CT118" s="814"/>
      <c r="CU118" s="814"/>
      <c r="CV118" s="814"/>
      <c r="CW118" s="814"/>
      <c r="CX118" s="814"/>
      <c r="CY118" s="814"/>
      <c r="CZ118" s="814"/>
      <c r="DA118" s="814"/>
      <c r="DB118" s="814"/>
      <c r="DC118" s="814"/>
      <c r="DD118" s="814"/>
      <c r="DE118" s="814"/>
      <c r="DF118" s="815"/>
      <c r="DG118" s="805" t="s">
        <v>385</v>
      </c>
      <c r="DH118" s="806"/>
      <c r="DI118" s="806"/>
      <c r="DJ118" s="806"/>
      <c r="DK118" s="806"/>
      <c r="DL118" s="806" t="s">
        <v>419</v>
      </c>
      <c r="DM118" s="806"/>
      <c r="DN118" s="806"/>
      <c r="DO118" s="806"/>
      <c r="DP118" s="806"/>
      <c r="DQ118" s="806" t="s">
        <v>385</v>
      </c>
      <c r="DR118" s="806"/>
      <c r="DS118" s="806"/>
      <c r="DT118" s="806"/>
      <c r="DU118" s="806"/>
      <c r="DV118" s="783" t="s">
        <v>112</v>
      </c>
      <c r="DW118" s="783"/>
      <c r="DX118" s="783"/>
      <c r="DY118" s="783"/>
      <c r="DZ118" s="784"/>
    </row>
    <row r="119" spans="1:130" s="217" customFormat="1" ht="26.25" customHeight="1" x14ac:dyDescent="0.15">
      <c r="A119" s="807" t="s">
        <v>416</v>
      </c>
      <c r="B119" s="808"/>
      <c r="C119" s="885" t="s">
        <v>417</v>
      </c>
      <c r="D119" s="886"/>
      <c r="E119" s="886"/>
      <c r="F119" s="886"/>
      <c r="G119" s="886"/>
      <c r="H119" s="886"/>
      <c r="I119" s="886"/>
      <c r="J119" s="886"/>
      <c r="K119" s="886"/>
      <c r="L119" s="886"/>
      <c r="M119" s="886"/>
      <c r="N119" s="886"/>
      <c r="O119" s="886"/>
      <c r="P119" s="886"/>
      <c r="Q119" s="886"/>
      <c r="R119" s="886"/>
      <c r="S119" s="886"/>
      <c r="T119" s="886"/>
      <c r="U119" s="886"/>
      <c r="V119" s="886"/>
      <c r="W119" s="886"/>
      <c r="X119" s="886"/>
      <c r="Y119" s="886"/>
      <c r="Z119" s="887"/>
      <c r="AA119" s="888">
        <v>77106</v>
      </c>
      <c r="AB119" s="889"/>
      <c r="AC119" s="889"/>
      <c r="AD119" s="889"/>
      <c r="AE119" s="890"/>
      <c r="AF119" s="891">
        <v>77106</v>
      </c>
      <c r="AG119" s="889"/>
      <c r="AH119" s="889"/>
      <c r="AI119" s="889"/>
      <c r="AJ119" s="890"/>
      <c r="AK119" s="891">
        <v>77106</v>
      </c>
      <c r="AL119" s="889"/>
      <c r="AM119" s="889"/>
      <c r="AN119" s="889"/>
      <c r="AO119" s="890"/>
      <c r="AP119" s="892">
        <v>0</v>
      </c>
      <c r="AQ119" s="893"/>
      <c r="AR119" s="893"/>
      <c r="AS119" s="893"/>
      <c r="AT119" s="894"/>
      <c r="AU119" s="932"/>
      <c r="AV119" s="933"/>
      <c r="AW119" s="933"/>
      <c r="AX119" s="933"/>
      <c r="AY119" s="933"/>
      <c r="AZ119" s="248" t="s">
        <v>150</v>
      </c>
      <c r="BA119" s="248"/>
      <c r="BB119" s="248"/>
      <c r="BC119" s="248"/>
      <c r="BD119" s="248"/>
      <c r="BE119" s="248"/>
      <c r="BF119" s="248"/>
      <c r="BG119" s="248"/>
      <c r="BH119" s="248"/>
      <c r="BI119" s="248"/>
      <c r="BJ119" s="248"/>
      <c r="BK119" s="248"/>
      <c r="BL119" s="248"/>
      <c r="BM119" s="248"/>
      <c r="BN119" s="248"/>
      <c r="BO119" s="872" t="s">
        <v>447</v>
      </c>
      <c r="BP119" s="873"/>
      <c r="BQ119" s="857">
        <v>1186592858</v>
      </c>
      <c r="BR119" s="837"/>
      <c r="BS119" s="837"/>
      <c r="BT119" s="837"/>
      <c r="BU119" s="837"/>
      <c r="BV119" s="837">
        <v>1169013382</v>
      </c>
      <c r="BW119" s="837"/>
      <c r="BX119" s="837"/>
      <c r="BY119" s="837"/>
      <c r="BZ119" s="837"/>
      <c r="CA119" s="837">
        <v>1145429665</v>
      </c>
      <c r="CB119" s="837"/>
      <c r="CC119" s="837"/>
      <c r="CD119" s="837"/>
      <c r="CE119" s="837"/>
      <c r="CF119" s="735"/>
      <c r="CG119" s="736"/>
      <c r="CH119" s="736"/>
      <c r="CI119" s="736"/>
      <c r="CJ119" s="826"/>
      <c r="CK119" s="926"/>
      <c r="CL119" s="812"/>
      <c r="CM119" s="830" t="s">
        <v>448</v>
      </c>
      <c r="CN119" s="831"/>
      <c r="CO119" s="831"/>
      <c r="CP119" s="831"/>
      <c r="CQ119" s="831"/>
      <c r="CR119" s="831"/>
      <c r="CS119" s="831"/>
      <c r="CT119" s="831"/>
      <c r="CU119" s="831"/>
      <c r="CV119" s="831"/>
      <c r="CW119" s="831"/>
      <c r="CX119" s="831"/>
      <c r="CY119" s="831"/>
      <c r="CZ119" s="831"/>
      <c r="DA119" s="831"/>
      <c r="DB119" s="831"/>
      <c r="DC119" s="831"/>
      <c r="DD119" s="831"/>
      <c r="DE119" s="831"/>
      <c r="DF119" s="832"/>
      <c r="DG119" s="805">
        <v>2153087</v>
      </c>
      <c r="DH119" s="806"/>
      <c r="DI119" s="806"/>
      <c r="DJ119" s="806"/>
      <c r="DK119" s="806"/>
      <c r="DL119" s="806">
        <v>1834541</v>
      </c>
      <c r="DM119" s="806"/>
      <c r="DN119" s="806"/>
      <c r="DO119" s="806"/>
      <c r="DP119" s="806"/>
      <c r="DQ119" s="806">
        <v>1486925</v>
      </c>
      <c r="DR119" s="806"/>
      <c r="DS119" s="806"/>
      <c r="DT119" s="806"/>
      <c r="DU119" s="806"/>
      <c r="DV119" s="783">
        <v>0.7</v>
      </c>
      <c r="DW119" s="783"/>
      <c r="DX119" s="783"/>
      <c r="DY119" s="783"/>
      <c r="DZ119" s="784"/>
    </row>
    <row r="120" spans="1:130" s="217" customFormat="1" ht="26.25" customHeight="1" x14ac:dyDescent="0.15">
      <c r="A120" s="809"/>
      <c r="B120" s="810"/>
      <c r="C120" s="813" t="s">
        <v>421</v>
      </c>
      <c r="D120" s="814"/>
      <c r="E120" s="814"/>
      <c r="F120" s="814"/>
      <c r="G120" s="814"/>
      <c r="H120" s="814"/>
      <c r="I120" s="814"/>
      <c r="J120" s="814"/>
      <c r="K120" s="814"/>
      <c r="L120" s="814"/>
      <c r="M120" s="814"/>
      <c r="N120" s="814"/>
      <c r="O120" s="814"/>
      <c r="P120" s="814"/>
      <c r="Q120" s="814"/>
      <c r="R120" s="814"/>
      <c r="S120" s="814"/>
      <c r="T120" s="814"/>
      <c r="U120" s="814"/>
      <c r="V120" s="814"/>
      <c r="W120" s="814"/>
      <c r="X120" s="814"/>
      <c r="Y120" s="814"/>
      <c r="Z120" s="815"/>
      <c r="AA120" s="768" t="s">
        <v>445</v>
      </c>
      <c r="AB120" s="769"/>
      <c r="AC120" s="769"/>
      <c r="AD120" s="769"/>
      <c r="AE120" s="770"/>
      <c r="AF120" s="771" t="s">
        <v>351</v>
      </c>
      <c r="AG120" s="769"/>
      <c r="AH120" s="769"/>
      <c r="AI120" s="769"/>
      <c r="AJ120" s="770"/>
      <c r="AK120" s="771" t="s">
        <v>351</v>
      </c>
      <c r="AL120" s="769"/>
      <c r="AM120" s="769"/>
      <c r="AN120" s="769"/>
      <c r="AO120" s="770"/>
      <c r="AP120" s="816" t="s">
        <v>112</v>
      </c>
      <c r="AQ120" s="817"/>
      <c r="AR120" s="817"/>
      <c r="AS120" s="817"/>
      <c r="AT120" s="818"/>
      <c r="AU120" s="877" t="s">
        <v>449</v>
      </c>
      <c r="AV120" s="878"/>
      <c r="AW120" s="878"/>
      <c r="AX120" s="878"/>
      <c r="AY120" s="879"/>
      <c r="AZ120" s="851" t="s">
        <v>450</v>
      </c>
      <c r="BA120" s="797"/>
      <c r="BB120" s="797"/>
      <c r="BC120" s="797"/>
      <c r="BD120" s="797"/>
      <c r="BE120" s="797"/>
      <c r="BF120" s="797"/>
      <c r="BG120" s="797"/>
      <c r="BH120" s="797"/>
      <c r="BI120" s="797"/>
      <c r="BJ120" s="797"/>
      <c r="BK120" s="797"/>
      <c r="BL120" s="797"/>
      <c r="BM120" s="797"/>
      <c r="BN120" s="797"/>
      <c r="BO120" s="797"/>
      <c r="BP120" s="798"/>
      <c r="BQ120" s="852">
        <v>75433233</v>
      </c>
      <c r="BR120" s="834"/>
      <c r="BS120" s="834"/>
      <c r="BT120" s="834"/>
      <c r="BU120" s="834"/>
      <c r="BV120" s="834">
        <v>73839302</v>
      </c>
      <c r="BW120" s="834"/>
      <c r="BX120" s="834"/>
      <c r="BY120" s="834"/>
      <c r="BZ120" s="834"/>
      <c r="CA120" s="834">
        <v>72767146</v>
      </c>
      <c r="CB120" s="834"/>
      <c r="CC120" s="834"/>
      <c r="CD120" s="834"/>
      <c r="CE120" s="834"/>
      <c r="CF120" s="861">
        <v>34.200000000000003</v>
      </c>
      <c r="CG120" s="862"/>
      <c r="CH120" s="862"/>
      <c r="CI120" s="862"/>
      <c r="CJ120" s="862"/>
      <c r="CK120" s="863" t="s">
        <v>451</v>
      </c>
      <c r="CL120" s="843"/>
      <c r="CM120" s="843"/>
      <c r="CN120" s="843"/>
      <c r="CO120" s="844"/>
      <c r="CP120" s="867" t="s">
        <v>452</v>
      </c>
      <c r="CQ120" s="868"/>
      <c r="CR120" s="868"/>
      <c r="CS120" s="868"/>
      <c r="CT120" s="868"/>
      <c r="CU120" s="868"/>
      <c r="CV120" s="868"/>
      <c r="CW120" s="868"/>
      <c r="CX120" s="868"/>
      <c r="CY120" s="868"/>
      <c r="CZ120" s="868"/>
      <c r="DA120" s="868"/>
      <c r="DB120" s="868"/>
      <c r="DC120" s="868"/>
      <c r="DD120" s="868"/>
      <c r="DE120" s="868"/>
      <c r="DF120" s="869"/>
      <c r="DG120" s="852">
        <v>15838842</v>
      </c>
      <c r="DH120" s="834"/>
      <c r="DI120" s="834"/>
      <c r="DJ120" s="834"/>
      <c r="DK120" s="834"/>
      <c r="DL120" s="834">
        <v>14573701</v>
      </c>
      <c r="DM120" s="834"/>
      <c r="DN120" s="834"/>
      <c r="DO120" s="834"/>
      <c r="DP120" s="834"/>
      <c r="DQ120" s="834">
        <v>14548131</v>
      </c>
      <c r="DR120" s="834"/>
      <c r="DS120" s="834"/>
      <c r="DT120" s="834"/>
      <c r="DU120" s="834"/>
      <c r="DV120" s="835">
        <v>6.8</v>
      </c>
      <c r="DW120" s="835"/>
      <c r="DX120" s="835"/>
      <c r="DY120" s="835"/>
      <c r="DZ120" s="836"/>
    </row>
    <row r="121" spans="1:130" s="217" customFormat="1" ht="26.25" customHeight="1" x14ac:dyDescent="0.15">
      <c r="A121" s="809"/>
      <c r="B121" s="810"/>
      <c r="C121" s="858" t="s">
        <v>453</v>
      </c>
      <c r="D121" s="859"/>
      <c r="E121" s="859"/>
      <c r="F121" s="859"/>
      <c r="G121" s="859"/>
      <c r="H121" s="859"/>
      <c r="I121" s="859"/>
      <c r="J121" s="859"/>
      <c r="K121" s="859"/>
      <c r="L121" s="859"/>
      <c r="M121" s="859"/>
      <c r="N121" s="859"/>
      <c r="O121" s="859"/>
      <c r="P121" s="859"/>
      <c r="Q121" s="859"/>
      <c r="R121" s="859"/>
      <c r="S121" s="859"/>
      <c r="T121" s="859"/>
      <c r="U121" s="859"/>
      <c r="V121" s="859"/>
      <c r="W121" s="859"/>
      <c r="X121" s="859"/>
      <c r="Y121" s="859"/>
      <c r="Z121" s="860"/>
      <c r="AA121" s="768">
        <v>260700</v>
      </c>
      <c r="AB121" s="769"/>
      <c r="AC121" s="769"/>
      <c r="AD121" s="769"/>
      <c r="AE121" s="770"/>
      <c r="AF121" s="771">
        <v>253148</v>
      </c>
      <c r="AG121" s="769"/>
      <c r="AH121" s="769"/>
      <c r="AI121" s="769"/>
      <c r="AJ121" s="770"/>
      <c r="AK121" s="771">
        <v>218911</v>
      </c>
      <c r="AL121" s="769"/>
      <c r="AM121" s="769"/>
      <c r="AN121" s="769"/>
      <c r="AO121" s="770"/>
      <c r="AP121" s="816">
        <v>0.1</v>
      </c>
      <c r="AQ121" s="817"/>
      <c r="AR121" s="817"/>
      <c r="AS121" s="817"/>
      <c r="AT121" s="818"/>
      <c r="AU121" s="880"/>
      <c r="AV121" s="881"/>
      <c r="AW121" s="881"/>
      <c r="AX121" s="881"/>
      <c r="AY121" s="882"/>
      <c r="AZ121" s="804" t="s">
        <v>454</v>
      </c>
      <c r="BA121" s="739"/>
      <c r="BB121" s="739"/>
      <c r="BC121" s="739"/>
      <c r="BD121" s="739"/>
      <c r="BE121" s="739"/>
      <c r="BF121" s="739"/>
      <c r="BG121" s="739"/>
      <c r="BH121" s="739"/>
      <c r="BI121" s="739"/>
      <c r="BJ121" s="739"/>
      <c r="BK121" s="739"/>
      <c r="BL121" s="739"/>
      <c r="BM121" s="739"/>
      <c r="BN121" s="739"/>
      <c r="BO121" s="739"/>
      <c r="BP121" s="740"/>
      <c r="BQ121" s="805">
        <v>12075347</v>
      </c>
      <c r="BR121" s="806"/>
      <c r="BS121" s="806"/>
      <c r="BT121" s="806"/>
      <c r="BU121" s="806"/>
      <c r="BV121" s="806">
        <v>11209744</v>
      </c>
      <c r="BW121" s="806"/>
      <c r="BX121" s="806"/>
      <c r="BY121" s="806"/>
      <c r="BZ121" s="806"/>
      <c r="CA121" s="806">
        <v>9127674</v>
      </c>
      <c r="CB121" s="806"/>
      <c r="CC121" s="806"/>
      <c r="CD121" s="806"/>
      <c r="CE121" s="806"/>
      <c r="CF121" s="870">
        <v>4.3</v>
      </c>
      <c r="CG121" s="871"/>
      <c r="CH121" s="871"/>
      <c r="CI121" s="871"/>
      <c r="CJ121" s="871"/>
      <c r="CK121" s="864"/>
      <c r="CL121" s="846"/>
      <c r="CM121" s="846"/>
      <c r="CN121" s="846"/>
      <c r="CO121" s="847"/>
      <c r="CP121" s="827" t="s">
        <v>455</v>
      </c>
      <c r="CQ121" s="828"/>
      <c r="CR121" s="828"/>
      <c r="CS121" s="828"/>
      <c r="CT121" s="828"/>
      <c r="CU121" s="828"/>
      <c r="CV121" s="828"/>
      <c r="CW121" s="828"/>
      <c r="CX121" s="828"/>
      <c r="CY121" s="828"/>
      <c r="CZ121" s="828"/>
      <c r="DA121" s="828"/>
      <c r="DB121" s="828"/>
      <c r="DC121" s="828"/>
      <c r="DD121" s="828"/>
      <c r="DE121" s="828"/>
      <c r="DF121" s="829"/>
      <c r="DG121" s="805">
        <v>5565715</v>
      </c>
      <c r="DH121" s="806"/>
      <c r="DI121" s="806"/>
      <c r="DJ121" s="806"/>
      <c r="DK121" s="806"/>
      <c r="DL121" s="806">
        <v>5438033</v>
      </c>
      <c r="DM121" s="806"/>
      <c r="DN121" s="806"/>
      <c r="DO121" s="806"/>
      <c r="DP121" s="806"/>
      <c r="DQ121" s="806">
        <v>5310447</v>
      </c>
      <c r="DR121" s="806"/>
      <c r="DS121" s="806"/>
      <c r="DT121" s="806"/>
      <c r="DU121" s="806"/>
      <c r="DV121" s="783">
        <v>2.5</v>
      </c>
      <c r="DW121" s="783"/>
      <c r="DX121" s="783"/>
      <c r="DY121" s="783"/>
      <c r="DZ121" s="784"/>
    </row>
    <row r="122" spans="1:130" s="217" customFormat="1" ht="26.25" customHeight="1" x14ac:dyDescent="0.15">
      <c r="A122" s="809"/>
      <c r="B122" s="810"/>
      <c r="C122" s="813" t="s">
        <v>433</v>
      </c>
      <c r="D122" s="814"/>
      <c r="E122" s="814"/>
      <c r="F122" s="814"/>
      <c r="G122" s="814"/>
      <c r="H122" s="814"/>
      <c r="I122" s="814"/>
      <c r="J122" s="814"/>
      <c r="K122" s="814"/>
      <c r="L122" s="814"/>
      <c r="M122" s="814"/>
      <c r="N122" s="814"/>
      <c r="O122" s="814"/>
      <c r="P122" s="814"/>
      <c r="Q122" s="814"/>
      <c r="R122" s="814"/>
      <c r="S122" s="814"/>
      <c r="T122" s="814"/>
      <c r="U122" s="814"/>
      <c r="V122" s="814"/>
      <c r="W122" s="814"/>
      <c r="X122" s="814"/>
      <c r="Y122" s="814"/>
      <c r="Z122" s="815"/>
      <c r="AA122" s="768">
        <v>6910</v>
      </c>
      <c r="AB122" s="769"/>
      <c r="AC122" s="769"/>
      <c r="AD122" s="769"/>
      <c r="AE122" s="770"/>
      <c r="AF122" s="771">
        <v>6910</v>
      </c>
      <c r="AG122" s="769"/>
      <c r="AH122" s="769"/>
      <c r="AI122" s="769"/>
      <c r="AJ122" s="770"/>
      <c r="AK122" s="771" t="s">
        <v>385</v>
      </c>
      <c r="AL122" s="769"/>
      <c r="AM122" s="769"/>
      <c r="AN122" s="769"/>
      <c r="AO122" s="770"/>
      <c r="AP122" s="816" t="s">
        <v>419</v>
      </c>
      <c r="AQ122" s="817"/>
      <c r="AR122" s="817"/>
      <c r="AS122" s="817"/>
      <c r="AT122" s="818"/>
      <c r="AU122" s="880"/>
      <c r="AV122" s="881"/>
      <c r="AW122" s="881"/>
      <c r="AX122" s="881"/>
      <c r="AY122" s="882"/>
      <c r="AZ122" s="874" t="s">
        <v>456</v>
      </c>
      <c r="BA122" s="875"/>
      <c r="BB122" s="875"/>
      <c r="BC122" s="875"/>
      <c r="BD122" s="875"/>
      <c r="BE122" s="875"/>
      <c r="BF122" s="875"/>
      <c r="BG122" s="875"/>
      <c r="BH122" s="875"/>
      <c r="BI122" s="875"/>
      <c r="BJ122" s="875"/>
      <c r="BK122" s="875"/>
      <c r="BL122" s="875"/>
      <c r="BM122" s="875"/>
      <c r="BN122" s="875"/>
      <c r="BO122" s="875"/>
      <c r="BP122" s="876"/>
      <c r="BQ122" s="857">
        <v>722998860</v>
      </c>
      <c r="BR122" s="837"/>
      <c r="BS122" s="837"/>
      <c r="BT122" s="837"/>
      <c r="BU122" s="837"/>
      <c r="BV122" s="837">
        <v>704800732</v>
      </c>
      <c r="BW122" s="837"/>
      <c r="BX122" s="837"/>
      <c r="BY122" s="837"/>
      <c r="BZ122" s="837"/>
      <c r="CA122" s="837">
        <v>682670072</v>
      </c>
      <c r="CB122" s="837"/>
      <c r="CC122" s="837"/>
      <c r="CD122" s="837"/>
      <c r="CE122" s="837"/>
      <c r="CF122" s="838">
        <v>320.5</v>
      </c>
      <c r="CG122" s="839"/>
      <c r="CH122" s="839"/>
      <c r="CI122" s="839"/>
      <c r="CJ122" s="839"/>
      <c r="CK122" s="864"/>
      <c r="CL122" s="846"/>
      <c r="CM122" s="846"/>
      <c r="CN122" s="846"/>
      <c r="CO122" s="847"/>
      <c r="CP122" s="827" t="s">
        <v>457</v>
      </c>
      <c r="CQ122" s="828"/>
      <c r="CR122" s="828"/>
      <c r="CS122" s="828"/>
      <c r="CT122" s="828"/>
      <c r="CU122" s="828"/>
      <c r="CV122" s="828"/>
      <c r="CW122" s="828"/>
      <c r="CX122" s="828"/>
      <c r="CY122" s="828"/>
      <c r="CZ122" s="828"/>
      <c r="DA122" s="828"/>
      <c r="DB122" s="828"/>
      <c r="DC122" s="828"/>
      <c r="DD122" s="828"/>
      <c r="DE122" s="828"/>
      <c r="DF122" s="829"/>
      <c r="DG122" s="805">
        <v>1014252</v>
      </c>
      <c r="DH122" s="806"/>
      <c r="DI122" s="806"/>
      <c r="DJ122" s="806"/>
      <c r="DK122" s="806"/>
      <c r="DL122" s="806">
        <v>1016416</v>
      </c>
      <c r="DM122" s="806"/>
      <c r="DN122" s="806"/>
      <c r="DO122" s="806"/>
      <c r="DP122" s="806"/>
      <c r="DQ122" s="806">
        <v>943521</v>
      </c>
      <c r="DR122" s="806"/>
      <c r="DS122" s="806"/>
      <c r="DT122" s="806"/>
      <c r="DU122" s="806"/>
      <c r="DV122" s="783">
        <v>0.4</v>
      </c>
      <c r="DW122" s="783"/>
      <c r="DX122" s="783"/>
      <c r="DY122" s="783"/>
      <c r="DZ122" s="784"/>
    </row>
    <row r="123" spans="1:130" s="217" customFormat="1" ht="26.25" customHeight="1" x14ac:dyDescent="0.15">
      <c r="A123" s="809"/>
      <c r="B123" s="810"/>
      <c r="C123" s="813" t="s">
        <v>439</v>
      </c>
      <c r="D123" s="814"/>
      <c r="E123" s="814"/>
      <c r="F123" s="814"/>
      <c r="G123" s="814"/>
      <c r="H123" s="814"/>
      <c r="I123" s="814"/>
      <c r="J123" s="814"/>
      <c r="K123" s="814"/>
      <c r="L123" s="814"/>
      <c r="M123" s="814"/>
      <c r="N123" s="814"/>
      <c r="O123" s="814"/>
      <c r="P123" s="814"/>
      <c r="Q123" s="814"/>
      <c r="R123" s="814"/>
      <c r="S123" s="814"/>
      <c r="T123" s="814"/>
      <c r="U123" s="814"/>
      <c r="V123" s="814"/>
      <c r="W123" s="814"/>
      <c r="X123" s="814"/>
      <c r="Y123" s="814"/>
      <c r="Z123" s="815"/>
      <c r="AA123" s="768">
        <v>471807</v>
      </c>
      <c r="AB123" s="769"/>
      <c r="AC123" s="769"/>
      <c r="AD123" s="769"/>
      <c r="AE123" s="770"/>
      <c r="AF123" s="771">
        <v>409817</v>
      </c>
      <c r="AG123" s="769"/>
      <c r="AH123" s="769"/>
      <c r="AI123" s="769"/>
      <c r="AJ123" s="770"/>
      <c r="AK123" s="771">
        <v>343473</v>
      </c>
      <c r="AL123" s="769"/>
      <c r="AM123" s="769"/>
      <c r="AN123" s="769"/>
      <c r="AO123" s="770"/>
      <c r="AP123" s="816">
        <v>0.2</v>
      </c>
      <c r="AQ123" s="817"/>
      <c r="AR123" s="817"/>
      <c r="AS123" s="817"/>
      <c r="AT123" s="818"/>
      <c r="AU123" s="883"/>
      <c r="AV123" s="884"/>
      <c r="AW123" s="884"/>
      <c r="AX123" s="884"/>
      <c r="AY123" s="884"/>
      <c r="AZ123" s="248" t="s">
        <v>150</v>
      </c>
      <c r="BA123" s="248"/>
      <c r="BB123" s="248"/>
      <c r="BC123" s="248"/>
      <c r="BD123" s="248"/>
      <c r="BE123" s="248"/>
      <c r="BF123" s="248"/>
      <c r="BG123" s="248"/>
      <c r="BH123" s="248"/>
      <c r="BI123" s="248"/>
      <c r="BJ123" s="248"/>
      <c r="BK123" s="248"/>
      <c r="BL123" s="248"/>
      <c r="BM123" s="248"/>
      <c r="BN123" s="248"/>
      <c r="BO123" s="872" t="s">
        <v>458</v>
      </c>
      <c r="BP123" s="873"/>
      <c r="BQ123" s="824">
        <v>810507440</v>
      </c>
      <c r="BR123" s="825"/>
      <c r="BS123" s="825"/>
      <c r="BT123" s="825"/>
      <c r="BU123" s="825"/>
      <c r="BV123" s="825">
        <v>789849778</v>
      </c>
      <c r="BW123" s="825"/>
      <c r="BX123" s="825"/>
      <c r="BY123" s="825"/>
      <c r="BZ123" s="825"/>
      <c r="CA123" s="825">
        <v>764564892</v>
      </c>
      <c r="CB123" s="825"/>
      <c r="CC123" s="825"/>
      <c r="CD123" s="825"/>
      <c r="CE123" s="825"/>
      <c r="CF123" s="735"/>
      <c r="CG123" s="736"/>
      <c r="CH123" s="736"/>
      <c r="CI123" s="736"/>
      <c r="CJ123" s="826"/>
      <c r="CK123" s="864"/>
      <c r="CL123" s="846"/>
      <c r="CM123" s="846"/>
      <c r="CN123" s="846"/>
      <c r="CO123" s="847"/>
      <c r="CP123" s="827" t="s">
        <v>459</v>
      </c>
      <c r="CQ123" s="828"/>
      <c r="CR123" s="828"/>
      <c r="CS123" s="828"/>
      <c r="CT123" s="828"/>
      <c r="CU123" s="828"/>
      <c r="CV123" s="828"/>
      <c r="CW123" s="828"/>
      <c r="CX123" s="828"/>
      <c r="CY123" s="828"/>
      <c r="CZ123" s="828"/>
      <c r="DA123" s="828"/>
      <c r="DB123" s="828"/>
      <c r="DC123" s="828"/>
      <c r="DD123" s="828"/>
      <c r="DE123" s="828"/>
      <c r="DF123" s="829"/>
      <c r="DG123" s="805">
        <v>804141</v>
      </c>
      <c r="DH123" s="806"/>
      <c r="DI123" s="806"/>
      <c r="DJ123" s="806"/>
      <c r="DK123" s="806"/>
      <c r="DL123" s="806">
        <v>787095</v>
      </c>
      <c r="DM123" s="806"/>
      <c r="DN123" s="806"/>
      <c r="DO123" s="806"/>
      <c r="DP123" s="806"/>
      <c r="DQ123" s="806">
        <v>854736</v>
      </c>
      <c r="DR123" s="806"/>
      <c r="DS123" s="806"/>
      <c r="DT123" s="806"/>
      <c r="DU123" s="806"/>
      <c r="DV123" s="783">
        <v>0.4</v>
      </c>
      <c r="DW123" s="783"/>
      <c r="DX123" s="783"/>
      <c r="DY123" s="783"/>
      <c r="DZ123" s="784"/>
    </row>
    <row r="124" spans="1:130" s="217" customFormat="1" ht="26.25" customHeight="1" thickBot="1" x14ac:dyDescent="0.2">
      <c r="A124" s="809"/>
      <c r="B124" s="810"/>
      <c r="C124" s="813" t="s">
        <v>442</v>
      </c>
      <c r="D124" s="814"/>
      <c r="E124" s="814"/>
      <c r="F124" s="814"/>
      <c r="G124" s="814"/>
      <c r="H124" s="814"/>
      <c r="I124" s="814"/>
      <c r="J124" s="814"/>
      <c r="K124" s="814"/>
      <c r="L124" s="814"/>
      <c r="M124" s="814"/>
      <c r="N124" s="814"/>
      <c r="O124" s="814"/>
      <c r="P124" s="814"/>
      <c r="Q124" s="814"/>
      <c r="R124" s="814"/>
      <c r="S124" s="814"/>
      <c r="T124" s="814"/>
      <c r="U124" s="814"/>
      <c r="V124" s="814"/>
      <c r="W124" s="814"/>
      <c r="X124" s="814"/>
      <c r="Y124" s="814"/>
      <c r="Z124" s="815"/>
      <c r="AA124" s="768" t="s">
        <v>112</v>
      </c>
      <c r="AB124" s="769"/>
      <c r="AC124" s="769"/>
      <c r="AD124" s="769"/>
      <c r="AE124" s="770"/>
      <c r="AF124" s="771" t="s">
        <v>423</v>
      </c>
      <c r="AG124" s="769"/>
      <c r="AH124" s="769"/>
      <c r="AI124" s="769"/>
      <c r="AJ124" s="770"/>
      <c r="AK124" s="771" t="s">
        <v>112</v>
      </c>
      <c r="AL124" s="769"/>
      <c r="AM124" s="769"/>
      <c r="AN124" s="769"/>
      <c r="AO124" s="770"/>
      <c r="AP124" s="816" t="s">
        <v>112</v>
      </c>
      <c r="AQ124" s="817"/>
      <c r="AR124" s="817"/>
      <c r="AS124" s="817"/>
      <c r="AT124" s="818"/>
      <c r="AU124" s="819" t="s">
        <v>460</v>
      </c>
      <c r="AV124" s="820"/>
      <c r="AW124" s="820"/>
      <c r="AX124" s="820"/>
      <c r="AY124" s="820"/>
      <c r="AZ124" s="820"/>
      <c r="BA124" s="820"/>
      <c r="BB124" s="820"/>
      <c r="BC124" s="820"/>
      <c r="BD124" s="820"/>
      <c r="BE124" s="820"/>
      <c r="BF124" s="820"/>
      <c r="BG124" s="820"/>
      <c r="BH124" s="820"/>
      <c r="BI124" s="820"/>
      <c r="BJ124" s="820"/>
      <c r="BK124" s="820"/>
      <c r="BL124" s="820"/>
      <c r="BM124" s="820"/>
      <c r="BN124" s="820"/>
      <c r="BO124" s="820"/>
      <c r="BP124" s="821"/>
      <c r="BQ124" s="822">
        <v>168.8</v>
      </c>
      <c r="BR124" s="823"/>
      <c r="BS124" s="823"/>
      <c r="BT124" s="823"/>
      <c r="BU124" s="823"/>
      <c r="BV124" s="823">
        <v>174.4</v>
      </c>
      <c r="BW124" s="823"/>
      <c r="BX124" s="823"/>
      <c r="BY124" s="823"/>
      <c r="BZ124" s="823"/>
      <c r="CA124" s="823">
        <v>178.8</v>
      </c>
      <c r="CB124" s="823"/>
      <c r="CC124" s="823"/>
      <c r="CD124" s="823"/>
      <c r="CE124" s="823"/>
      <c r="CF124" s="713"/>
      <c r="CG124" s="714"/>
      <c r="CH124" s="714"/>
      <c r="CI124" s="714"/>
      <c r="CJ124" s="853"/>
      <c r="CK124" s="865"/>
      <c r="CL124" s="865"/>
      <c r="CM124" s="865"/>
      <c r="CN124" s="865"/>
      <c r="CO124" s="866"/>
      <c r="CP124" s="854" t="s">
        <v>461</v>
      </c>
      <c r="CQ124" s="855"/>
      <c r="CR124" s="855"/>
      <c r="CS124" s="855"/>
      <c r="CT124" s="855"/>
      <c r="CU124" s="855"/>
      <c r="CV124" s="855"/>
      <c r="CW124" s="855"/>
      <c r="CX124" s="855"/>
      <c r="CY124" s="855"/>
      <c r="CZ124" s="855"/>
      <c r="DA124" s="855"/>
      <c r="DB124" s="855"/>
      <c r="DC124" s="855"/>
      <c r="DD124" s="855"/>
      <c r="DE124" s="855"/>
      <c r="DF124" s="856"/>
      <c r="DG124" s="857">
        <v>407049</v>
      </c>
      <c r="DH124" s="837"/>
      <c r="DI124" s="837"/>
      <c r="DJ124" s="837"/>
      <c r="DK124" s="837"/>
      <c r="DL124" s="837">
        <v>166703</v>
      </c>
      <c r="DM124" s="837"/>
      <c r="DN124" s="837"/>
      <c r="DO124" s="837"/>
      <c r="DP124" s="837"/>
      <c r="DQ124" s="837">
        <v>243448</v>
      </c>
      <c r="DR124" s="837"/>
      <c r="DS124" s="837"/>
      <c r="DT124" s="837"/>
      <c r="DU124" s="837"/>
      <c r="DV124" s="840">
        <v>0.1</v>
      </c>
      <c r="DW124" s="840"/>
      <c r="DX124" s="840"/>
      <c r="DY124" s="840"/>
      <c r="DZ124" s="841"/>
    </row>
    <row r="125" spans="1:130" s="217" customFormat="1" ht="26.25" customHeight="1" x14ac:dyDescent="0.15">
      <c r="A125" s="809"/>
      <c r="B125" s="810"/>
      <c r="C125" s="813" t="s">
        <v>446</v>
      </c>
      <c r="D125" s="814"/>
      <c r="E125" s="814"/>
      <c r="F125" s="814"/>
      <c r="G125" s="814"/>
      <c r="H125" s="814"/>
      <c r="I125" s="814"/>
      <c r="J125" s="814"/>
      <c r="K125" s="814"/>
      <c r="L125" s="814"/>
      <c r="M125" s="814"/>
      <c r="N125" s="814"/>
      <c r="O125" s="814"/>
      <c r="P125" s="814"/>
      <c r="Q125" s="814"/>
      <c r="R125" s="814"/>
      <c r="S125" s="814"/>
      <c r="T125" s="814"/>
      <c r="U125" s="814"/>
      <c r="V125" s="814"/>
      <c r="W125" s="814"/>
      <c r="X125" s="814"/>
      <c r="Y125" s="814"/>
      <c r="Z125" s="815"/>
      <c r="AA125" s="768" t="s">
        <v>445</v>
      </c>
      <c r="AB125" s="769"/>
      <c r="AC125" s="769"/>
      <c r="AD125" s="769"/>
      <c r="AE125" s="770"/>
      <c r="AF125" s="771" t="s">
        <v>445</v>
      </c>
      <c r="AG125" s="769"/>
      <c r="AH125" s="769"/>
      <c r="AI125" s="769"/>
      <c r="AJ125" s="770"/>
      <c r="AK125" s="771" t="s">
        <v>445</v>
      </c>
      <c r="AL125" s="769"/>
      <c r="AM125" s="769"/>
      <c r="AN125" s="769"/>
      <c r="AO125" s="770"/>
      <c r="AP125" s="816" t="s">
        <v>445</v>
      </c>
      <c r="AQ125" s="817"/>
      <c r="AR125" s="817"/>
      <c r="AS125" s="817"/>
      <c r="AT125" s="818"/>
      <c r="AU125" s="249"/>
      <c r="AV125" s="250"/>
      <c r="AW125" s="250"/>
      <c r="AX125" s="250"/>
      <c r="AY125" s="250"/>
      <c r="AZ125" s="250"/>
      <c r="BA125" s="250"/>
      <c r="BB125" s="250"/>
      <c r="BC125" s="250"/>
      <c r="BD125" s="250"/>
      <c r="BE125" s="250"/>
      <c r="BF125" s="250"/>
      <c r="BG125" s="250"/>
      <c r="BH125" s="250"/>
      <c r="BI125" s="250"/>
      <c r="BJ125" s="250"/>
      <c r="BK125" s="250"/>
      <c r="BL125" s="250"/>
      <c r="BM125" s="250"/>
      <c r="BN125" s="250"/>
      <c r="BO125" s="250"/>
      <c r="BP125" s="250"/>
      <c r="BQ125" s="251"/>
      <c r="BR125" s="251"/>
      <c r="BS125" s="251"/>
      <c r="BT125" s="251"/>
      <c r="BU125" s="251"/>
      <c r="BV125" s="251"/>
      <c r="BW125" s="251"/>
      <c r="BX125" s="251"/>
      <c r="BY125" s="251"/>
      <c r="BZ125" s="251"/>
      <c r="CA125" s="251"/>
      <c r="CB125" s="251"/>
      <c r="CC125" s="251"/>
      <c r="CD125" s="251"/>
      <c r="CE125" s="251"/>
      <c r="CF125" s="251"/>
      <c r="CG125" s="251"/>
      <c r="CH125" s="251"/>
      <c r="CI125" s="251"/>
      <c r="CJ125" s="252"/>
      <c r="CK125" s="842" t="s">
        <v>462</v>
      </c>
      <c r="CL125" s="843"/>
      <c r="CM125" s="843"/>
      <c r="CN125" s="843"/>
      <c r="CO125" s="844"/>
      <c r="CP125" s="851" t="s">
        <v>463</v>
      </c>
      <c r="CQ125" s="797"/>
      <c r="CR125" s="797"/>
      <c r="CS125" s="797"/>
      <c r="CT125" s="797"/>
      <c r="CU125" s="797"/>
      <c r="CV125" s="797"/>
      <c r="CW125" s="797"/>
      <c r="CX125" s="797"/>
      <c r="CY125" s="797"/>
      <c r="CZ125" s="797"/>
      <c r="DA125" s="797"/>
      <c r="DB125" s="797"/>
      <c r="DC125" s="797"/>
      <c r="DD125" s="797"/>
      <c r="DE125" s="797"/>
      <c r="DF125" s="798"/>
      <c r="DG125" s="852" t="s">
        <v>445</v>
      </c>
      <c r="DH125" s="834"/>
      <c r="DI125" s="834"/>
      <c r="DJ125" s="834"/>
      <c r="DK125" s="834"/>
      <c r="DL125" s="834" t="s">
        <v>464</v>
      </c>
      <c r="DM125" s="834"/>
      <c r="DN125" s="834"/>
      <c r="DO125" s="834"/>
      <c r="DP125" s="834"/>
      <c r="DQ125" s="834" t="s">
        <v>445</v>
      </c>
      <c r="DR125" s="834"/>
      <c r="DS125" s="834"/>
      <c r="DT125" s="834"/>
      <c r="DU125" s="834"/>
      <c r="DV125" s="835" t="s">
        <v>419</v>
      </c>
      <c r="DW125" s="835"/>
      <c r="DX125" s="835"/>
      <c r="DY125" s="835"/>
      <c r="DZ125" s="836"/>
    </row>
    <row r="126" spans="1:130" s="217" customFormat="1" ht="26.25" customHeight="1" thickBot="1" x14ac:dyDescent="0.2">
      <c r="A126" s="809"/>
      <c r="B126" s="810"/>
      <c r="C126" s="813" t="s">
        <v>448</v>
      </c>
      <c r="D126" s="814"/>
      <c r="E126" s="814"/>
      <c r="F126" s="814"/>
      <c r="G126" s="814"/>
      <c r="H126" s="814"/>
      <c r="I126" s="814"/>
      <c r="J126" s="814"/>
      <c r="K126" s="814"/>
      <c r="L126" s="814"/>
      <c r="M126" s="814"/>
      <c r="N126" s="814"/>
      <c r="O126" s="814"/>
      <c r="P126" s="814"/>
      <c r="Q126" s="814"/>
      <c r="R126" s="814"/>
      <c r="S126" s="814"/>
      <c r="T126" s="814"/>
      <c r="U126" s="814"/>
      <c r="V126" s="814"/>
      <c r="W126" s="814"/>
      <c r="X126" s="814"/>
      <c r="Y126" s="814"/>
      <c r="Z126" s="815"/>
      <c r="AA126" s="768">
        <v>3596</v>
      </c>
      <c r="AB126" s="769"/>
      <c r="AC126" s="769"/>
      <c r="AD126" s="769"/>
      <c r="AE126" s="770"/>
      <c r="AF126" s="771" t="s">
        <v>445</v>
      </c>
      <c r="AG126" s="769"/>
      <c r="AH126" s="769"/>
      <c r="AI126" s="769"/>
      <c r="AJ126" s="770"/>
      <c r="AK126" s="771">
        <v>1520</v>
      </c>
      <c r="AL126" s="769"/>
      <c r="AM126" s="769"/>
      <c r="AN126" s="769"/>
      <c r="AO126" s="770"/>
      <c r="AP126" s="816">
        <v>0</v>
      </c>
      <c r="AQ126" s="817"/>
      <c r="AR126" s="817"/>
      <c r="AS126" s="817"/>
      <c r="AT126" s="818"/>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c r="BT126" s="253"/>
      <c r="BU126" s="253"/>
      <c r="BV126" s="253"/>
      <c r="BW126" s="253"/>
      <c r="BX126" s="253"/>
      <c r="BY126" s="253"/>
      <c r="BZ126" s="253"/>
      <c r="CA126" s="253"/>
      <c r="CB126" s="253"/>
      <c r="CC126" s="253"/>
      <c r="CD126" s="254"/>
      <c r="CE126" s="254"/>
      <c r="CF126" s="254"/>
      <c r="CG126" s="251"/>
      <c r="CH126" s="251"/>
      <c r="CI126" s="251"/>
      <c r="CJ126" s="252"/>
      <c r="CK126" s="845"/>
      <c r="CL126" s="846"/>
      <c r="CM126" s="846"/>
      <c r="CN126" s="846"/>
      <c r="CO126" s="847"/>
      <c r="CP126" s="804" t="s">
        <v>465</v>
      </c>
      <c r="CQ126" s="739"/>
      <c r="CR126" s="739"/>
      <c r="CS126" s="739"/>
      <c r="CT126" s="739"/>
      <c r="CU126" s="739"/>
      <c r="CV126" s="739"/>
      <c r="CW126" s="739"/>
      <c r="CX126" s="739"/>
      <c r="CY126" s="739"/>
      <c r="CZ126" s="739"/>
      <c r="DA126" s="739"/>
      <c r="DB126" s="739"/>
      <c r="DC126" s="739"/>
      <c r="DD126" s="739"/>
      <c r="DE126" s="739"/>
      <c r="DF126" s="740"/>
      <c r="DG126" s="805">
        <v>1740857</v>
      </c>
      <c r="DH126" s="806"/>
      <c r="DI126" s="806"/>
      <c r="DJ126" s="806"/>
      <c r="DK126" s="806"/>
      <c r="DL126" s="806">
        <v>1744273</v>
      </c>
      <c r="DM126" s="806"/>
      <c r="DN126" s="806"/>
      <c r="DO126" s="806"/>
      <c r="DP126" s="806"/>
      <c r="DQ126" s="806">
        <v>1634714</v>
      </c>
      <c r="DR126" s="806"/>
      <c r="DS126" s="806"/>
      <c r="DT126" s="806"/>
      <c r="DU126" s="806"/>
      <c r="DV126" s="783">
        <v>0.8</v>
      </c>
      <c r="DW126" s="783"/>
      <c r="DX126" s="783"/>
      <c r="DY126" s="783"/>
      <c r="DZ126" s="784"/>
    </row>
    <row r="127" spans="1:130" s="217" customFormat="1" ht="26.25" customHeight="1" x14ac:dyDescent="0.15">
      <c r="A127" s="811"/>
      <c r="B127" s="812"/>
      <c r="C127" s="830" t="s">
        <v>466</v>
      </c>
      <c r="D127" s="831"/>
      <c r="E127" s="831"/>
      <c r="F127" s="831"/>
      <c r="G127" s="831"/>
      <c r="H127" s="831"/>
      <c r="I127" s="831"/>
      <c r="J127" s="831"/>
      <c r="K127" s="831"/>
      <c r="L127" s="831"/>
      <c r="M127" s="831"/>
      <c r="N127" s="831"/>
      <c r="O127" s="831"/>
      <c r="P127" s="831"/>
      <c r="Q127" s="831"/>
      <c r="R127" s="831"/>
      <c r="S127" s="831"/>
      <c r="T127" s="831"/>
      <c r="U127" s="831"/>
      <c r="V127" s="831"/>
      <c r="W127" s="831"/>
      <c r="X127" s="831"/>
      <c r="Y127" s="831"/>
      <c r="Z127" s="832"/>
      <c r="AA127" s="768">
        <v>169009</v>
      </c>
      <c r="AB127" s="769"/>
      <c r="AC127" s="769"/>
      <c r="AD127" s="769"/>
      <c r="AE127" s="770"/>
      <c r="AF127" s="771">
        <v>182040</v>
      </c>
      <c r="AG127" s="769"/>
      <c r="AH127" s="769"/>
      <c r="AI127" s="769"/>
      <c r="AJ127" s="770"/>
      <c r="AK127" s="771">
        <v>192650</v>
      </c>
      <c r="AL127" s="769"/>
      <c r="AM127" s="769"/>
      <c r="AN127" s="769"/>
      <c r="AO127" s="770"/>
      <c r="AP127" s="816">
        <v>0.1</v>
      </c>
      <c r="AQ127" s="817"/>
      <c r="AR127" s="817"/>
      <c r="AS127" s="817"/>
      <c r="AT127" s="818"/>
      <c r="AU127" s="253"/>
      <c r="AV127" s="253"/>
      <c r="AW127" s="253"/>
      <c r="AX127" s="833" t="s">
        <v>467</v>
      </c>
      <c r="AY127" s="801"/>
      <c r="AZ127" s="801"/>
      <c r="BA127" s="801"/>
      <c r="BB127" s="801"/>
      <c r="BC127" s="801"/>
      <c r="BD127" s="801"/>
      <c r="BE127" s="802"/>
      <c r="BF127" s="800" t="s">
        <v>468</v>
      </c>
      <c r="BG127" s="801"/>
      <c r="BH127" s="801"/>
      <c r="BI127" s="801"/>
      <c r="BJ127" s="801"/>
      <c r="BK127" s="801"/>
      <c r="BL127" s="802"/>
      <c r="BM127" s="800" t="s">
        <v>469</v>
      </c>
      <c r="BN127" s="801"/>
      <c r="BO127" s="801"/>
      <c r="BP127" s="801"/>
      <c r="BQ127" s="801"/>
      <c r="BR127" s="801"/>
      <c r="BS127" s="802"/>
      <c r="BT127" s="800" t="s">
        <v>470</v>
      </c>
      <c r="BU127" s="801"/>
      <c r="BV127" s="801"/>
      <c r="BW127" s="801"/>
      <c r="BX127" s="801"/>
      <c r="BY127" s="801"/>
      <c r="BZ127" s="803"/>
      <c r="CA127" s="253"/>
      <c r="CB127" s="253"/>
      <c r="CC127" s="253"/>
      <c r="CD127" s="254"/>
      <c r="CE127" s="254"/>
      <c r="CF127" s="254"/>
      <c r="CG127" s="251"/>
      <c r="CH127" s="251"/>
      <c r="CI127" s="251"/>
      <c r="CJ127" s="252"/>
      <c r="CK127" s="845"/>
      <c r="CL127" s="846"/>
      <c r="CM127" s="846"/>
      <c r="CN127" s="846"/>
      <c r="CO127" s="847"/>
      <c r="CP127" s="804" t="s">
        <v>471</v>
      </c>
      <c r="CQ127" s="739"/>
      <c r="CR127" s="739"/>
      <c r="CS127" s="739"/>
      <c r="CT127" s="739"/>
      <c r="CU127" s="739"/>
      <c r="CV127" s="739"/>
      <c r="CW127" s="739"/>
      <c r="CX127" s="739"/>
      <c r="CY127" s="739"/>
      <c r="CZ127" s="739"/>
      <c r="DA127" s="739"/>
      <c r="DB127" s="739"/>
      <c r="DC127" s="739"/>
      <c r="DD127" s="739"/>
      <c r="DE127" s="739"/>
      <c r="DF127" s="740"/>
      <c r="DG127" s="805" t="s">
        <v>445</v>
      </c>
      <c r="DH127" s="806"/>
      <c r="DI127" s="806"/>
      <c r="DJ127" s="806"/>
      <c r="DK127" s="806"/>
      <c r="DL127" s="806" t="s">
        <v>445</v>
      </c>
      <c r="DM127" s="806"/>
      <c r="DN127" s="806"/>
      <c r="DO127" s="806"/>
      <c r="DP127" s="806"/>
      <c r="DQ127" s="806" t="s">
        <v>419</v>
      </c>
      <c r="DR127" s="806"/>
      <c r="DS127" s="806"/>
      <c r="DT127" s="806"/>
      <c r="DU127" s="806"/>
      <c r="DV127" s="783" t="s">
        <v>445</v>
      </c>
      <c r="DW127" s="783"/>
      <c r="DX127" s="783"/>
      <c r="DY127" s="783"/>
      <c r="DZ127" s="784"/>
    </row>
    <row r="128" spans="1:130" s="217" customFormat="1" ht="26.25" customHeight="1" thickBot="1" x14ac:dyDescent="0.2">
      <c r="A128" s="785" t="s">
        <v>472</v>
      </c>
      <c r="B128" s="786"/>
      <c r="C128" s="786"/>
      <c r="D128" s="786"/>
      <c r="E128" s="786"/>
      <c r="F128" s="786"/>
      <c r="G128" s="786"/>
      <c r="H128" s="786"/>
      <c r="I128" s="786"/>
      <c r="J128" s="786"/>
      <c r="K128" s="786"/>
      <c r="L128" s="786"/>
      <c r="M128" s="786"/>
      <c r="N128" s="786"/>
      <c r="O128" s="786"/>
      <c r="P128" s="786"/>
      <c r="Q128" s="786"/>
      <c r="R128" s="786"/>
      <c r="S128" s="786"/>
      <c r="T128" s="786"/>
      <c r="U128" s="786"/>
      <c r="V128" s="786"/>
      <c r="W128" s="787" t="s">
        <v>473</v>
      </c>
      <c r="X128" s="787"/>
      <c r="Y128" s="787"/>
      <c r="Z128" s="788"/>
      <c r="AA128" s="789">
        <v>1183049</v>
      </c>
      <c r="AB128" s="790"/>
      <c r="AC128" s="790"/>
      <c r="AD128" s="790"/>
      <c r="AE128" s="791"/>
      <c r="AF128" s="792">
        <v>1269367</v>
      </c>
      <c r="AG128" s="790"/>
      <c r="AH128" s="790"/>
      <c r="AI128" s="790"/>
      <c r="AJ128" s="791"/>
      <c r="AK128" s="792">
        <v>3092065</v>
      </c>
      <c r="AL128" s="790"/>
      <c r="AM128" s="790"/>
      <c r="AN128" s="790"/>
      <c r="AO128" s="791"/>
      <c r="AP128" s="793"/>
      <c r="AQ128" s="794"/>
      <c r="AR128" s="794"/>
      <c r="AS128" s="794"/>
      <c r="AT128" s="795"/>
      <c r="AU128" s="253"/>
      <c r="AV128" s="253"/>
      <c r="AW128" s="253"/>
      <c r="AX128" s="796" t="s">
        <v>474</v>
      </c>
      <c r="AY128" s="797"/>
      <c r="AZ128" s="797"/>
      <c r="BA128" s="797"/>
      <c r="BB128" s="797"/>
      <c r="BC128" s="797"/>
      <c r="BD128" s="797"/>
      <c r="BE128" s="798"/>
      <c r="BF128" s="775" t="s">
        <v>423</v>
      </c>
      <c r="BG128" s="776"/>
      <c r="BH128" s="776"/>
      <c r="BI128" s="776"/>
      <c r="BJ128" s="776"/>
      <c r="BK128" s="776"/>
      <c r="BL128" s="799"/>
      <c r="BM128" s="775">
        <v>3.75</v>
      </c>
      <c r="BN128" s="776"/>
      <c r="BO128" s="776"/>
      <c r="BP128" s="776"/>
      <c r="BQ128" s="776"/>
      <c r="BR128" s="776"/>
      <c r="BS128" s="799"/>
      <c r="BT128" s="775">
        <v>5</v>
      </c>
      <c r="BU128" s="776"/>
      <c r="BV128" s="776"/>
      <c r="BW128" s="776"/>
      <c r="BX128" s="776"/>
      <c r="BY128" s="776"/>
      <c r="BZ128" s="777"/>
      <c r="CA128" s="254"/>
      <c r="CB128" s="254"/>
      <c r="CC128" s="254"/>
      <c r="CD128" s="254"/>
      <c r="CE128" s="254"/>
      <c r="CF128" s="254"/>
      <c r="CG128" s="251"/>
      <c r="CH128" s="251"/>
      <c r="CI128" s="251"/>
      <c r="CJ128" s="252"/>
      <c r="CK128" s="848"/>
      <c r="CL128" s="849"/>
      <c r="CM128" s="849"/>
      <c r="CN128" s="849"/>
      <c r="CO128" s="850"/>
      <c r="CP128" s="778" t="s">
        <v>475</v>
      </c>
      <c r="CQ128" s="717"/>
      <c r="CR128" s="717"/>
      <c r="CS128" s="717"/>
      <c r="CT128" s="717"/>
      <c r="CU128" s="717"/>
      <c r="CV128" s="717"/>
      <c r="CW128" s="717"/>
      <c r="CX128" s="717"/>
      <c r="CY128" s="717"/>
      <c r="CZ128" s="717"/>
      <c r="DA128" s="717"/>
      <c r="DB128" s="717"/>
      <c r="DC128" s="717"/>
      <c r="DD128" s="717"/>
      <c r="DE128" s="717"/>
      <c r="DF128" s="718"/>
      <c r="DG128" s="779">
        <v>24297149</v>
      </c>
      <c r="DH128" s="780"/>
      <c r="DI128" s="780"/>
      <c r="DJ128" s="780"/>
      <c r="DK128" s="780"/>
      <c r="DL128" s="780">
        <v>23026145</v>
      </c>
      <c r="DM128" s="780"/>
      <c r="DN128" s="780"/>
      <c r="DO128" s="780"/>
      <c r="DP128" s="780"/>
      <c r="DQ128" s="780">
        <v>19938905</v>
      </c>
      <c r="DR128" s="780"/>
      <c r="DS128" s="780"/>
      <c r="DT128" s="780"/>
      <c r="DU128" s="780"/>
      <c r="DV128" s="781">
        <v>9.4</v>
      </c>
      <c r="DW128" s="781"/>
      <c r="DX128" s="781"/>
      <c r="DY128" s="781"/>
      <c r="DZ128" s="782"/>
    </row>
    <row r="129" spans="1:131" s="217" customFormat="1" ht="26.25" customHeight="1" x14ac:dyDescent="0.15">
      <c r="A129" s="763" t="s">
        <v>94</v>
      </c>
      <c r="B129" s="764"/>
      <c r="C129" s="764"/>
      <c r="D129" s="764"/>
      <c r="E129" s="764"/>
      <c r="F129" s="764"/>
      <c r="G129" s="764"/>
      <c r="H129" s="764"/>
      <c r="I129" s="764"/>
      <c r="J129" s="764"/>
      <c r="K129" s="764"/>
      <c r="L129" s="764"/>
      <c r="M129" s="764"/>
      <c r="N129" s="764"/>
      <c r="O129" s="764"/>
      <c r="P129" s="764"/>
      <c r="Q129" s="764"/>
      <c r="R129" s="764"/>
      <c r="S129" s="764"/>
      <c r="T129" s="764"/>
      <c r="U129" s="764"/>
      <c r="V129" s="764"/>
      <c r="W129" s="765" t="s">
        <v>476</v>
      </c>
      <c r="X129" s="766"/>
      <c r="Y129" s="766"/>
      <c r="Z129" s="767"/>
      <c r="AA129" s="768">
        <v>289303463</v>
      </c>
      <c r="AB129" s="769"/>
      <c r="AC129" s="769"/>
      <c r="AD129" s="769"/>
      <c r="AE129" s="770"/>
      <c r="AF129" s="771">
        <v>283770859</v>
      </c>
      <c r="AG129" s="769"/>
      <c r="AH129" s="769"/>
      <c r="AI129" s="769"/>
      <c r="AJ129" s="770"/>
      <c r="AK129" s="771">
        <v>279069875</v>
      </c>
      <c r="AL129" s="769"/>
      <c r="AM129" s="769"/>
      <c r="AN129" s="769"/>
      <c r="AO129" s="770"/>
      <c r="AP129" s="772"/>
      <c r="AQ129" s="773"/>
      <c r="AR129" s="773"/>
      <c r="AS129" s="773"/>
      <c r="AT129" s="774"/>
      <c r="AU129" s="255"/>
      <c r="AV129" s="255"/>
      <c r="AW129" s="255"/>
      <c r="AX129" s="738" t="s">
        <v>477</v>
      </c>
      <c r="AY129" s="739"/>
      <c r="AZ129" s="739"/>
      <c r="BA129" s="739"/>
      <c r="BB129" s="739"/>
      <c r="BC129" s="739"/>
      <c r="BD129" s="739"/>
      <c r="BE129" s="740"/>
      <c r="BF129" s="758" t="s">
        <v>478</v>
      </c>
      <c r="BG129" s="759"/>
      <c r="BH129" s="759"/>
      <c r="BI129" s="759"/>
      <c r="BJ129" s="759"/>
      <c r="BK129" s="759"/>
      <c r="BL129" s="760"/>
      <c r="BM129" s="758">
        <v>8.75</v>
      </c>
      <c r="BN129" s="759"/>
      <c r="BO129" s="759"/>
      <c r="BP129" s="759"/>
      <c r="BQ129" s="759"/>
      <c r="BR129" s="759"/>
      <c r="BS129" s="760"/>
      <c r="BT129" s="758">
        <v>15</v>
      </c>
      <c r="BU129" s="761"/>
      <c r="BV129" s="761"/>
      <c r="BW129" s="761"/>
      <c r="BX129" s="761"/>
      <c r="BY129" s="761"/>
      <c r="BZ129" s="762"/>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24"/>
      <c r="DQ129" s="224"/>
      <c r="DR129" s="224"/>
      <c r="DS129" s="224"/>
      <c r="DT129" s="224"/>
      <c r="DU129" s="224"/>
      <c r="DV129" s="224"/>
      <c r="DW129" s="224"/>
      <c r="DX129" s="224"/>
      <c r="DY129" s="224"/>
      <c r="DZ129" s="228"/>
    </row>
    <row r="130" spans="1:131" s="217" customFormat="1" ht="26.25" customHeight="1" x14ac:dyDescent="0.15">
      <c r="A130" s="763" t="s">
        <v>479</v>
      </c>
      <c r="B130" s="764"/>
      <c r="C130" s="764"/>
      <c r="D130" s="764"/>
      <c r="E130" s="764"/>
      <c r="F130" s="764"/>
      <c r="G130" s="764"/>
      <c r="H130" s="764"/>
      <c r="I130" s="764"/>
      <c r="J130" s="764"/>
      <c r="K130" s="764"/>
      <c r="L130" s="764"/>
      <c r="M130" s="764"/>
      <c r="N130" s="764"/>
      <c r="O130" s="764"/>
      <c r="P130" s="764"/>
      <c r="Q130" s="764"/>
      <c r="R130" s="764"/>
      <c r="S130" s="764"/>
      <c r="T130" s="764"/>
      <c r="U130" s="764"/>
      <c r="V130" s="764"/>
      <c r="W130" s="765" t="s">
        <v>480</v>
      </c>
      <c r="X130" s="766"/>
      <c r="Y130" s="766"/>
      <c r="Z130" s="767"/>
      <c r="AA130" s="768">
        <v>66630711</v>
      </c>
      <c r="AB130" s="769"/>
      <c r="AC130" s="769"/>
      <c r="AD130" s="769"/>
      <c r="AE130" s="770"/>
      <c r="AF130" s="771">
        <v>66443149</v>
      </c>
      <c r="AG130" s="769"/>
      <c r="AH130" s="769"/>
      <c r="AI130" s="769"/>
      <c r="AJ130" s="770"/>
      <c r="AK130" s="771">
        <v>66067145</v>
      </c>
      <c r="AL130" s="769"/>
      <c r="AM130" s="769"/>
      <c r="AN130" s="769"/>
      <c r="AO130" s="770"/>
      <c r="AP130" s="772"/>
      <c r="AQ130" s="773"/>
      <c r="AR130" s="773"/>
      <c r="AS130" s="773"/>
      <c r="AT130" s="774"/>
      <c r="AU130" s="255"/>
      <c r="AV130" s="255"/>
      <c r="AW130" s="255"/>
      <c r="AX130" s="738" t="s">
        <v>481</v>
      </c>
      <c r="AY130" s="739"/>
      <c r="AZ130" s="739"/>
      <c r="BA130" s="739"/>
      <c r="BB130" s="739"/>
      <c r="BC130" s="739"/>
      <c r="BD130" s="739"/>
      <c r="BE130" s="740"/>
      <c r="BF130" s="741">
        <v>6.2</v>
      </c>
      <c r="BG130" s="742"/>
      <c r="BH130" s="742"/>
      <c r="BI130" s="742"/>
      <c r="BJ130" s="742"/>
      <c r="BK130" s="742"/>
      <c r="BL130" s="743"/>
      <c r="BM130" s="741">
        <v>25</v>
      </c>
      <c r="BN130" s="742"/>
      <c r="BO130" s="742"/>
      <c r="BP130" s="742"/>
      <c r="BQ130" s="742"/>
      <c r="BR130" s="742"/>
      <c r="BS130" s="743"/>
      <c r="BT130" s="741">
        <v>35</v>
      </c>
      <c r="BU130" s="744"/>
      <c r="BV130" s="744"/>
      <c r="BW130" s="744"/>
      <c r="BX130" s="744"/>
      <c r="BY130" s="744"/>
      <c r="BZ130" s="745"/>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24"/>
      <c r="DQ130" s="224"/>
      <c r="DR130" s="224"/>
      <c r="DS130" s="224"/>
      <c r="DT130" s="224"/>
      <c r="DU130" s="224"/>
      <c r="DV130" s="224"/>
      <c r="DW130" s="224"/>
      <c r="DX130" s="224"/>
      <c r="DY130" s="224"/>
      <c r="DZ130" s="228"/>
    </row>
    <row r="131" spans="1:131" s="217" customFormat="1" ht="26.25" customHeight="1" thickBot="1" x14ac:dyDescent="0.2">
      <c r="A131" s="746"/>
      <c r="B131" s="747"/>
      <c r="C131" s="747"/>
      <c r="D131" s="747"/>
      <c r="E131" s="747"/>
      <c r="F131" s="747"/>
      <c r="G131" s="747"/>
      <c r="H131" s="747"/>
      <c r="I131" s="747"/>
      <c r="J131" s="747"/>
      <c r="K131" s="747"/>
      <c r="L131" s="747"/>
      <c r="M131" s="747"/>
      <c r="N131" s="747"/>
      <c r="O131" s="747"/>
      <c r="P131" s="747"/>
      <c r="Q131" s="747"/>
      <c r="R131" s="747"/>
      <c r="S131" s="747"/>
      <c r="T131" s="747"/>
      <c r="U131" s="747"/>
      <c r="V131" s="747"/>
      <c r="W131" s="748" t="s">
        <v>482</v>
      </c>
      <c r="X131" s="749"/>
      <c r="Y131" s="749"/>
      <c r="Z131" s="750"/>
      <c r="AA131" s="751">
        <v>222672752</v>
      </c>
      <c r="AB131" s="752"/>
      <c r="AC131" s="752"/>
      <c r="AD131" s="752"/>
      <c r="AE131" s="753"/>
      <c r="AF131" s="754">
        <v>217327710</v>
      </c>
      <c r="AG131" s="752"/>
      <c r="AH131" s="752"/>
      <c r="AI131" s="752"/>
      <c r="AJ131" s="753"/>
      <c r="AK131" s="754">
        <v>213002730</v>
      </c>
      <c r="AL131" s="752"/>
      <c r="AM131" s="752"/>
      <c r="AN131" s="752"/>
      <c r="AO131" s="753"/>
      <c r="AP131" s="755"/>
      <c r="AQ131" s="756"/>
      <c r="AR131" s="756"/>
      <c r="AS131" s="756"/>
      <c r="AT131" s="757"/>
      <c r="AU131" s="255"/>
      <c r="AV131" s="255"/>
      <c r="AW131" s="255"/>
      <c r="AX131" s="716" t="s">
        <v>483</v>
      </c>
      <c r="AY131" s="717"/>
      <c r="AZ131" s="717"/>
      <c r="BA131" s="717"/>
      <c r="BB131" s="717"/>
      <c r="BC131" s="717"/>
      <c r="BD131" s="717"/>
      <c r="BE131" s="718"/>
      <c r="BF131" s="719">
        <v>178.8</v>
      </c>
      <c r="BG131" s="720"/>
      <c r="BH131" s="720"/>
      <c r="BI131" s="720"/>
      <c r="BJ131" s="720"/>
      <c r="BK131" s="720"/>
      <c r="BL131" s="721"/>
      <c r="BM131" s="719">
        <v>400</v>
      </c>
      <c r="BN131" s="720"/>
      <c r="BO131" s="720"/>
      <c r="BP131" s="720"/>
      <c r="BQ131" s="720"/>
      <c r="BR131" s="720"/>
      <c r="BS131" s="721"/>
      <c r="BT131" s="722"/>
      <c r="BU131" s="723"/>
      <c r="BV131" s="723"/>
      <c r="BW131" s="723"/>
      <c r="BX131" s="723"/>
      <c r="BY131" s="723"/>
      <c r="BZ131" s="724"/>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24"/>
      <c r="DQ131" s="224"/>
      <c r="DR131" s="224"/>
      <c r="DS131" s="224"/>
      <c r="DT131" s="224"/>
      <c r="DU131" s="224"/>
      <c r="DV131" s="224"/>
      <c r="DW131" s="224"/>
      <c r="DX131" s="224"/>
      <c r="DY131" s="224"/>
      <c r="DZ131" s="228"/>
    </row>
    <row r="132" spans="1:131" s="217" customFormat="1" ht="26.25" customHeight="1" x14ac:dyDescent="0.15">
      <c r="A132" s="725" t="s">
        <v>484</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485</v>
      </c>
      <c r="W132" s="729"/>
      <c r="X132" s="729"/>
      <c r="Y132" s="729"/>
      <c r="Z132" s="730"/>
      <c r="AA132" s="731">
        <v>6.3612111819999999</v>
      </c>
      <c r="AB132" s="732"/>
      <c r="AC132" s="732"/>
      <c r="AD132" s="732"/>
      <c r="AE132" s="733"/>
      <c r="AF132" s="734">
        <v>4.622464388</v>
      </c>
      <c r="AG132" s="732"/>
      <c r="AH132" s="732"/>
      <c r="AI132" s="732"/>
      <c r="AJ132" s="733"/>
      <c r="AK132" s="734">
        <v>7.6677697980000001</v>
      </c>
      <c r="AL132" s="732"/>
      <c r="AM132" s="732"/>
      <c r="AN132" s="732"/>
      <c r="AO132" s="733"/>
      <c r="AP132" s="735"/>
      <c r="AQ132" s="736"/>
      <c r="AR132" s="736"/>
      <c r="AS132" s="736"/>
      <c r="AT132" s="737"/>
      <c r="AU132" s="257"/>
      <c r="AV132" s="258"/>
      <c r="AW132" s="258"/>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28"/>
      <c r="DQ132" s="228"/>
      <c r="DR132" s="228"/>
      <c r="DS132" s="228"/>
      <c r="DT132" s="228"/>
      <c r="DU132" s="228"/>
      <c r="DV132" s="228"/>
      <c r="DW132" s="228"/>
      <c r="DX132" s="228"/>
      <c r="DY132" s="228"/>
      <c r="DZ132" s="228"/>
    </row>
    <row r="133" spans="1:131" s="217"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486</v>
      </c>
      <c r="W133" s="708"/>
      <c r="X133" s="708"/>
      <c r="Y133" s="708"/>
      <c r="Z133" s="709"/>
      <c r="AA133" s="710">
        <v>10.5</v>
      </c>
      <c r="AB133" s="711"/>
      <c r="AC133" s="711"/>
      <c r="AD133" s="711"/>
      <c r="AE133" s="712"/>
      <c r="AF133" s="710">
        <v>7.6</v>
      </c>
      <c r="AG133" s="711"/>
      <c r="AH133" s="711"/>
      <c r="AI133" s="711"/>
      <c r="AJ133" s="712"/>
      <c r="AK133" s="710">
        <v>6.2</v>
      </c>
      <c r="AL133" s="711"/>
      <c r="AM133" s="711"/>
      <c r="AN133" s="711"/>
      <c r="AO133" s="712"/>
      <c r="AP133" s="713"/>
      <c r="AQ133" s="714"/>
      <c r="AR133" s="714"/>
      <c r="AS133" s="714"/>
      <c r="AT133" s="715"/>
      <c r="AU133" s="258"/>
      <c r="AV133" s="258"/>
      <c r="AW133" s="258"/>
      <c r="AX133" s="258"/>
      <c r="AY133" s="258"/>
      <c r="AZ133" s="258"/>
      <c r="BA133" s="258"/>
      <c r="BB133" s="258"/>
      <c r="BC133" s="258"/>
      <c r="BD133" s="258"/>
      <c r="BE133" s="258"/>
      <c r="BF133" s="258"/>
      <c r="BG133" s="258"/>
      <c r="BH133" s="258"/>
      <c r="BI133" s="258"/>
      <c r="BJ133" s="258"/>
      <c r="BK133" s="258"/>
      <c r="BL133" s="258"/>
      <c r="BM133" s="258"/>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28"/>
      <c r="DQ133" s="228"/>
      <c r="DR133" s="228"/>
      <c r="DS133" s="228"/>
      <c r="DT133" s="228"/>
      <c r="DU133" s="228"/>
      <c r="DV133" s="228"/>
      <c r="DW133" s="228"/>
      <c r="DX133" s="228"/>
      <c r="DY133" s="228"/>
      <c r="DZ133" s="228"/>
    </row>
    <row r="134" spans="1:131" s="218" customFormat="1" ht="11.25" customHeight="1" x14ac:dyDescent="0.15">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58"/>
      <c r="AV134" s="258"/>
      <c r="AW134" s="258"/>
      <c r="AX134" s="258"/>
      <c r="AY134" s="258"/>
      <c r="AZ134" s="258"/>
      <c r="BA134" s="258"/>
      <c r="BB134" s="258"/>
      <c r="BC134" s="258"/>
      <c r="BD134" s="258"/>
      <c r="BE134" s="258"/>
      <c r="BF134" s="258"/>
      <c r="BG134" s="258"/>
      <c r="BH134" s="258"/>
      <c r="BI134" s="258"/>
      <c r="BJ134" s="258"/>
      <c r="BK134" s="258"/>
      <c r="BL134" s="258"/>
      <c r="BM134" s="258"/>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28"/>
      <c r="DQ134" s="228"/>
      <c r="DR134" s="228"/>
      <c r="DS134" s="228"/>
      <c r="DT134" s="228"/>
      <c r="DU134" s="228"/>
      <c r="DV134" s="228"/>
      <c r="DW134" s="228"/>
      <c r="DX134" s="228"/>
      <c r="DY134" s="228"/>
      <c r="DZ134" s="228"/>
      <c r="EA134" s="217"/>
    </row>
    <row r="135" spans="1:131" ht="14.25" hidden="1" x14ac:dyDescent="0.15">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row r="136" spans="1:131" hidden="1" x14ac:dyDescent="0.15"/>
  </sheetData>
  <sheetProtection algorithmName="SHA-512" hashValue="rBDBy2aWpE1aeVtknKHyApPtYGbr0U+sZ7RWMqJLz8TEfx6L49q7STt+UjcjnstI/KLKaURIvHVa/lymhaeErA==" saltValue="kJ3RZLcHsBL4a+gQiimrr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9" scale="26" orientation="portrait"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50" zoomScaleNormal="85" zoomScaleSheetLayoutView="50" workbookViewId="0"/>
  </sheetViews>
  <sheetFormatPr defaultColWidth="0" defaultRowHeight="13.5" customHeight="1" zeroHeight="1" x14ac:dyDescent="0.15"/>
  <cols>
    <col min="1" max="2" width="2.75" style="262" customWidth="1"/>
    <col min="3" max="120" width="2.75" style="261" customWidth="1"/>
    <col min="121" max="16384" width="9" style="261" hidden="1"/>
  </cols>
  <sheetData>
    <row r="1" spans="2:2" x14ac:dyDescent="0.15">
      <c r="B1" s="261"/>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61" t="s">
        <v>487</v>
      </c>
    </row>
    <row r="98" spans="120:120" ht="13.5" hidden="1" customHeight="1" x14ac:dyDescent="0.15"/>
    <row r="99" spans="120:120" ht="13.5" hidden="1" customHeight="1" x14ac:dyDescent="0.15"/>
    <row r="100" spans="120:120" ht="13.5" hidden="1" customHeight="1" x14ac:dyDescent="0.15"/>
    <row r="101" spans="120:120" ht="13.5" hidden="1" customHeight="1" x14ac:dyDescent="0.15"/>
    <row r="102" spans="120:120" ht="13.5" hidden="1" customHeight="1" x14ac:dyDescent="0.15"/>
    <row r="103" spans="120:120" ht="13.5" hidden="1" customHeight="1" x14ac:dyDescent="0.15"/>
    <row r="104" spans="120:120" ht="13.5" hidden="1" customHeight="1" x14ac:dyDescent="0.15"/>
    <row r="105" spans="120:120" ht="13.5" hidden="1" customHeight="1" x14ac:dyDescent="0.15"/>
    <row r="106" spans="120:120" ht="13.5" hidden="1" customHeight="1" x14ac:dyDescent="0.15"/>
    <row r="107" spans="120:120" ht="13.5" hidden="1" customHeight="1" x14ac:dyDescent="0.15"/>
    <row r="108" spans="120:120" ht="13.5" hidden="1" customHeight="1" x14ac:dyDescent="0.15"/>
    <row r="109" spans="120:120" ht="13.5" hidden="1" customHeight="1" x14ac:dyDescent="0.15"/>
    <row r="110" spans="120:120" ht="13.5" hidden="1" customHeight="1" x14ac:dyDescent="0.15"/>
  </sheetData>
  <sheetProtection algorithmName="SHA-512" hashValue="61oqWcvHGc9UlOqQmM/g8XK3SzsKQAq15HyE5nkD0xqRQuRir8+Z2g2sZO0uopkredmmigrtp9Gw0jhYr3LYcg==" saltValue="LI+erhsynBISlLWAiFRE3A=="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r:id="rId1"/>
  <headerFooter>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0" zoomScaleNormal="50" zoomScaleSheetLayoutView="55" workbookViewId="0"/>
  </sheetViews>
  <sheetFormatPr defaultColWidth="0" defaultRowHeight="13.5" customHeight="1" zeroHeight="1" x14ac:dyDescent="0.15"/>
  <cols>
    <col min="1" max="116" width="2.625" style="262" customWidth="1"/>
    <col min="117" max="16384" width="9" style="261" hidden="1"/>
  </cols>
  <sheetData>
    <row r="1" spans="1:116" x14ac:dyDescent="0.15">
      <c r="A1" s="263"/>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4"/>
      <c r="CO1" s="264"/>
      <c r="CP1" s="264"/>
      <c r="CQ1" s="264"/>
      <c r="CR1" s="264"/>
      <c r="CS1" s="264"/>
      <c r="CT1" s="264"/>
      <c r="CU1" s="264"/>
      <c r="CV1" s="264"/>
      <c r="CW1" s="264"/>
      <c r="CX1" s="264"/>
      <c r="CY1" s="264"/>
      <c r="CZ1" s="264"/>
      <c r="DA1" s="264"/>
      <c r="DB1" s="264"/>
      <c r="DC1" s="264"/>
      <c r="DD1" s="264"/>
      <c r="DE1" s="264"/>
      <c r="DF1" s="264"/>
      <c r="DG1" s="264"/>
      <c r="DH1" s="264"/>
      <c r="DI1" s="264"/>
      <c r="DJ1" s="264"/>
      <c r="DK1" s="264"/>
      <c r="DL1" s="264"/>
    </row>
    <row r="2" spans="1:116" x14ac:dyDescent="0.15">
      <c r="A2" s="263"/>
      <c r="B2" s="263"/>
      <c r="C2" s="263"/>
      <c r="D2" s="263"/>
      <c r="E2" s="263"/>
      <c r="F2" s="263"/>
      <c r="G2" s="263"/>
      <c r="H2" s="263"/>
      <c r="I2" s="263"/>
      <c r="J2" s="263"/>
      <c r="K2" s="263"/>
      <c r="L2" s="263"/>
      <c r="M2" s="263"/>
      <c r="N2" s="263"/>
      <c r="O2" s="263"/>
      <c r="P2" s="263"/>
      <c r="Q2" s="263"/>
      <c r="R2" s="263"/>
      <c r="S2" s="263"/>
      <c r="T2" s="264"/>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263"/>
      <c r="CF2" s="263"/>
      <c r="CG2" s="263"/>
      <c r="CH2" s="263"/>
      <c r="CI2" s="263"/>
      <c r="CJ2" s="263"/>
      <c r="CK2" s="263"/>
      <c r="CL2" s="263"/>
      <c r="CM2" s="263"/>
      <c r="CN2" s="263"/>
      <c r="CO2" s="263"/>
      <c r="CP2" s="263"/>
      <c r="CQ2" s="263"/>
      <c r="CR2" s="263"/>
      <c r="CS2" s="263"/>
      <c r="CT2" s="263"/>
      <c r="CU2" s="263"/>
      <c r="CV2" s="263"/>
      <c r="CW2" s="263"/>
      <c r="CX2" s="263"/>
      <c r="CY2" s="263"/>
      <c r="CZ2" s="263"/>
      <c r="DA2" s="263"/>
      <c r="DB2" s="263"/>
      <c r="DC2" s="263"/>
      <c r="DD2" s="263"/>
      <c r="DE2" s="263"/>
      <c r="DF2" s="263"/>
      <c r="DG2" s="263"/>
      <c r="DH2" s="263"/>
      <c r="DI2" s="263"/>
      <c r="DJ2" s="263"/>
      <c r="DK2" s="263"/>
      <c r="DL2" s="263"/>
    </row>
    <row r="3" spans="1:116" x14ac:dyDescent="0.15">
      <c r="A3" s="263"/>
      <c r="B3" s="264"/>
      <c r="C3" s="264"/>
      <c r="D3" s="264"/>
      <c r="E3" s="264"/>
      <c r="F3" s="264"/>
      <c r="G3" s="264"/>
      <c r="H3" s="264"/>
      <c r="I3" s="264"/>
      <c r="J3" s="264"/>
      <c r="K3" s="264"/>
      <c r="L3" s="264"/>
      <c r="M3" s="264"/>
      <c r="N3" s="264"/>
      <c r="O3" s="264"/>
      <c r="P3" s="264"/>
      <c r="Q3" s="264"/>
      <c r="R3" s="264"/>
      <c r="S3" s="264"/>
      <c r="T3" s="263"/>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4"/>
      <c r="BY3" s="264"/>
      <c r="BZ3" s="264"/>
      <c r="CA3" s="264"/>
      <c r="CB3" s="264"/>
      <c r="CC3" s="264"/>
      <c r="CD3" s="264"/>
      <c r="CE3" s="264"/>
      <c r="CF3" s="264"/>
      <c r="CG3" s="264"/>
      <c r="CH3" s="264"/>
      <c r="CI3" s="264"/>
      <c r="CJ3" s="264"/>
      <c r="CK3" s="264"/>
      <c r="CL3" s="264"/>
      <c r="CM3" s="264"/>
      <c r="CN3" s="264"/>
      <c r="CO3" s="264"/>
      <c r="CP3" s="264"/>
      <c r="CQ3" s="264"/>
      <c r="CR3" s="264"/>
      <c r="CS3" s="264"/>
      <c r="CT3" s="264"/>
      <c r="CU3" s="264"/>
      <c r="CV3" s="264"/>
      <c r="CW3" s="264"/>
      <c r="CX3" s="264"/>
      <c r="CY3" s="264"/>
      <c r="CZ3" s="264"/>
      <c r="DA3" s="264"/>
      <c r="DB3" s="264"/>
      <c r="DC3" s="264"/>
      <c r="DD3" s="264"/>
      <c r="DE3" s="264"/>
      <c r="DF3" s="264"/>
      <c r="DG3" s="264"/>
      <c r="DH3" s="264"/>
      <c r="DI3" s="264"/>
      <c r="DJ3" s="264"/>
      <c r="DK3" s="264"/>
      <c r="DL3" s="264"/>
    </row>
    <row r="4" spans="1:116" x14ac:dyDescent="0.15">
      <c r="A4" s="263"/>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263"/>
      <c r="BC4" s="263"/>
      <c r="BD4" s="263"/>
      <c r="BE4" s="263"/>
      <c r="BF4" s="263"/>
      <c r="BG4" s="263"/>
      <c r="BH4" s="263"/>
      <c r="BI4" s="263"/>
      <c r="BJ4" s="263"/>
      <c r="BK4" s="263"/>
      <c r="BL4" s="263"/>
      <c r="BM4" s="263"/>
      <c r="BN4" s="263"/>
      <c r="BO4" s="263"/>
      <c r="BP4" s="263"/>
      <c r="BQ4" s="263"/>
      <c r="BR4" s="263"/>
      <c r="BS4" s="263"/>
      <c r="BT4" s="263"/>
      <c r="BU4" s="263"/>
      <c r="BV4" s="263"/>
      <c r="BW4" s="263"/>
      <c r="BX4" s="263"/>
      <c r="BY4" s="263"/>
      <c r="BZ4" s="263"/>
      <c r="CA4" s="263"/>
      <c r="CB4" s="263"/>
      <c r="CC4" s="263"/>
      <c r="CD4" s="263"/>
      <c r="CE4" s="263"/>
      <c r="CF4" s="263"/>
      <c r="CG4" s="263"/>
      <c r="CH4" s="263"/>
      <c r="CI4" s="263"/>
      <c r="CJ4" s="263"/>
      <c r="CK4" s="263"/>
      <c r="CL4" s="263"/>
      <c r="CM4" s="263"/>
      <c r="CN4" s="263"/>
      <c r="CO4" s="263"/>
      <c r="CP4" s="263"/>
      <c r="CQ4" s="263"/>
      <c r="CR4" s="263"/>
      <c r="CS4" s="263"/>
      <c r="CT4" s="263"/>
      <c r="CU4" s="263"/>
      <c r="CV4" s="263"/>
      <c r="CW4" s="263"/>
      <c r="CX4" s="263"/>
      <c r="CY4" s="263"/>
      <c r="CZ4" s="263"/>
      <c r="DA4" s="263"/>
      <c r="DB4" s="263"/>
      <c r="DC4" s="263"/>
      <c r="DD4" s="263"/>
      <c r="DE4" s="263"/>
      <c r="DF4" s="263"/>
      <c r="DG4" s="263"/>
      <c r="DH4" s="263"/>
      <c r="DI4" s="263"/>
      <c r="DJ4" s="263"/>
      <c r="DK4" s="263"/>
      <c r="DL4" s="263"/>
    </row>
    <row r="5" spans="1:116" x14ac:dyDescent="0.15">
      <c r="A5" s="263"/>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263"/>
      <c r="BQ5" s="263"/>
      <c r="BR5" s="263"/>
      <c r="BS5" s="263"/>
      <c r="BT5" s="263"/>
      <c r="BU5" s="263"/>
      <c r="BV5" s="263"/>
      <c r="BW5" s="263"/>
      <c r="BX5" s="263"/>
      <c r="BY5" s="263"/>
      <c r="BZ5" s="263"/>
      <c r="CA5" s="263"/>
      <c r="CB5" s="263"/>
      <c r="CC5" s="263"/>
      <c r="CD5" s="263"/>
      <c r="CE5" s="263"/>
      <c r="CF5" s="263"/>
      <c r="CG5" s="263"/>
      <c r="CH5" s="263"/>
      <c r="CI5" s="263"/>
      <c r="CJ5" s="263"/>
      <c r="CK5" s="263"/>
      <c r="CL5" s="263"/>
      <c r="CM5" s="263"/>
      <c r="CN5" s="263"/>
      <c r="CO5" s="263"/>
      <c r="CP5" s="263"/>
      <c r="CQ5" s="263"/>
      <c r="CR5" s="263"/>
      <c r="CS5" s="263"/>
      <c r="CT5" s="263"/>
      <c r="CU5" s="263"/>
      <c r="CV5" s="263"/>
      <c r="CW5" s="263"/>
      <c r="CX5" s="263"/>
      <c r="CY5" s="263"/>
      <c r="CZ5" s="263"/>
      <c r="DA5" s="263"/>
      <c r="DB5" s="263"/>
      <c r="DC5" s="263"/>
      <c r="DD5" s="263"/>
      <c r="DE5" s="263"/>
      <c r="DF5" s="263"/>
      <c r="DG5" s="263"/>
      <c r="DH5" s="263"/>
      <c r="DI5" s="263"/>
      <c r="DJ5" s="263"/>
      <c r="DK5" s="263"/>
      <c r="DL5" s="263"/>
    </row>
    <row r="6" spans="1:116" x14ac:dyDescent="0.15">
      <c r="A6" s="263"/>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3"/>
      <c r="AY6" s="263"/>
      <c r="AZ6" s="263"/>
      <c r="BA6" s="263"/>
      <c r="BB6" s="263"/>
      <c r="BC6" s="263"/>
      <c r="BD6" s="263"/>
      <c r="BE6" s="263"/>
      <c r="BF6" s="263"/>
      <c r="BG6" s="263"/>
      <c r="BH6" s="263"/>
      <c r="BI6" s="263"/>
      <c r="BJ6" s="263"/>
      <c r="BK6" s="263"/>
      <c r="BL6" s="263"/>
      <c r="BM6" s="263"/>
      <c r="BN6" s="263"/>
      <c r="BO6" s="263"/>
      <c r="BP6" s="263"/>
      <c r="BQ6" s="263"/>
      <c r="BR6" s="263"/>
      <c r="BS6" s="263"/>
      <c r="BT6" s="263"/>
      <c r="BU6" s="263"/>
      <c r="BV6" s="263"/>
      <c r="BW6" s="263"/>
      <c r="BX6" s="263"/>
      <c r="BY6" s="263"/>
      <c r="BZ6" s="263"/>
      <c r="CA6" s="263"/>
      <c r="CB6" s="263"/>
      <c r="CC6" s="263"/>
      <c r="CD6" s="263"/>
      <c r="CE6" s="263"/>
      <c r="CF6" s="263"/>
      <c r="CG6" s="263"/>
      <c r="CH6" s="263"/>
      <c r="CI6" s="263"/>
      <c r="CJ6" s="263"/>
      <c r="CK6" s="263"/>
      <c r="CL6" s="263"/>
      <c r="CM6" s="263"/>
      <c r="CN6" s="263"/>
      <c r="CO6" s="263"/>
      <c r="CP6" s="263"/>
      <c r="CQ6" s="263"/>
      <c r="CR6" s="263"/>
      <c r="CS6" s="263"/>
      <c r="CT6" s="263"/>
      <c r="CU6" s="263"/>
      <c r="CV6" s="263"/>
      <c r="CW6" s="263"/>
      <c r="CX6" s="263"/>
      <c r="CY6" s="263"/>
      <c r="CZ6" s="263"/>
      <c r="DA6" s="263"/>
      <c r="DB6" s="263"/>
      <c r="DC6" s="263"/>
      <c r="DD6" s="263"/>
      <c r="DE6" s="263"/>
      <c r="DF6" s="263"/>
      <c r="DG6" s="263"/>
      <c r="DH6" s="263"/>
      <c r="DI6" s="263"/>
      <c r="DJ6" s="263"/>
      <c r="DK6" s="263"/>
      <c r="DL6" s="263"/>
    </row>
    <row r="7" spans="1:116" x14ac:dyDescent="0.15">
      <c r="A7" s="263"/>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3"/>
      <c r="BA7" s="263"/>
      <c r="BB7" s="263"/>
      <c r="BC7" s="263"/>
      <c r="BD7" s="263"/>
      <c r="BE7" s="263"/>
      <c r="BF7" s="263"/>
      <c r="BG7" s="263"/>
      <c r="BH7" s="263"/>
      <c r="BI7" s="263"/>
      <c r="BJ7" s="263"/>
      <c r="BK7" s="263"/>
      <c r="BL7" s="263"/>
      <c r="BM7" s="263"/>
      <c r="BN7" s="263"/>
      <c r="BO7" s="263"/>
      <c r="BP7" s="263"/>
      <c r="BQ7" s="263"/>
      <c r="BR7" s="263"/>
      <c r="BS7" s="263"/>
      <c r="BT7" s="263"/>
      <c r="BU7" s="263"/>
      <c r="BV7" s="263"/>
      <c r="BW7" s="263"/>
      <c r="BX7" s="263"/>
      <c r="BY7" s="263"/>
      <c r="BZ7" s="263"/>
      <c r="CA7" s="263"/>
      <c r="CB7" s="263"/>
      <c r="CC7" s="263"/>
      <c r="CD7" s="263"/>
      <c r="CE7" s="263"/>
      <c r="CF7" s="263"/>
      <c r="CG7" s="263"/>
      <c r="CH7" s="263"/>
      <c r="CI7" s="263"/>
      <c r="CJ7" s="263"/>
      <c r="CK7" s="263"/>
      <c r="CL7" s="263"/>
      <c r="CM7" s="263"/>
      <c r="CN7" s="263"/>
      <c r="CO7" s="263"/>
      <c r="CP7" s="263"/>
      <c r="CQ7" s="263"/>
      <c r="CR7" s="263"/>
      <c r="CS7" s="263"/>
      <c r="CT7" s="263"/>
      <c r="CU7" s="263"/>
      <c r="CV7" s="263"/>
      <c r="CW7" s="263"/>
      <c r="CX7" s="263"/>
      <c r="CY7" s="263"/>
      <c r="CZ7" s="263"/>
      <c r="DA7" s="263"/>
      <c r="DB7" s="263"/>
      <c r="DC7" s="263"/>
      <c r="DD7" s="263"/>
      <c r="DE7" s="263"/>
      <c r="DF7" s="263"/>
      <c r="DG7" s="263"/>
      <c r="DH7" s="263"/>
      <c r="DI7" s="263"/>
      <c r="DJ7" s="263"/>
      <c r="DK7" s="263"/>
      <c r="DL7" s="263"/>
    </row>
    <row r="8" spans="1:116" x14ac:dyDescent="0.15">
      <c r="A8" s="263"/>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c r="BA8" s="263"/>
      <c r="BB8" s="263"/>
      <c r="BC8" s="263"/>
      <c r="BD8" s="263"/>
      <c r="BE8" s="263"/>
      <c r="BF8" s="263"/>
      <c r="BG8" s="263"/>
      <c r="BH8" s="263"/>
      <c r="BI8" s="263"/>
      <c r="BJ8" s="263"/>
      <c r="BK8" s="263"/>
      <c r="BL8" s="263"/>
      <c r="BM8" s="263"/>
      <c r="BN8" s="263"/>
      <c r="BO8" s="263"/>
      <c r="BP8" s="263"/>
      <c r="BQ8" s="263"/>
      <c r="BR8" s="263"/>
      <c r="BS8" s="263"/>
      <c r="BT8" s="263"/>
      <c r="BU8" s="263"/>
      <c r="BV8" s="263"/>
      <c r="BW8" s="263"/>
      <c r="BX8" s="263"/>
      <c r="BY8" s="263"/>
      <c r="BZ8" s="263"/>
      <c r="CA8" s="263"/>
      <c r="CB8" s="263"/>
      <c r="CC8" s="263"/>
      <c r="CD8" s="263"/>
      <c r="CE8" s="263"/>
      <c r="CF8" s="263"/>
      <c r="CG8" s="263"/>
      <c r="CH8" s="263"/>
      <c r="CI8" s="263"/>
      <c r="CJ8" s="263"/>
      <c r="CK8" s="263"/>
      <c r="CL8" s="263"/>
      <c r="CM8" s="263"/>
      <c r="CN8" s="263"/>
      <c r="CO8" s="263"/>
      <c r="CP8" s="263"/>
      <c r="CQ8" s="263"/>
      <c r="CR8" s="263"/>
      <c r="CS8" s="263"/>
      <c r="CT8" s="263"/>
      <c r="CU8" s="263"/>
      <c r="CV8" s="263"/>
      <c r="CW8" s="263"/>
      <c r="CX8" s="263"/>
      <c r="CY8" s="263"/>
      <c r="CZ8" s="263"/>
      <c r="DA8" s="263"/>
      <c r="DB8" s="263"/>
      <c r="DC8" s="263"/>
      <c r="DD8" s="263"/>
      <c r="DE8" s="263"/>
      <c r="DF8" s="263"/>
      <c r="DG8" s="263"/>
      <c r="DH8" s="263"/>
      <c r="DI8" s="263"/>
      <c r="DJ8" s="263"/>
      <c r="DK8" s="263"/>
      <c r="DL8" s="263"/>
    </row>
    <row r="9" spans="1:116" x14ac:dyDescent="0.15">
      <c r="A9" s="263"/>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T9" s="263"/>
      <c r="BU9" s="263"/>
      <c r="BV9" s="263"/>
      <c r="BW9" s="263"/>
      <c r="BX9" s="263"/>
      <c r="BY9" s="263"/>
      <c r="BZ9" s="263"/>
      <c r="CA9" s="263"/>
      <c r="CB9" s="263"/>
      <c r="CC9" s="263"/>
      <c r="CD9" s="263"/>
      <c r="CE9" s="263"/>
      <c r="CF9" s="263"/>
      <c r="CG9" s="263"/>
      <c r="CH9" s="263"/>
      <c r="CI9" s="263"/>
      <c r="CJ9" s="263"/>
      <c r="CK9" s="263"/>
      <c r="CL9" s="263"/>
      <c r="CM9" s="263"/>
      <c r="CN9" s="263"/>
      <c r="CO9" s="263"/>
      <c r="CP9" s="263"/>
      <c r="CQ9" s="263"/>
      <c r="CR9" s="263"/>
      <c r="CS9" s="263"/>
      <c r="CT9" s="263"/>
      <c r="CU9" s="263"/>
      <c r="CV9" s="263"/>
      <c r="CW9" s="263"/>
      <c r="CX9" s="263"/>
      <c r="CY9" s="263"/>
      <c r="CZ9" s="263"/>
      <c r="DA9" s="263"/>
      <c r="DB9" s="263"/>
      <c r="DC9" s="263"/>
      <c r="DD9" s="263"/>
      <c r="DE9" s="263"/>
      <c r="DF9" s="263"/>
      <c r="DG9" s="263"/>
      <c r="DH9" s="263"/>
      <c r="DI9" s="263"/>
      <c r="DJ9" s="263"/>
      <c r="DK9" s="263"/>
      <c r="DL9" s="263"/>
    </row>
    <row r="10" spans="1:116" x14ac:dyDescent="0.15">
      <c r="A10" s="263"/>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3"/>
      <c r="AY10" s="263"/>
      <c r="AZ10" s="263"/>
      <c r="BA10" s="263"/>
      <c r="BB10" s="263"/>
      <c r="BC10" s="263"/>
      <c r="BD10" s="263"/>
      <c r="BE10" s="263"/>
      <c r="BF10" s="263"/>
      <c r="BG10" s="263"/>
      <c r="BH10" s="263"/>
      <c r="BI10" s="263"/>
      <c r="BJ10" s="263"/>
      <c r="BK10" s="263"/>
      <c r="BL10" s="263"/>
      <c r="BM10" s="263"/>
      <c r="BN10" s="263"/>
      <c r="BO10" s="263"/>
      <c r="BP10" s="263"/>
      <c r="BQ10" s="263"/>
      <c r="BR10" s="263"/>
      <c r="BS10" s="263"/>
      <c r="BT10" s="263"/>
      <c r="BU10" s="263"/>
      <c r="BV10" s="263"/>
      <c r="BW10" s="263"/>
      <c r="BX10" s="263"/>
      <c r="BY10" s="263"/>
      <c r="BZ10" s="263"/>
      <c r="CA10" s="263"/>
      <c r="CB10" s="263"/>
      <c r="CC10" s="263"/>
      <c r="CD10" s="263"/>
      <c r="CE10" s="263"/>
      <c r="CF10" s="263"/>
      <c r="CG10" s="263"/>
      <c r="CH10" s="263"/>
      <c r="CI10" s="263"/>
      <c r="CJ10" s="263"/>
      <c r="CK10" s="263"/>
      <c r="CL10" s="263"/>
      <c r="CM10" s="263"/>
      <c r="CN10" s="263"/>
      <c r="CO10" s="263"/>
      <c r="CP10" s="263"/>
      <c r="CQ10" s="263"/>
      <c r="CR10" s="263"/>
      <c r="CS10" s="263"/>
      <c r="CT10" s="263"/>
      <c r="CU10" s="263"/>
      <c r="CV10" s="263"/>
      <c r="CW10" s="263"/>
      <c r="CX10" s="263"/>
      <c r="CY10" s="263"/>
      <c r="CZ10" s="263"/>
      <c r="DA10" s="263"/>
      <c r="DB10" s="263"/>
      <c r="DC10" s="263"/>
      <c r="DD10" s="263"/>
      <c r="DE10" s="263"/>
      <c r="DF10" s="263"/>
      <c r="DG10" s="263"/>
      <c r="DH10" s="263"/>
      <c r="DI10" s="263"/>
      <c r="DJ10" s="263"/>
      <c r="DK10" s="263"/>
      <c r="DL10" s="263"/>
    </row>
    <row r="11" spans="1:116" x14ac:dyDescent="0.15">
      <c r="A11" s="263"/>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3"/>
      <c r="AY11" s="263"/>
      <c r="AZ11" s="263"/>
      <c r="BA11" s="263"/>
      <c r="BB11" s="263"/>
      <c r="BC11" s="263"/>
      <c r="BD11" s="263"/>
      <c r="BE11" s="263"/>
      <c r="BF11" s="263"/>
      <c r="BG11" s="263"/>
      <c r="BH11" s="263"/>
      <c r="BI11" s="263"/>
      <c r="BJ11" s="263"/>
      <c r="BK11" s="263"/>
      <c r="BL11" s="263"/>
      <c r="BM11" s="263"/>
      <c r="BN11" s="263"/>
      <c r="BO11" s="263"/>
      <c r="BP11" s="263"/>
      <c r="BQ11" s="263"/>
      <c r="BR11" s="263"/>
      <c r="BS11" s="263"/>
      <c r="BT11" s="263"/>
      <c r="BU11" s="263"/>
      <c r="BV11" s="263"/>
      <c r="BW11" s="263"/>
      <c r="BX11" s="263"/>
      <c r="BY11" s="263"/>
      <c r="BZ11" s="263"/>
      <c r="CA11" s="263"/>
      <c r="CB11" s="263"/>
      <c r="CC11" s="263"/>
      <c r="CD11" s="263"/>
      <c r="CE11" s="263"/>
      <c r="CF11" s="263"/>
      <c r="CG11" s="263"/>
      <c r="CH11" s="263"/>
      <c r="CI11" s="263"/>
      <c r="CJ11" s="263"/>
      <c r="CK11" s="263"/>
      <c r="CL11" s="263"/>
      <c r="CM11" s="263"/>
      <c r="CN11" s="263"/>
      <c r="CO11" s="263"/>
      <c r="CP11" s="263"/>
      <c r="CQ11" s="263"/>
      <c r="CR11" s="263"/>
      <c r="CS11" s="263"/>
      <c r="CT11" s="263"/>
      <c r="CU11" s="263"/>
      <c r="CV11" s="263"/>
      <c r="CW11" s="263"/>
      <c r="CX11" s="263"/>
      <c r="CY11" s="263"/>
      <c r="CZ11" s="263"/>
      <c r="DA11" s="263"/>
      <c r="DB11" s="263"/>
      <c r="DC11" s="263"/>
      <c r="DD11" s="263"/>
      <c r="DE11" s="263"/>
      <c r="DF11" s="263"/>
      <c r="DG11" s="263"/>
      <c r="DH11" s="263"/>
      <c r="DI11" s="263"/>
      <c r="DJ11" s="263"/>
      <c r="DK11" s="263"/>
      <c r="DL11" s="263"/>
    </row>
    <row r="12" spans="1:116" x14ac:dyDescent="0.15">
      <c r="A12" s="263"/>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3"/>
      <c r="BH12" s="263"/>
      <c r="BI12" s="263"/>
      <c r="BJ12" s="263"/>
      <c r="BK12" s="263"/>
      <c r="BL12" s="263"/>
      <c r="BM12" s="263"/>
      <c r="BN12" s="263"/>
      <c r="BO12" s="263"/>
      <c r="BP12" s="263"/>
      <c r="BQ12" s="263"/>
      <c r="BR12" s="263"/>
      <c r="BS12" s="263"/>
      <c r="BT12" s="263"/>
      <c r="BU12" s="263"/>
      <c r="BV12" s="263"/>
      <c r="BW12" s="263"/>
      <c r="BX12" s="263"/>
      <c r="BY12" s="263"/>
      <c r="BZ12" s="263"/>
      <c r="CA12" s="263"/>
      <c r="CB12" s="263"/>
      <c r="CC12" s="263"/>
      <c r="CD12" s="263"/>
      <c r="CE12" s="263"/>
      <c r="CF12" s="263"/>
      <c r="CG12" s="263"/>
      <c r="CH12" s="263"/>
      <c r="CI12" s="263"/>
      <c r="CJ12" s="263"/>
      <c r="CK12" s="263"/>
      <c r="CL12" s="263"/>
      <c r="CM12" s="263"/>
      <c r="CN12" s="263"/>
      <c r="CO12" s="263"/>
      <c r="CP12" s="263"/>
      <c r="CQ12" s="263"/>
      <c r="CR12" s="263"/>
      <c r="CS12" s="263"/>
      <c r="CT12" s="263"/>
      <c r="CU12" s="263"/>
      <c r="CV12" s="263"/>
      <c r="CW12" s="263"/>
      <c r="CX12" s="263"/>
      <c r="CY12" s="263"/>
      <c r="CZ12" s="263"/>
      <c r="DA12" s="263"/>
      <c r="DB12" s="263"/>
      <c r="DC12" s="263"/>
      <c r="DD12" s="263"/>
      <c r="DE12" s="263"/>
      <c r="DF12" s="263"/>
      <c r="DG12" s="263"/>
      <c r="DH12" s="263"/>
      <c r="DI12" s="263"/>
      <c r="DJ12" s="263"/>
      <c r="DK12" s="263"/>
      <c r="DL12" s="263"/>
    </row>
    <row r="13" spans="1:116" x14ac:dyDescent="0.15">
      <c r="A13" s="263"/>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3"/>
      <c r="AY13" s="263"/>
      <c r="AZ13" s="263"/>
      <c r="BA13" s="263"/>
      <c r="BB13" s="263"/>
      <c r="BC13" s="263"/>
      <c r="BD13" s="263"/>
      <c r="BE13" s="263"/>
      <c r="BF13" s="263"/>
      <c r="BG13" s="263"/>
      <c r="BH13" s="263"/>
      <c r="BI13" s="263"/>
      <c r="BJ13" s="263"/>
      <c r="BK13" s="263"/>
      <c r="BL13" s="263"/>
      <c r="BM13" s="263"/>
      <c r="BN13" s="263"/>
      <c r="BO13" s="263"/>
      <c r="BP13" s="263"/>
      <c r="BQ13" s="263"/>
      <c r="BR13" s="263"/>
      <c r="BS13" s="263"/>
      <c r="BT13" s="263"/>
      <c r="BU13" s="263"/>
      <c r="BV13" s="263"/>
      <c r="BW13" s="263"/>
      <c r="BX13" s="263"/>
      <c r="BY13" s="263"/>
      <c r="BZ13" s="263"/>
      <c r="CA13" s="263"/>
      <c r="CB13" s="263"/>
      <c r="CC13" s="263"/>
      <c r="CD13" s="263"/>
      <c r="CE13" s="263"/>
      <c r="CF13" s="263"/>
      <c r="CG13" s="263"/>
      <c r="CH13" s="263"/>
      <c r="CI13" s="263"/>
      <c r="CJ13" s="263"/>
      <c r="CK13" s="263"/>
      <c r="CL13" s="263"/>
      <c r="CM13" s="263"/>
      <c r="CN13" s="263"/>
      <c r="CO13" s="263"/>
      <c r="CP13" s="263"/>
      <c r="CQ13" s="263"/>
      <c r="CR13" s="263"/>
      <c r="CS13" s="263"/>
      <c r="CT13" s="263"/>
      <c r="CU13" s="263"/>
      <c r="CV13" s="263"/>
      <c r="CW13" s="263"/>
      <c r="CX13" s="263"/>
      <c r="CY13" s="263"/>
      <c r="CZ13" s="263"/>
      <c r="DA13" s="263"/>
      <c r="DB13" s="263"/>
      <c r="DC13" s="263"/>
      <c r="DD13" s="263"/>
      <c r="DE13" s="263"/>
      <c r="DF13" s="263"/>
      <c r="DG13" s="263"/>
      <c r="DH13" s="263"/>
      <c r="DI13" s="263"/>
      <c r="DJ13" s="263"/>
      <c r="DK13" s="263"/>
      <c r="DL13" s="263"/>
    </row>
    <row r="14" spans="1:116" x14ac:dyDescent="0.15">
      <c r="A14" s="263"/>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3"/>
      <c r="AY14" s="263"/>
      <c r="AZ14" s="263"/>
      <c r="BA14" s="263"/>
      <c r="BB14" s="263"/>
      <c r="BC14" s="263"/>
      <c r="BD14" s="263"/>
      <c r="BE14" s="263"/>
      <c r="BF14" s="263"/>
      <c r="BG14" s="263"/>
      <c r="BH14" s="263"/>
      <c r="BI14" s="263"/>
      <c r="BJ14" s="263"/>
      <c r="BK14" s="263"/>
      <c r="BL14" s="263"/>
      <c r="BM14" s="263"/>
      <c r="BN14" s="263"/>
      <c r="BO14" s="263"/>
      <c r="BP14" s="263"/>
      <c r="BQ14" s="263"/>
      <c r="BR14" s="263"/>
      <c r="BS14" s="263"/>
      <c r="BT14" s="263"/>
      <c r="BU14" s="263"/>
      <c r="BV14" s="263"/>
      <c r="BW14" s="263"/>
      <c r="BX14" s="263"/>
      <c r="BY14" s="263"/>
      <c r="BZ14" s="263"/>
      <c r="CA14" s="263"/>
      <c r="CB14" s="263"/>
      <c r="CC14" s="263"/>
      <c r="CD14" s="263"/>
      <c r="CE14" s="263"/>
      <c r="CF14" s="263"/>
      <c r="CG14" s="263"/>
      <c r="CH14" s="263"/>
      <c r="CI14" s="263"/>
      <c r="CJ14" s="263"/>
      <c r="CK14" s="263"/>
      <c r="CL14" s="263"/>
      <c r="CM14" s="263"/>
      <c r="CN14" s="263"/>
      <c r="CO14" s="263"/>
      <c r="CP14" s="263"/>
      <c r="CQ14" s="263"/>
      <c r="CR14" s="263"/>
      <c r="CS14" s="263"/>
      <c r="CT14" s="263"/>
      <c r="CU14" s="263"/>
      <c r="CV14" s="263"/>
      <c r="CW14" s="263"/>
      <c r="CX14" s="263"/>
      <c r="CY14" s="263"/>
      <c r="CZ14" s="263"/>
      <c r="DA14" s="263"/>
      <c r="DB14" s="263"/>
      <c r="DC14" s="263"/>
      <c r="DD14" s="263"/>
      <c r="DE14" s="263"/>
      <c r="DF14" s="263"/>
      <c r="DG14" s="263"/>
      <c r="DH14" s="263"/>
      <c r="DI14" s="263"/>
      <c r="DJ14" s="263"/>
      <c r="DK14" s="263"/>
      <c r="DL14" s="263"/>
    </row>
    <row r="15" spans="1:116" x14ac:dyDescent="0.15">
      <c r="A15" s="263"/>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3"/>
      <c r="AY15" s="263"/>
      <c r="AZ15" s="263"/>
      <c r="BA15" s="263"/>
      <c r="BB15" s="263"/>
      <c r="BC15" s="263"/>
      <c r="BD15" s="263"/>
      <c r="BE15" s="263"/>
      <c r="BF15" s="263"/>
      <c r="BG15" s="263"/>
      <c r="BH15" s="263"/>
      <c r="BI15" s="263"/>
      <c r="BJ15" s="263"/>
      <c r="BK15" s="263"/>
      <c r="BL15" s="263"/>
      <c r="BM15" s="263"/>
      <c r="BN15" s="263"/>
      <c r="BO15" s="263"/>
      <c r="BP15" s="263"/>
      <c r="BQ15" s="263"/>
      <c r="BR15" s="263"/>
      <c r="BS15" s="263"/>
      <c r="BT15" s="263"/>
      <c r="BU15" s="263"/>
      <c r="BV15" s="263"/>
      <c r="BW15" s="263"/>
      <c r="BX15" s="263"/>
      <c r="BY15" s="263"/>
      <c r="BZ15" s="263"/>
      <c r="CA15" s="263"/>
      <c r="CB15" s="263"/>
      <c r="CC15" s="263"/>
      <c r="CD15" s="263"/>
      <c r="CE15" s="263"/>
      <c r="CF15" s="263"/>
      <c r="CG15" s="263"/>
      <c r="CH15" s="263"/>
      <c r="CI15" s="263"/>
      <c r="CJ15" s="263"/>
      <c r="CK15" s="263"/>
      <c r="CL15" s="263"/>
      <c r="CM15" s="263"/>
      <c r="CN15" s="263"/>
      <c r="CO15" s="263"/>
      <c r="CP15" s="263"/>
      <c r="CQ15" s="263"/>
      <c r="CR15" s="263"/>
      <c r="CS15" s="263"/>
      <c r="CT15" s="263"/>
      <c r="CU15" s="263"/>
      <c r="CV15" s="263"/>
      <c r="CW15" s="263"/>
      <c r="CX15" s="263"/>
      <c r="CY15" s="263"/>
      <c r="CZ15" s="263"/>
      <c r="DA15" s="263"/>
      <c r="DB15" s="263"/>
      <c r="DC15" s="263"/>
      <c r="DD15" s="263"/>
      <c r="DE15" s="263"/>
      <c r="DF15" s="263"/>
      <c r="DG15" s="263"/>
      <c r="DH15" s="263"/>
      <c r="DI15" s="263"/>
      <c r="DJ15" s="263"/>
      <c r="DK15" s="263"/>
      <c r="DL15" s="263"/>
    </row>
    <row r="16" spans="1:116" x14ac:dyDescent="0.15">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3"/>
      <c r="AU16" s="263"/>
      <c r="AV16" s="263"/>
      <c r="AW16" s="263"/>
      <c r="AX16" s="263"/>
      <c r="AY16" s="263"/>
      <c r="AZ16" s="263"/>
      <c r="BA16" s="263"/>
      <c r="BB16" s="263"/>
      <c r="BC16" s="263"/>
      <c r="BD16" s="263"/>
      <c r="BE16" s="263"/>
      <c r="BF16" s="263"/>
      <c r="BG16" s="263"/>
      <c r="BH16" s="263"/>
      <c r="BI16" s="263"/>
      <c r="BJ16" s="263"/>
      <c r="BK16" s="263"/>
      <c r="BL16" s="263"/>
      <c r="BM16" s="263"/>
      <c r="BN16" s="263"/>
      <c r="BO16" s="263"/>
      <c r="BP16" s="263"/>
      <c r="BQ16" s="263"/>
      <c r="BR16" s="263"/>
      <c r="BS16" s="263"/>
      <c r="BT16" s="263"/>
      <c r="BU16" s="263"/>
      <c r="BV16" s="263"/>
      <c r="BW16" s="263"/>
      <c r="BX16" s="263"/>
      <c r="BY16" s="263"/>
      <c r="BZ16" s="263"/>
      <c r="CA16" s="263"/>
      <c r="CB16" s="263"/>
      <c r="CC16" s="263"/>
      <c r="CD16" s="263"/>
      <c r="CE16" s="263"/>
      <c r="CF16" s="263"/>
      <c r="CG16" s="263"/>
      <c r="CH16" s="263"/>
      <c r="CI16" s="263"/>
      <c r="CJ16" s="263"/>
      <c r="CK16" s="263"/>
      <c r="CL16" s="263"/>
      <c r="CM16" s="263"/>
      <c r="CN16" s="263"/>
      <c r="CO16" s="263"/>
      <c r="CP16" s="263"/>
      <c r="CQ16" s="263"/>
      <c r="CR16" s="263"/>
      <c r="CS16" s="263"/>
      <c r="CT16" s="263"/>
      <c r="CU16" s="263"/>
      <c r="CV16" s="263"/>
      <c r="CW16" s="263"/>
      <c r="CX16" s="263"/>
      <c r="CY16" s="263"/>
      <c r="CZ16" s="263"/>
      <c r="DA16" s="263"/>
      <c r="DB16" s="263"/>
      <c r="DC16" s="263"/>
      <c r="DD16" s="263"/>
      <c r="DE16" s="263"/>
      <c r="DF16" s="263"/>
      <c r="DG16" s="263"/>
      <c r="DH16" s="263"/>
      <c r="DI16" s="263"/>
      <c r="DJ16" s="263"/>
      <c r="DK16" s="263"/>
      <c r="DL16" s="263"/>
    </row>
    <row r="17" spans="1:116" x14ac:dyDescent="0.15">
      <c r="A17" s="263"/>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3"/>
      <c r="AX17" s="263"/>
      <c r="AY17" s="263"/>
      <c r="AZ17" s="263"/>
      <c r="BA17" s="263"/>
      <c r="BB17" s="263"/>
      <c r="BC17" s="263"/>
      <c r="BD17" s="263"/>
      <c r="BE17" s="263"/>
      <c r="BF17" s="263"/>
      <c r="BG17" s="263"/>
      <c r="BH17" s="263"/>
      <c r="BI17" s="263"/>
      <c r="BJ17" s="263"/>
      <c r="BK17" s="263"/>
      <c r="BL17" s="263"/>
      <c r="BM17" s="263"/>
      <c r="BN17" s="263"/>
      <c r="BO17" s="263"/>
      <c r="BP17" s="263"/>
      <c r="BQ17" s="263"/>
      <c r="BR17" s="263"/>
      <c r="BS17" s="263"/>
      <c r="BT17" s="263"/>
      <c r="BU17" s="263"/>
      <c r="BV17" s="263"/>
      <c r="BW17" s="263"/>
      <c r="BX17" s="263"/>
      <c r="BY17" s="263"/>
      <c r="BZ17" s="263"/>
      <c r="CA17" s="263"/>
      <c r="CB17" s="263"/>
      <c r="CC17" s="263"/>
      <c r="CD17" s="263"/>
      <c r="CE17" s="263"/>
      <c r="CF17" s="263"/>
      <c r="CG17" s="263"/>
      <c r="CH17" s="263"/>
      <c r="CI17" s="263"/>
      <c r="CJ17" s="263"/>
      <c r="CK17" s="263"/>
      <c r="CL17" s="263"/>
      <c r="CM17" s="263"/>
      <c r="CN17" s="263"/>
      <c r="CO17" s="263"/>
      <c r="CP17" s="263"/>
      <c r="CQ17" s="263"/>
      <c r="CR17" s="263"/>
      <c r="CS17" s="263"/>
      <c r="CT17" s="263"/>
      <c r="CU17" s="263"/>
      <c r="CV17" s="263"/>
      <c r="CW17" s="263"/>
      <c r="CX17" s="263"/>
      <c r="CY17" s="263"/>
      <c r="CZ17" s="263"/>
      <c r="DA17" s="263"/>
      <c r="DB17" s="263"/>
      <c r="DC17" s="263"/>
      <c r="DD17" s="263"/>
      <c r="DE17" s="263"/>
      <c r="DF17" s="263"/>
      <c r="DG17" s="263"/>
      <c r="DH17" s="263"/>
      <c r="DI17" s="263"/>
      <c r="DJ17" s="263"/>
      <c r="DK17" s="263"/>
      <c r="DL17" s="263"/>
    </row>
    <row r="18" spans="1:116" x14ac:dyDescent="0.15">
      <c r="A18" s="263"/>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3"/>
      <c r="AY18" s="263"/>
      <c r="AZ18" s="263"/>
      <c r="BA18" s="263"/>
      <c r="BB18" s="263"/>
      <c r="BC18" s="263"/>
      <c r="BD18" s="263"/>
      <c r="BE18" s="263"/>
      <c r="BF18" s="263"/>
      <c r="BG18" s="263"/>
      <c r="BH18" s="263"/>
      <c r="BI18" s="263"/>
      <c r="BJ18" s="263"/>
      <c r="BK18" s="263"/>
      <c r="BL18" s="263"/>
      <c r="BM18" s="263"/>
      <c r="BN18" s="263"/>
      <c r="BO18" s="263"/>
      <c r="BP18" s="263"/>
      <c r="BQ18" s="263"/>
      <c r="BR18" s="263"/>
      <c r="BS18" s="263"/>
      <c r="BT18" s="263"/>
      <c r="BU18" s="263"/>
      <c r="BV18" s="263"/>
      <c r="BW18" s="263"/>
      <c r="BX18" s="263"/>
      <c r="BY18" s="263"/>
      <c r="BZ18" s="263"/>
      <c r="CA18" s="263"/>
      <c r="CB18" s="263"/>
      <c r="CC18" s="263"/>
      <c r="CD18" s="263"/>
      <c r="CE18" s="263"/>
      <c r="CF18" s="263"/>
      <c r="CG18" s="263"/>
      <c r="CH18" s="263"/>
      <c r="CI18" s="263"/>
      <c r="CJ18" s="263"/>
      <c r="CK18" s="263"/>
      <c r="CL18" s="263"/>
      <c r="CM18" s="263"/>
      <c r="CN18" s="263"/>
      <c r="CO18" s="263"/>
      <c r="CP18" s="263"/>
      <c r="CQ18" s="263"/>
      <c r="CR18" s="263"/>
      <c r="CS18" s="263"/>
      <c r="CT18" s="263"/>
      <c r="CU18" s="263"/>
      <c r="CV18" s="263"/>
      <c r="CW18" s="263"/>
      <c r="CX18" s="263"/>
      <c r="CY18" s="263"/>
      <c r="CZ18" s="263"/>
      <c r="DA18" s="263"/>
      <c r="DB18" s="263"/>
      <c r="DC18" s="263"/>
      <c r="DD18" s="263"/>
      <c r="DE18" s="263"/>
      <c r="DF18" s="263"/>
      <c r="DG18" s="263"/>
      <c r="DH18" s="263"/>
      <c r="DI18" s="263"/>
      <c r="DJ18" s="263"/>
      <c r="DK18" s="263"/>
      <c r="DL18" s="263"/>
    </row>
    <row r="19" spans="1:116" x14ac:dyDescent="0.15">
      <c r="A19" s="263"/>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3"/>
      <c r="AZ19" s="263"/>
      <c r="BA19" s="263"/>
      <c r="BB19" s="263"/>
      <c r="BC19" s="263"/>
      <c r="BD19" s="263"/>
      <c r="BE19" s="263"/>
      <c r="BF19" s="263"/>
      <c r="BG19" s="263"/>
      <c r="BH19" s="263"/>
      <c r="BI19" s="263"/>
      <c r="BJ19" s="263"/>
      <c r="BK19" s="263"/>
      <c r="BL19" s="263"/>
      <c r="BM19" s="263"/>
      <c r="BN19" s="263"/>
      <c r="BO19" s="263"/>
      <c r="BP19" s="263"/>
      <c r="BQ19" s="263"/>
      <c r="BR19" s="263"/>
      <c r="BS19" s="263"/>
      <c r="BT19" s="263"/>
      <c r="BU19" s="263"/>
      <c r="BV19" s="263"/>
      <c r="BW19" s="263"/>
      <c r="BX19" s="263"/>
      <c r="BY19" s="263"/>
      <c r="BZ19" s="263"/>
      <c r="CA19" s="263"/>
      <c r="CB19" s="263"/>
      <c r="CC19" s="263"/>
      <c r="CD19" s="263"/>
      <c r="CE19" s="263"/>
      <c r="CF19" s="263"/>
      <c r="CG19" s="263"/>
      <c r="CH19" s="263"/>
      <c r="CI19" s="263"/>
      <c r="CJ19" s="263"/>
      <c r="CK19" s="263"/>
      <c r="CL19" s="263"/>
      <c r="CM19" s="263"/>
      <c r="CN19" s="263"/>
      <c r="CO19" s="263"/>
      <c r="CP19" s="263"/>
      <c r="CQ19" s="263"/>
      <c r="CR19" s="263"/>
      <c r="CS19" s="263"/>
      <c r="CT19" s="263"/>
      <c r="CU19" s="263"/>
      <c r="CV19" s="263"/>
      <c r="CW19" s="263"/>
      <c r="CX19" s="263"/>
      <c r="CY19" s="263"/>
      <c r="CZ19" s="263"/>
      <c r="DA19" s="263"/>
      <c r="DB19" s="263"/>
      <c r="DC19" s="263"/>
      <c r="DD19" s="263"/>
      <c r="DE19" s="263"/>
      <c r="DF19" s="263"/>
      <c r="DG19" s="263"/>
      <c r="DH19" s="263"/>
      <c r="DI19" s="263"/>
      <c r="DJ19" s="263"/>
      <c r="DK19" s="263"/>
      <c r="DL19" s="263"/>
    </row>
    <row r="20" spans="1:116" x14ac:dyDescent="0.15">
      <c r="A20" s="263"/>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3"/>
      <c r="BC20" s="263"/>
      <c r="BD20" s="263"/>
      <c r="BE20" s="263"/>
      <c r="BF20" s="263"/>
      <c r="BG20" s="263"/>
      <c r="BH20" s="263"/>
      <c r="BI20" s="263"/>
      <c r="BJ20" s="263"/>
      <c r="BK20" s="263"/>
      <c r="BL20" s="263"/>
      <c r="BM20" s="263"/>
      <c r="BN20" s="263"/>
      <c r="BO20" s="263"/>
      <c r="BP20" s="263"/>
      <c r="BQ20" s="263"/>
      <c r="BR20" s="263"/>
      <c r="BS20" s="263"/>
      <c r="BT20" s="263"/>
      <c r="BU20" s="263"/>
      <c r="BV20" s="263"/>
      <c r="BW20" s="263"/>
      <c r="BX20" s="263"/>
      <c r="BY20" s="263"/>
      <c r="BZ20" s="263"/>
      <c r="CA20" s="263"/>
      <c r="CB20" s="263"/>
      <c r="CC20" s="263"/>
      <c r="CD20" s="263"/>
      <c r="CE20" s="263"/>
      <c r="CF20" s="263"/>
      <c r="CG20" s="263"/>
      <c r="CH20" s="263"/>
      <c r="CI20" s="263"/>
      <c r="CJ20" s="263"/>
      <c r="CK20" s="263"/>
      <c r="CL20" s="263"/>
      <c r="CM20" s="263"/>
      <c r="CN20" s="263"/>
      <c r="CO20" s="263"/>
      <c r="CP20" s="263"/>
      <c r="CQ20" s="263"/>
      <c r="CR20" s="263"/>
      <c r="CS20" s="263"/>
      <c r="CT20" s="263"/>
      <c r="CU20" s="263"/>
      <c r="CV20" s="263"/>
      <c r="CW20" s="263"/>
      <c r="CX20" s="263"/>
      <c r="CY20" s="263"/>
      <c r="CZ20" s="263"/>
      <c r="DA20" s="263"/>
      <c r="DB20" s="263"/>
      <c r="DC20" s="263"/>
      <c r="DD20" s="263"/>
      <c r="DE20" s="263"/>
      <c r="DF20" s="263"/>
      <c r="DG20" s="263"/>
      <c r="DH20" s="263"/>
      <c r="DI20" s="263"/>
      <c r="DJ20" s="263"/>
      <c r="DK20" s="263"/>
      <c r="DL20" s="263"/>
    </row>
    <row r="21" spans="1:116" x14ac:dyDescent="0.15">
      <c r="A21" s="263"/>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c r="BN21" s="263"/>
      <c r="BO21" s="263"/>
      <c r="BP21" s="263"/>
      <c r="BQ21" s="263"/>
      <c r="BR21" s="263"/>
      <c r="BS21" s="263"/>
      <c r="BT21" s="263"/>
      <c r="BU21" s="263"/>
      <c r="BV21" s="263"/>
      <c r="BW21" s="263"/>
      <c r="BX21" s="263"/>
      <c r="BY21" s="263"/>
      <c r="BZ21" s="263"/>
      <c r="CA21" s="263"/>
      <c r="CB21" s="263"/>
      <c r="CC21" s="263"/>
      <c r="CD21" s="263"/>
      <c r="CE21" s="263"/>
      <c r="CF21" s="263"/>
      <c r="CG21" s="263"/>
      <c r="CH21" s="263"/>
      <c r="CI21" s="263"/>
      <c r="CJ21" s="263"/>
      <c r="CK21" s="263"/>
      <c r="CL21" s="263"/>
      <c r="CM21" s="263"/>
      <c r="CN21" s="263"/>
      <c r="CO21" s="263"/>
      <c r="CP21" s="263"/>
      <c r="CQ21" s="263"/>
      <c r="CR21" s="263"/>
      <c r="CS21" s="263"/>
      <c r="CT21" s="263"/>
      <c r="CU21" s="263"/>
      <c r="CV21" s="263"/>
      <c r="CW21" s="263"/>
      <c r="CX21" s="263"/>
      <c r="CY21" s="263"/>
      <c r="CZ21" s="263"/>
      <c r="DA21" s="263"/>
      <c r="DB21" s="263"/>
      <c r="DC21" s="263"/>
      <c r="DD21" s="263"/>
      <c r="DE21" s="263"/>
      <c r="DF21" s="263"/>
      <c r="DG21" s="263"/>
      <c r="DH21" s="263"/>
      <c r="DI21" s="263"/>
      <c r="DJ21" s="263"/>
      <c r="DK21" s="263"/>
      <c r="DL21" s="264"/>
    </row>
    <row r="22" spans="1:116" x14ac:dyDescent="0.15">
      <c r="A22" s="263"/>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3"/>
      <c r="BA22" s="263"/>
      <c r="BB22" s="263"/>
      <c r="BC22" s="263"/>
      <c r="BD22" s="263"/>
      <c r="BE22" s="263"/>
      <c r="BF22" s="263"/>
      <c r="BG22" s="263"/>
      <c r="BH22" s="263"/>
      <c r="BI22" s="263"/>
      <c r="BJ22" s="263"/>
      <c r="BK22" s="263"/>
      <c r="BL22" s="263"/>
      <c r="BM22" s="263"/>
      <c r="BN22" s="263"/>
      <c r="BO22" s="263"/>
      <c r="BP22" s="263"/>
      <c r="BQ22" s="263"/>
      <c r="BR22" s="263"/>
      <c r="BS22" s="263"/>
      <c r="BT22" s="263"/>
      <c r="BU22" s="263"/>
      <c r="BV22" s="263"/>
      <c r="BW22" s="263"/>
      <c r="BX22" s="263"/>
      <c r="BY22" s="263"/>
      <c r="BZ22" s="263"/>
      <c r="CA22" s="263"/>
      <c r="CB22" s="263"/>
      <c r="CC22" s="263"/>
      <c r="CD22" s="263"/>
      <c r="CE22" s="263"/>
      <c r="CF22" s="263"/>
      <c r="CG22" s="263"/>
      <c r="CH22" s="263"/>
      <c r="CI22" s="263"/>
      <c r="CJ22" s="263"/>
      <c r="CK22" s="263"/>
      <c r="CL22" s="263"/>
      <c r="CM22" s="263"/>
      <c r="CN22" s="263"/>
      <c r="CO22" s="263"/>
      <c r="CP22" s="263"/>
      <c r="CQ22" s="263"/>
      <c r="CR22" s="263"/>
      <c r="CS22" s="263"/>
      <c r="CT22" s="263"/>
      <c r="CU22" s="263"/>
      <c r="CV22" s="263"/>
      <c r="CW22" s="263"/>
      <c r="CX22" s="263"/>
      <c r="CY22" s="263"/>
      <c r="CZ22" s="263"/>
      <c r="DA22" s="263"/>
      <c r="DB22" s="263"/>
      <c r="DC22" s="263"/>
      <c r="DD22" s="263"/>
      <c r="DE22" s="263"/>
      <c r="DF22" s="263"/>
      <c r="DG22" s="263"/>
      <c r="DH22" s="263"/>
      <c r="DI22" s="263"/>
      <c r="DJ22" s="263"/>
      <c r="DK22" s="263"/>
      <c r="DL22" s="263"/>
    </row>
    <row r="23" spans="1:116" x14ac:dyDescent="0.15">
      <c r="A23" s="263"/>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63"/>
      <c r="AT23" s="263"/>
      <c r="AU23" s="263"/>
      <c r="AV23" s="263"/>
      <c r="AW23" s="263"/>
      <c r="AX23" s="263"/>
      <c r="AY23" s="263"/>
      <c r="AZ23" s="263"/>
      <c r="BA23" s="263"/>
      <c r="BB23" s="263"/>
      <c r="BC23" s="263"/>
      <c r="BD23" s="263"/>
      <c r="BE23" s="263"/>
      <c r="BF23" s="263"/>
      <c r="BG23" s="263"/>
      <c r="BH23" s="263"/>
      <c r="BI23" s="263"/>
      <c r="BJ23" s="263"/>
      <c r="BK23" s="263"/>
      <c r="BL23" s="263"/>
      <c r="BM23" s="263"/>
      <c r="BN23" s="263"/>
      <c r="BO23" s="263"/>
      <c r="BP23" s="263"/>
      <c r="BQ23" s="263"/>
      <c r="BR23" s="263"/>
      <c r="BS23" s="263"/>
      <c r="BT23" s="263"/>
      <c r="BU23" s="263"/>
      <c r="BV23" s="263"/>
      <c r="BW23" s="263"/>
      <c r="BX23" s="263"/>
      <c r="BY23" s="263"/>
      <c r="BZ23" s="263"/>
      <c r="CA23" s="263"/>
      <c r="CB23" s="263"/>
      <c r="CC23" s="263"/>
      <c r="CD23" s="263"/>
      <c r="CE23" s="263"/>
      <c r="CF23" s="263"/>
      <c r="CG23" s="263"/>
      <c r="CH23" s="263"/>
      <c r="CI23" s="263"/>
      <c r="CJ23" s="263"/>
      <c r="CK23" s="263"/>
      <c r="CL23" s="263"/>
      <c r="CM23" s="263"/>
      <c r="CN23" s="263"/>
      <c r="CO23" s="263"/>
      <c r="CP23" s="263"/>
      <c r="CQ23" s="263"/>
      <c r="CR23" s="263"/>
      <c r="CS23" s="263"/>
      <c r="CT23" s="263"/>
      <c r="CU23" s="263"/>
      <c r="CV23" s="263"/>
      <c r="CW23" s="263"/>
      <c r="CX23" s="263"/>
      <c r="CY23" s="263"/>
      <c r="CZ23" s="263"/>
      <c r="DA23" s="263"/>
      <c r="DB23" s="263"/>
      <c r="DC23" s="263"/>
      <c r="DD23" s="263"/>
      <c r="DE23" s="263"/>
      <c r="DF23" s="263"/>
      <c r="DG23" s="263"/>
      <c r="DH23" s="263"/>
      <c r="DI23" s="263"/>
      <c r="DJ23" s="263"/>
      <c r="DK23" s="263"/>
      <c r="DL23" s="263"/>
    </row>
    <row r="24" spans="1:116" x14ac:dyDescent="0.15">
      <c r="A24" s="263"/>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c r="AW24" s="263"/>
      <c r="AX24" s="263"/>
      <c r="AY24" s="263"/>
      <c r="AZ24" s="263"/>
      <c r="BA24" s="263"/>
      <c r="BB24" s="263"/>
      <c r="BC24" s="263"/>
      <c r="BD24" s="263"/>
      <c r="BE24" s="263"/>
      <c r="BF24" s="263"/>
      <c r="BG24" s="263"/>
      <c r="BH24" s="263"/>
      <c r="BI24" s="263"/>
      <c r="BJ24" s="263"/>
      <c r="BK24" s="263"/>
      <c r="BL24" s="263"/>
      <c r="BM24" s="263"/>
      <c r="BN24" s="263"/>
      <c r="BO24" s="263"/>
      <c r="BP24" s="263"/>
      <c r="BQ24" s="263"/>
      <c r="BR24" s="263"/>
      <c r="BS24" s="263"/>
      <c r="BT24" s="263"/>
      <c r="BU24" s="263"/>
      <c r="BV24" s="263"/>
      <c r="BW24" s="263"/>
      <c r="BX24" s="263"/>
      <c r="BY24" s="263"/>
      <c r="BZ24" s="263"/>
      <c r="CA24" s="263"/>
      <c r="CB24" s="263"/>
      <c r="CC24" s="263"/>
      <c r="CD24" s="263"/>
      <c r="CE24" s="263"/>
      <c r="CF24" s="263"/>
      <c r="CG24" s="263"/>
      <c r="CH24" s="263"/>
      <c r="CI24" s="263"/>
      <c r="CJ24" s="263"/>
      <c r="CK24" s="263"/>
      <c r="CL24" s="263"/>
      <c r="CM24" s="263"/>
      <c r="CN24" s="263"/>
      <c r="CO24" s="263"/>
      <c r="CP24" s="263"/>
      <c r="CQ24" s="263"/>
      <c r="CR24" s="263"/>
      <c r="CS24" s="263"/>
      <c r="CT24" s="263"/>
      <c r="CU24" s="263"/>
      <c r="CV24" s="263"/>
      <c r="CW24" s="263"/>
      <c r="CX24" s="263"/>
      <c r="CY24" s="263"/>
      <c r="CZ24" s="263"/>
      <c r="DA24" s="263"/>
      <c r="DB24" s="263"/>
      <c r="DC24" s="263"/>
      <c r="DD24" s="263"/>
      <c r="DE24" s="263"/>
      <c r="DF24" s="263"/>
      <c r="DG24" s="263"/>
      <c r="DH24" s="263"/>
      <c r="DI24" s="263"/>
      <c r="DJ24" s="263"/>
      <c r="DK24" s="263"/>
      <c r="DL24" s="263"/>
    </row>
    <row r="25" spans="1:116" x14ac:dyDescent="0.15">
      <c r="A25" s="263"/>
      <c r="B25" s="263"/>
      <c r="C25" s="263"/>
      <c r="D25" s="263"/>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3"/>
      <c r="AO25" s="263"/>
      <c r="AP25" s="263"/>
      <c r="AQ25" s="263"/>
      <c r="AR25" s="263"/>
      <c r="AS25" s="263"/>
      <c r="AT25" s="263"/>
      <c r="AU25" s="263"/>
      <c r="AV25" s="263"/>
      <c r="AW25" s="263"/>
      <c r="AX25" s="263"/>
      <c r="AY25" s="263"/>
      <c r="AZ25" s="263"/>
      <c r="BA25" s="263"/>
      <c r="BB25" s="263"/>
      <c r="BC25" s="263"/>
      <c r="BD25" s="263"/>
      <c r="BE25" s="263"/>
      <c r="BF25" s="263"/>
      <c r="BG25" s="263"/>
      <c r="BH25" s="263"/>
      <c r="BI25" s="263"/>
      <c r="BJ25" s="263"/>
      <c r="BK25" s="263"/>
      <c r="BL25" s="263"/>
      <c r="BM25" s="263"/>
      <c r="BN25" s="263"/>
      <c r="BO25" s="263"/>
      <c r="BP25" s="263"/>
      <c r="BQ25" s="263"/>
      <c r="BR25" s="263"/>
      <c r="BS25" s="263"/>
      <c r="BT25" s="263"/>
      <c r="BU25" s="263"/>
      <c r="BV25" s="263"/>
      <c r="BW25" s="263"/>
      <c r="BX25" s="263"/>
      <c r="BY25" s="263"/>
      <c r="BZ25" s="263"/>
      <c r="CA25" s="263"/>
      <c r="CB25" s="263"/>
      <c r="CC25" s="263"/>
      <c r="CD25" s="263"/>
      <c r="CE25" s="263"/>
      <c r="CF25" s="263"/>
      <c r="CG25" s="263"/>
      <c r="CH25" s="263"/>
      <c r="CI25" s="263"/>
      <c r="CJ25" s="263"/>
      <c r="CK25" s="263"/>
      <c r="CL25" s="263"/>
      <c r="CM25" s="263"/>
      <c r="CN25" s="263"/>
      <c r="CO25" s="263"/>
      <c r="CP25" s="263"/>
      <c r="CQ25" s="263"/>
      <c r="CR25" s="263"/>
      <c r="CS25" s="263"/>
      <c r="CT25" s="263"/>
      <c r="CU25" s="263"/>
      <c r="CV25" s="263"/>
      <c r="CW25" s="263"/>
      <c r="CX25" s="263"/>
      <c r="CY25" s="263"/>
      <c r="CZ25" s="263"/>
      <c r="DA25" s="263"/>
      <c r="DB25" s="263"/>
      <c r="DC25" s="263"/>
      <c r="DD25" s="263"/>
      <c r="DE25" s="263"/>
      <c r="DF25" s="263"/>
      <c r="DG25" s="263"/>
      <c r="DH25" s="263"/>
      <c r="DI25" s="263"/>
      <c r="DJ25" s="263"/>
      <c r="DK25" s="263"/>
      <c r="DL25" s="263"/>
    </row>
    <row r="26" spans="1:116" x14ac:dyDescent="0.15">
      <c r="A26" s="263"/>
      <c r="B26" s="263"/>
      <c r="C26" s="263"/>
      <c r="D26" s="263"/>
      <c r="E26" s="263"/>
      <c r="F26" s="263"/>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3"/>
      <c r="AM26" s="263"/>
      <c r="AN26" s="263"/>
      <c r="AO26" s="263"/>
      <c r="AP26" s="263"/>
      <c r="AQ26" s="263"/>
      <c r="AR26" s="263"/>
      <c r="AS26" s="263"/>
      <c r="AT26" s="263"/>
      <c r="AU26" s="263"/>
      <c r="AV26" s="263"/>
      <c r="AW26" s="263"/>
      <c r="AX26" s="263"/>
      <c r="AY26" s="263"/>
      <c r="AZ26" s="263"/>
      <c r="BA26" s="263"/>
      <c r="BB26" s="263"/>
      <c r="BC26" s="263"/>
      <c r="BD26" s="263"/>
      <c r="BE26" s="263"/>
      <c r="BF26" s="263"/>
      <c r="BG26" s="263"/>
      <c r="BH26" s="263"/>
      <c r="BI26" s="263"/>
      <c r="BJ26" s="263"/>
      <c r="BK26" s="263"/>
      <c r="BL26" s="263"/>
      <c r="BM26" s="263"/>
      <c r="BN26" s="263"/>
      <c r="BO26" s="263"/>
      <c r="BP26" s="263"/>
      <c r="BQ26" s="263"/>
      <c r="BR26" s="263"/>
      <c r="BS26" s="263"/>
      <c r="BT26" s="263"/>
      <c r="BU26" s="263"/>
      <c r="BV26" s="263"/>
      <c r="BW26" s="263"/>
      <c r="BX26" s="263"/>
      <c r="BY26" s="263"/>
      <c r="BZ26" s="263"/>
      <c r="CA26" s="263"/>
      <c r="CB26" s="263"/>
      <c r="CC26" s="263"/>
      <c r="CD26" s="263"/>
      <c r="CE26" s="263"/>
      <c r="CF26" s="263"/>
      <c r="CG26" s="263"/>
      <c r="CH26" s="263"/>
      <c r="CI26" s="263"/>
      <c r="CJ26" s="263"/>
      <c r="CK26" s="263"/>
      <c r="CL26" s="263"/>
      <c r="CM26" s="263"/>
      <c r="CN26" s="263"/>
      <c r="CO26" s="263"/>
      <c r="CP26" s="263"/>
      <c r="CQ26" s="263"/>
      <c r="CR26" s="263"/>
      <c r="CS26" s="263"/>
      <c r="CT26" s="263"/>
      <c r="CU26" s="263"/>
      <c r="CV26" s="263"/>
      <c r="CW26" s="263"/>
      <c r="CX26" s="263"/>
      <c r="CY26" s="263"/>
      <c r="CZ26" s="263"/>
      <c r="DA26" s="263"/>
      <c r="DB26" s="263"/>
      <c r="DC26" s="263"/>
      <c r="DD26" s="263"/>
      <c r="DE26" s="263"/>
      <c r="DF26" s="263"/>
      <c r="DG26" s="263"/>
      <c r="DH26" s="263"/>
      <c r="DI26" s="263"/>
      <c r="DJ26" s="263"/>
      <c r="DK26" s="263"/>
      <c r="DL26" s="263"/>
    </row>
    <row r="27" spans="1:116" x14ac:dyDescent="0.15">
      <c r="A27" s="263"/>
      <c r="B27" s="263"/>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263"/>
      <c r="AP27" s="263"/>
      <c r="AQ27" s="263"/>
      <c r="AR27" s="263"/>
      <c r="AS27" s="263"/>
      <c r="AT27" s="263"/>
      <c r="AU27" s="263"/>
      <c r="AV27" s="263"/>
      <c r="AW27" s="263"/>
      <c r="AX27" s="263"/>
      <c r="AY27" s="263"/>
      <c r="AZ27" s="263"/>
      <c r="BA27" s="263"/>
      <c r="BB27" s="263"/>
      <c r="BC27" s="263"/>
      <c r="BD27" s="263"/>
      <c r="BE27" s="263"/>
      <c r="BF27" s="263"/>
      <c r="BG27" s="263"/>
      <c r="BH27" s="263"/>
      <c r="BI27" s="263"/>
      <c r="BJ27" s="263"/>
      <c r="BK27" s="263"/>
      <c r="BL27" s="263"/>
      <c r="BM27" s="263"/>
      <c r="BN27" s="263"/>
      <c r="BO27" s="263"/>
      <c r="BP27" s="263"/>
      <c r="BQ27" s="263"/>
      <c r="BR27" s="263"/>
      <c r="BS27" s="263"/>
      <c r="BT27" s="263"/>
      <c r="BU27" s="263"/>
      <c r="BV27" s="263"/>
      <c r="BW27" s="263"/>
      <c r="BX27" s="263"/>
      <c r="BY27" s="263"/>
      <c r="BZ27" s="263"/>
      <c r="CA27" s="263"/>
      <c r="CB27" s="263"/>
      <c r="CC27" s="263"/>
      <c r="CD27" s="263"/>
      <c r="CE27" s="263"/>
      <c r="CF27" s="263"/>
      <c r="CG27" s="263"/>
      <c r="CH27" s="263"/>
      <c r="CI27" s="263"/>
      <c r="CJ27" s="263"/>
      <c r="CK27" s="263"/>
      <c r="CL27" s="263"/>
      <c r="CM27" s="263"/>
      <c r="CN27" s="263"/>
      <c r="CO27" s="263"/>
      <c r="CP27" s="263"/>
      <c r="CQ27" s="263"/>
      <c r="CR27" s="263"/>
      <c r="CS27" s="263"/>
      <c r="CT27" s="263"/>
      <c r="CU27" s="263"/>
      <c r="CV27" s="263"/>
      <c r="CW27" s="263"/>
      <c r="CX27" s="263"/>
      <c r="CY27" s="263"/>
      <c r="CZ27" s="263"/>
      <c r="DA27" s="263"/>
      <c r="DB27" s="263"/>
      <c r="DC27" s="263"/>
      <c r="DD27" s="263"/>
      <c r="DE27" s="263"/>
      <c r="DF27" s="263"/>
      <c r="DG27" s="263"/>
      <c r="DH27" s="263"/>
      <c r="DI27" s="263"/>
      <c r="DJ27" s="263"/>
      <c r="DK27" s="263"/>
      <c r="DL27" s="263"/>
    </row>
    <row r="28" spans="1:116" x14ac:dyDescent="0.15">
      <c r="A28" s="263"/>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3"/>
      <c r="AY28" s="263"/>
      <c r="AZ28" s="263"/>
      <c r="BA28" s="263"/>
      <c r="BB28" s="263"/>
      <c r="BC28" s="263"/>
      <c r="BD28" s="263"/>
      <c r="BE28" s="263"/>
      <c r="BF28" s="263"/>
      <c r="BG28" s="263"/>
      <c r="BH28" s="263"/>
      <c r="BI28" s="263"/>
      <c r="BJ28" s="263"/>
      <c r="BK28" s="263"/>
      <c r="BL28" s="263"/>
      <c r="BM28" s="263"/>
      <c r="BN28" s="263"/>
      <c r="BO28" s="263"/>
      <c r="BP28" s="263"/>
      <c r="BQ28" s="263"/>
      <c r="BR28" s="263"/>
      <c r="BS28" s="263"/>
      <c r="BT28" s="263"/>
      <c r="BU28" s="263"/>
      <c r="BV28" s="263"/>
      <c r="BW28" s="263"/>
      <c r="BX28" s="263"/>
      <c r="BY28" s="263"/>
      <c r="BZ28" s="263"/>
      <c r="CA28" s="263"/>
      <c r="CB28" s="263"/>
      <c r="CC28" s="263"/>
      <c r="CD28" s="263"/>
      <c r="CE28" s="263"/>
      <c r="CF28" s="263"/>
      <c r="CG28" s="263"/>
      <c r="CH28" s="263"/>
      <c r="CI28" s="263"/>
      <c r="CJ28" s="263"/>
      <c r="CK28" s="263"/>
      <c r="CL28" s="263"/>
      <c r="CM28" s="263"/>
      <c r="CN28" s="263"/>
      <c r="CO28" s="263"/>
      <c r="CP28" s="263"/>
      <c r="CQ28" s="263"/>
      <c r="CR28" s="263"/>
      <c r="CS28" s="263"/>
      <c r="CT28" s="263"/>
      <c r="CU28" s="263"/>
      <c r="CV28" s="263"/>
      <c r="CW28" s="263"/>
      <c r="CX28" s="263"/>
      <c r="CY28" s="263"/>
      <c r="CZ28" s="263"/>
      <c r="DA28" s="263"/>
      <c r="DB28" s="263"/>
      <c r="DC28" s="263"/>
      <c r="DD28" s="263"/>
      <c r="DE28" s="263"/>
      <c r="DF28" s="263"/>
      <c r="DG28" s="263"/>
      <c r="DH28" s="263"/>
      <c r="DI28" s="263"/>
      <c r="DJ28" s="263"/>
      <c r="DK28" s="263"/>
      <c r="DL28" s="263"/>
    </row>
    <row r="29" spans="1:116" x14ac:dyDescent="0.15">
      <c r="A29" s="263"/>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63"/>
      <c r="BB29" s="263"/>
      <c r="BC29" s="263"/>
      <c r="BD29" s="263"/>
      <c r="BE29" s="263"/>
      <c r="BF29" s="263"/>
      <c r="BG29" s="263"/>
      <c r="BH29" s="263"/>
      <c r="BI29" s="263"/>
      <c r="BJ29" s="263"/>
      <c r="BK29" s="263"/>
      <c r="BL29" s="263"/>
      <c r="BM29" s="263"/>
      <c r="BN29" s="263"/>
      <c r="BO29" s="263"/>
      <c r="BP29" s="263"/>
      <c r="BQ29" s="263"/>
      <c r="BR29" s="263"/>
      <c r="BS29" s="263"/>
      <c r="BT29" s="263"/>
      <c r="BU29" s="263"/>
      <c r="BV29" s="263"/>
      <c r="BW29" s="263"/>
      <c r="BX29" s="263"/>
      <c r="BY29" s="263"/>
      <c r="BZ29" s="263"/>
      <c r="CA29" s="263"/>
      <c r="CB29" s="263"/>
      <c r="CC29" s="263"/>
      <c r="CD29" s="263"/>
      <c r="CE29" s="263"/>
      <c r="CF29" s="263"/>
      <c r="CG29" s="263"/>
      <c r="CH29" s="263"/>
      <c r="CI29" s="263"/>
      <c r="CJ29" s="263"/>
      <c r="CK29" s="263"/>
      <c r="CL29" s="263"/>
      <c r="CM29" s="263"/>
      <c r="CN29" s="263"/>
      <c r="CO29" s="263"/>
      <c r="CP29" s="263"/>
      <c r="CQ29" s="263"/>
      <c r="CR29" s="263"/>
      <c r="CS29" s="263"/>
      <c r="CT29" s="263"/>
      <c r="CU29" s="263"/>
      <c r="CV29" s="263"/>
      <c r="CW29" s="263"/>
      <c r="CX29" s="263"/>
      <c r="CY29" s="263"/>
      <c r="CZ29" s="263"/>
      <c r="DA29" s="263"/>
      <c r="DB29" s="263"/>
      <c r="DC29" s="263"/>
      <c r="DD29" s="263"/>
      <c r="DE29" s="263"/>
      <c r="DF29" s="263"/>
      <c r="DG29" s="263"/>
      <c r="DH29" s="263"/>
      <c r="DI29" s="263"/>
      <c r="DJ29" s="263"/>
      <c r="DK29" s="263"/>
      <c r="DL29" s="263"/>
    </row>
    <row r="30" spans="1:116" x14ac:dyDescent="0.15">
      <c r="A30" s="263"/>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3"/>
      <c r="AY30" s="263"/>
      <c r="AZ30" s="263"/>
      <c r="BA30" s="263"/>
      <c r="BB30" s="263"/>
      <c r="BC30" s="263"/>
      <c r="BD30" s="263"/>
      <c r="BE30" s="263"/>
      <c r="BF30" s="263"/>
      <c r="BG30" s="263"/>
      <c r="BH30" s="263"/>
      <c r="BI30" s="263"/>
      <c r="BJ30" s="263"/>
      <c r="BK30" s="263"/>
      <c r="BL30" s="263"/>
      <c r="BM30" s="263"/>
      <c r="BN30" s="263"/>
      <c r="BO30" s="263"/>
      <c r="BP30" s="263"/>
      <c r="BQ30" s="263"/>
      <c r="BR30" s="263"/>
      <c r="BS30" s="263"/>
      <c r="BT30" s="263"/>
      <c r="BU30" s="263"/>
      <c r="BV30" s="263"/>
      <c r="BW30" s="263"/>
      <c r="BX30" s="263"/>
      <c r="BY30" s="263"/>
      <c r="BZ30" s="263"/>
      <c r="CA30" s="263"/>
      <c r="CB30" s="263"/>
      <c r="CC30" s="263"/>
      <c r="CD30" s="263"/>
      <c r="CE30" s="263"/>
      <c r="CF30" s="263"/>
      <c r="CG30" s="263"/>
      <c r="CH30" s="263"/>
      <c r="CI30" s="263"/>
      <c r="CJ30" s="263"/>
      <c r="CK30" s="263"/>
      <c r="CL30" s="263"/>
      <c r="CM30" s="263"/>
      <c r="CN30" s="263"/>
      <c r="CO30" s="263"/>
      <c r="CP30" s="263"/>
      <c r="CQ30" s="263"/>
      <c r="CR30" s="263"/>
      <c r="CS30" s="263"/>
      <c r="CT30" s="263"/>
      <c r="CU30" s="263"/>
      <c r="CV30" s="263"/>
      <c r="CW30" s="263"/>
      <c r="CX30" s="263"/>
      <c r="CY30" s="263"/>
      <c r="CZ30" s="263"/>
      <c r="DA30" s="263"/>
      <c r="DB30" s="263"/>
      <c r="DC30" s="263"/>
      <c r="DD30" s="263"/>
      <c r="DE30" s="263"/>
      <c r="DF30" s="263"/>
      <c r="DG30" s="263"/>
      <c r="DH30" s="263"/>
      <c r="DI30" s="263"/>
      <c r="DJ30" s="263"/>
      <c r="DK30" s="263"/>
      <c r="DL30" s="263"/>
    </row>
    <row r="31" spans="1:116" x14ac:dyDescent="0.15">
      <c r="A31" s="263"/>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3"/>
      <c r="BR31" s="263"/>
      <c r="BS31" s="263"/>
      <c r="BT31" s="263"/>
      <c r="BU31" s="263"/>
      <c r="BV31" s="263"/>
      <c r="BW31" s="263"/>
      <c r="BX31" s="263"/>
      <c r="BY31" s="263"/>
      <c r="BZ31" s="263"/>
      <c r="CA31" s="263"/>
      <c r="CB31" s="263"/>
      <c r="CC31" s="263"/>
      <c r="CD31" s="263"/>
      <c r="CE31" s="263"/>
      <c r="CF31" s="263"/>
      <c r="CG31" s="263"/>
      <c r="CH31" s="263"/>
      <c r="CI31" s="263"/>
      <c r="CJ31" s="263"/>
      <c r="CK31" s="263"/>
      <c r="CL31" s="263"/>
      <c r="CM31" s="263"/>
      <c r="CN31" s="263"/>
      <c r="CO31" s="263"/>
      <c r="CP31" s="263"/>
      <c r="CQ31" s="263"/>
      <c r="CR31" s="263"/>
      <c r="CS31" s="263"/>
      <c r="CT31" s="263"/>
      <c r="CU31" s="263"/>
      <c r="CV31" s="263"/>
      <c r="CW31" s="263"/>
      <c r="CX31" s="263"/>
      <c r="CY31" s="263"/>
      <c r="CZ31" s="263"/>
      <c r="DA31" s="263"/>
      <c r="DB31" s="263"/>
      <c r="DC31" s="263"/>
      <c r="DD31" s="263"/>
      <c r="DE31" s="263"/>
      <c r="DF31" s="263"/>
      <c r="DG31" s="263"/>
      <c r="DH31" s="263"/>
      <c r="DI31" s="263"/>
      <c r="DJ31" s="263"/>
      <c r="DK31" s="263"/>
      <c r="DL31" s="263"/>
    </row>
    <row r="32" spans="1:116" x14ac:dyDescent="0.15">
      <c r="A32" s="263"/>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3"/>
      <c r="BO32" s="263"/>
      <c r="BP32" s="263"/>
      <c r="BQ32" s="263"/>
      <c r="BR32" s="263"/>
      <c r="BS32" s="263"/>
      <c r="BT32" s="263"/>
      <c r="BU32" s="263"/>
      <c r="BV32" s="263"/>
      <c r="BW32" s="263"/>
      <c r="BX32" s="263"/>
      <c r="BY32" s="263"/>
      <c r="BZ32" s="263"/>
      <c r="CA32" s="263"/>
      <c r="CB32" s="263"/>
      <c r="CC32" s="263"/>
      <c r="CD32" s="263"/>
      <c r="CE32" s="263"/>
      <c r="CF32" s="263"/>
      <c r="CG32" s="263"/>
      <c r="CH32" s="263"/>
      <c r="CI32" s="263"/>
      <c r="CJ32" s="263"/>
      <c r="CK32" s="263"/>
      <c r="CL32" s="263"/>
      <c r="CM32" s="263"/>
      <c r="CN32" s="263"/>
      <c r="CO32" s="263"/>
      <c r="CP32" s="263"/>
      <c r="CQ32" s="263"/>
      <c r="CR32" s="263"/>
      <c r="CS32" s="263"/>
      <c r="CT32" s="263"/>
      <c r="CU32" s="263"/>
      <c r="CV32" s="263"/>
      <c r="CW32" s="263"/>
      <c r="CX32" s="263"/>
      <c r="CY32" s="263"/>
      <c r="CZ32" s="263"/>
      <c r="DA32" s="263"/>
      <c r="DB32" s="263"/>
      <c r="DC32" s="263"/>
      <c r="DD32" s="263"/>
      <c r="DE32" s="263"/>
      <c r="DF32" s="263"/>
      <c r="DG32" s="263"/>
      <c r="DH32" s="263"/>
      <c r="DI32" s="263"/>
      <c r="DJ32" s="263"/>
      <c r="DK32" s="263"/>
      <c r="DL32" s="263"/>
    </row>
    <row r="33" spans="1:116" x14ac:dyDescent="0.15">
      <c r="A33" s="263"/>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c r="BJ33" s="263"/>
      <c r="BK33" s="263"/>
      <c r="BL33" s="263"/>
      <c r="BM33" s="263"/>
      <c r="BN33" s="263"/>
      <c r="BO33" s="263"/>
      <c r="BP33" s="263"/>
      <c r="BQ33" s="263"/>
      <c r="BR33" s="263"/>
      <c r="BS33" s="263"/>
      <c r="BT33" s="263"/>
      <c r="BU33" s="263"/>
      <c r="BV33" s="263"/>
      <c r="BW33" s="263"/>
      <c r="BX33" s="263"/>
      <c r="BY33" s="263"/>
      <c r="BZ33" s="263"/>
      <c r="CA33" s="263"/>
      <c r="CB33" s="263"/>
      <c r="CC33" s="263"/>
      <c r="CD33" s="263"/>
      <c r="CE33" s="263"/>
      <c r="CF33" s="263"/>
      <c r="CG33" s="263"/>
      <c r="CH33" s="263"/>
      <c r="CI33" s="263"/>
      <c r="CJ33" s="263"/>
      <c r="CK33" s="263"/>
      <c r="CL33" s="263"/>
      <c r="CM33" s="263"/>
      <c r="CN33" s="263"/>
      <c r="CO33" s="263"/>
      <c r="CP33" s="263"/>
      <c r="CQ33" s="263"/>
      <c r="CR33" s="263"/>
      <c r="CS33" s="263"/>
      <c r="CT33" s="263"/>
      <c r="CU33" s="263"/>
      <c r="CV33" s="263"/>
      <c r="CW33" s="263"/>
      <c r="CX33" s="263"/>
      <c r="CY33" s="263"/>
      <c r="CZ33" s="263"/>
      <c r="DA33" s="263"/>
      <c r="DB33" s="263"/>
      <c r="DC33" s="263"/>
      <c r="DD33" s="263"/>
      <c r="DE33" s="263"/>
      <c r="DF33" s="263"/>
      <c r="DG33" s="263"/>
      <c r="DH33" s="263"/>
      <c r="DI33" s="263"/>
      <c r="DJ33" s="263"/>
      <c r="DK33" s="263"/>
      <c r="DL33" s="263"/>
    </row>
    <row r="34" spans="1:116" x14ac:dyDescent="0.15">
      <c r="A34" s="263"/>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3"/>
      <c r="BB34" s="263"/>
      <c r="BC34" s="263"/>
      <c r="BD34" s="263"/>
      <c r="BE34" s="263"/>
      <c r="BF34" s="263"/>
      <c r="BG34" s="263"/>
      <c r="BH34" s="263"/>
      <c r="BI34" s="263"/>
      <c r="BJ34" s="263"/>
      <c r="BK34" s="263"/>
      <c r="BL34" s="263"/>
      <c r="BM34" s="263"/>
      <c r="BN34" s="263"/>
      <c r="BO34" s="263"/>
      <c r="BP34" s="263"/>
      <c r="BQ34" s="263"/>
      <c r="BR34" s="263"/>
      <c r="BS34" s="263"/>
      <c r="BT34" s="263"/>
      <c r="BU34" s="263"/>
      <c r="BV34" s="263"/>
      <c r="BW34" s="263"/>
      <c r="BX34" s="263"/>
      <c r="BY34" s="263"/>
      <c r="BZ34" s="263"/>
      <c r="CA34" s="263"/>
      <c r="CB34" s="263"/>
      <c r="CC34" s="263"/>
      <c r="CD34" s="263"/>
      <c r="CE34" s="263"/>
      <c r="CF34" s="263"/>
      <c r="CG34" s="263"/>
      <c r="CH34" s="263"/>
      <c r="CI34" s="263"/>
      <c r="CJ34" s="263"/>
      <c r="CK34" s="263"/>
      <c r="CL34" s="263"/>
      <c r="CM34" s="263"/>
      <c r="CN34" s="263"/>
      <c r="CO34" s="263"/>
      <c r="CP34" s="263"/>
      <c r="CQ34" s="263"/>
      <c r="CR34" s="263"/>
      <c r="CS34" s="263"/>
      <c r="CT34" s="263"/>
      <c r="CU34" s="263"/>
      <c r="CV34" s="263"/>
      <c r="CW34" s="263"/>
      <c r="CX34" s="263"/>
      <c r="CY34" s="263"/>
      <c r="CZ34" s="263"/>
      <c r="DA34" s="263"/>
      <c r="DB34" s="263"/>
      <c r="DC34" s="263"/>
      <c r="DD34" s="263"/>
      <c r="DE34" s="263"/>
      <c r="DF34" s="263"/>
      <c r="DG34" s="263"/>
      <c r="DH34" s="263"/>
      <c r="DI34" s="263"/>
      <c r="DJ34" s="263"/>
      <c r="DK34" s="263"/>
      <c r="DL34" s="263"/>
    </row>
    <row r="35" spans="1:116" x14ac:dyDescent="0.15">
      <c r="A35" s="263"/>
      <c r="B35" s="263"/>
      <c r="C35" s="263"/>
      <c r="D35" s="263"/>
      <c r="E35" s="263"/>
      <c r="F35" s="263"/>
      <c r="G35" s="263"/>
      <c r="H35" s="263"/>
      <c r="I35" s="263"/>
      <c r="J35" s="263"/>
      <c r="K35" s="263"/>
      <c r="L35" s="263"/>
      <c r="M35" s="264"/>
      <c r="N35" s="263"/>
      <c r="O35" s="263"/>
      <c r="P35" s="263"/>
      <c r="Q35" s="263"/>
      <c r="R35" s="263"/>
      <c r="S35" s="263"/>
      <c r="T35" s="264"/>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263"/>
      <c r="BO35" s="263"/>
      <c r="BP35" s="263"/>
      <c r="BQ35" s="263"/>
      <c r="BR35" s="263"/>
      <c r="BS35" s="263"/>
      <c r="BT35" s="263"/>
      <c r="BU35" s="263"/>
      <c r="BV35" s="263"/>
      <c r="BW35" s="263"/>
      <c r="BX35" s="263"/>
      <c r="BY35" s="263"/>
      <c r="BZ35" s="263"/>
      <c r="CA35" s="263"/>
      <c r="CB35" s="263"/>
      <c r="CC35" s="263"/>
      <c r="CD35" s="263"/>
      <c r="CE35" s="263"/>
      <c r="CF35" s="263"/>
      <c r="CG35" s="263"/>
      <c r="CH35" s="263"/>
      <c r="CI35" s="263"/>
      <c r="CJ35" s="263"/>
      <c r="CK35" s="263"/>
      <c r="CL35" s="263"/>
      <c r="CM35" s="263"/>
      <c r="CN35" s="263"/>
      <c r="CO35" s="263"/>
      <c r="CP35" s="263"/>
      <c r="CQ35" s="263"/>
      <c r="CR35" s="263"/>
      <c r="CS35" s="263"/>
      <c r="CT35" s="263"/>
      <c r="CU35" s="263"/>
      <c r="CV35" s="263"/>
      <c r="CW35" s="263"/>
      <c r="CX35" s="263"/>
      <c r="CY35" s="263"/>
      <c r="CZ35" s="263"/>
      <c r="DA35" s="263"/>
      <c r="DB35" s="263"/>
      <c r="DC35" s="263"/>
      <c r="DD35" s="263"/>
      <c r="DE35" s="263"/>
      <c r="DF35" s="263"/>
      <c r="DG35" s="264"/>
      <c r="DH35" s="264"/>
      <c r="DI35" s="264"/>
      <c r="DJ35" s="264"/>
      <c r="DK35" s="264"/>
      <c r="DL35" s="264"/>
    </row>
    <row r="36" spans="1:116" x14ac:dyDescent="0.15">
      <c r="A36" s="263"/>
      <c r="B36" s="264"/>
      <c r="C36" s="264"/>
      <c r="D36" s="264"/>
      <c r="E36" s="264"/>
      <c r="F36" s="264"/>
      <c r="G36" s="264"/>
      <c r="H36" s="264"/>
      <c r="I36" s="264"/>
      <c r="J36" s="264"/>
      <c r="K36" s="264"/>
      <c r="L36" s="264"/>
      <c r="M36" s="263"/>
      <c r="N36" s="264"/>
      <c r="O36" s="264"/>
      <c r="P36" s="264"/>
      <c r="Q36" s="264"/>
      <c r="R36" s="264"/>
      <c r="S36" s="264"/>
      <c r="T36" s="263"/>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c r="BI36" s="264"/>
      <c r="BJ36" s="264"/>
      <c r="BK36" s="264"/>
      <c r="BL36" s="264"/>
      <c r="BM36" s="264"/>
      <c r="BN36" s="264"/>
      <c r="BO36" s="264"/>
      <c r="BP36" s="264"/>
      <c r="BQ36" s="264"/>
      <c r="BR36" s="264"/>
      <c r="BS36" s="264"/>
      <c r="BT36" s="264"/>
      <c r="BU36" s="264"/>
      <c r="BV36" s="264"/>
      <c r="BW36" s="264"/>
      <c r="BX36" s="264"/>
      <c r="BY36" s="264"/>
      <c r="BZ36" s="264"/>
      <c r="CA36" s="264"/>
      <c r="CB36" s="264"/>
      <c r="CC36" s="264"/>
      <c r="CD36" s="264"/>
      <c r="CE36" s="264"/>
      <c r="CF36" s="264"/>
      <c r="CG36" s="264"/>
      <c r="CH36" s="264"/>
      <c r="CI36" s="264"/>
      <c r="CJ36" s="264"/>
      <c r="CK36" s="264"/>
      <c r="CL36" s="264"/>
      <c r="CM36" s="264"/>
      <c r="CN36" s="264"/>
      <c r="CO36" s="264"/>
      <c r="CP36" s="264"/>
      <c r="CQ36" s="264"/>
      <c r="CR36" s="264"/>
      <c r="CS36" s="264"/>
      <c r="CT36" s="264"/>
      <c r="CU36" s="264"/>
      <c r="CV36" s="264"/>
      <c r="CW36" s="264"/>
      <c r="CX36" s="264"/>
      <c r="CY36" s="264"/>
      <c r="CZ36" s="264"/>
      <c r="DA36" s="264"/>
      <c r="DB36" s="264"/>
      <c r="DC36" s="264"/>
      <c r="DD36" s="264"/>
      <c r="DE36" s="264"/>
      <c r="DF36" s="264"/>
      <c r="DG36" s="264"/>
      <c r="DH36" s="264"/>
      <c r="DI36" s="264"/>
      <c r="DJ36" s="264"/>
      <c r="DK36" s="264"/>
      <c r="DL36" s="264"/>
    </row>
    <row r="37" spans="1:116" x14ac:dyDescent="0.15">
      <c r="A37" s="263"/>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3"/>
      <c r="BQ37" s="263"/>
      <c r="BR37" s="263"/>
      <c r="BS37" s="263"/>
      <c r="BT37" s="263"/>
      <c r="BU37" s="263"/>
      <c r="BV37" s="263"/>
      <c r="BW37" s="263"/>
      <c r="BX37" s="263"/>
      <c r="BY37" s="263"/>
      <c r="BZ37" s="263"/>
      <c r="CA37" s="263"/>
      <c r="CB37" s="263"/>
      <c r="CC37" s="263"/>
      <c r="CD37" s="263"/>
      <c r="CE37" s="263"/>
      <c r="CF37" s="263"/>
      <c r="CG37" s="263"/>
      <c r="CH37" s="263"/>
      <c r="CI37" s="263"/>
      <c r="CJ37" s="263"/>
      <c r="CK37" s="263"/>
      <c r="CL37" s="263"/>
      <c r="CM37" s="263"/>
      <c r="CN37" s="263"/>
      <c r="CO37" s="263"/>
      <c r="CP37" s="263"/>
      <c r="CQ37" s="263"/>
      <c r="CR37" s="263"/>
      <c r="CS37" s="263"/>
      <c r="CT37" s="263"/>
      <c r="CU37" s="263"/>
      <c r="CV37" s="263"/>
      <c r="CW37" s="263"/>
      <c r="CX37" s="263"/>
      <c r="CY37" s="263"/>
      <c r="CZ37" s="263"/>
      <c r="DA37" s="263"/>
      <c r="DB37" s="263"/>
      <c r="DC37" s="263"/>
      <c r="DD37" s="263"/>
      <c r="DE37" s="263"/>
      <c r="DF37" s="263"/>
      <c r="DG37" s="263"/>
      <c r="DH37" s="263"/>
      <c r="DI37" s="263"/>
      <c r="DJ37" s="263"/>
      <c r="DK37" s="263"/>
      <c r="DL37" s="264"/>
    </row>
    <row r="38" spans="1:116" x14ac:dyDescent="0.15">
      <c r="A38" s="263"/>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3"/>
      <c r="BR38" s="263"/>
      <c r="BS38" s="263"/>
      <c r="BT38" s="263"/>
      <c r="BU38" s="263"/>
      <c r="BV38" s="263"/>
      <c r="BW38" s="263"/>
      <c r="BX38" s="263"/>
      <c r="BY38" s="263"/>
      <c r="BZ38" s="263"/>
      <c r="CA38" s="263"/>
      <c r="CB38" s="263"/>
      <c r="CC38" s="263"/>
      <c r="CD38" s="263"/>
      <c r="CE38" s="263"/>
      <c r="CF38" s="263"/>
      <c r="CG38" s="263"/>
      <c r="CH38" s="263"/>
      <c r="CI38" s="263"/>
      <c r="CJ38" s="263"/>
      <c r="CK38" s="263"/>
      <c r="CL38" s="263"/>
      <c r="CM38" s="263"/>
      <c r="CN38" s="263"/>
      <c r="CO38" s="263"/>
      <c r="CP38" s="263"/>
      <c r="CQ38" s="263"/>
      <c r="CR38" s="263"/>
      <c r="CS38" s="263"/>
      <c r="CT38" s="263"/>
      <c r="CU38" s="263"/>
      <c r="CV38" s="263"/>
      <c r="CW38" s="263"/>
      <c r="CX38" s="263"/>
      <c r="CY38" s="263"/>
      <c r="CZ38" s="263"/>
      <c r="DA38" s="263"/>
      <c r="DB38" s="263"/>
      <c r="DC38" s="263"/>
      <c r="DD38" s="263"/>
      <c r="DE38" s="263"/>
      <c r="DF38" s="263"/>
      <c r="DG38" s="263"/>
      <c r="DH38" s="263"/>
      <c r="DI38" s="263"/>
      <c r="DJ38" s="263"/>
      <c r="DK38" s="264"/>
      <c r="DL38" s="264"/>
    </row>
    <row r="39" spans="1:116" x14ac:dyDescent="0.15">
      <c r="A39" s="263"/>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3"/>
      <c r="BQ39" s="263"/>
      <c r="BR39" s="263"/>
      <c r="BS39" s="263"/>
      <c r="BT39" s="263"/>
      <c r="BU39" s="263"/>
      <c r="BV39" s="263"/>
      <c r="BW39" s="263"/>
      <c r="BX39" s="263"/>
      <c r="BY39" s="263"/>
      <c r="BZ39" s="263"/>
      <c r="CA39" s="263"/>
      <c r="CB39" s="263"/>
      <c r="CC39" s="263"/>
      <c r="CD39" s="263"/>
      <c r="CE39" s="263"/>
      <c r="CF39" s="263"/>
      <c r="CG39" s="263"/>
      <c r="CH39" s="263"/>
      <c r="CI39" s="263"/>
      <c r="CJ39" s="263"/>
      <c r="CK39" s="263"/>
      <c r="CL39" s="263"/>
      <c r="CM39" s="263"/>
      <c r="CN39" s="263"/>
      <c r="CO39" s="263"/>
      <c r="CP39" s="263"/>
      <c r="CQ39" s="263"/>
      <c r="CR39" s="263"/>
      <c r="CS39" s="263"/>
      <c r="CT39" s="263"/>
      <c r="CU39" s="263"/>
      <c r="CV39" s="263"/>
      <c r="CW39" s="263"/>
      <c r="CX39" s="263"/>
      <c r="CY39" s="263"/>
      <c r="CZ39" s="263"/>
      <c r="DA39" s="263"/>
      <c r="DB39" s="263"/>
      <c r="DC39" s="263"/>
      <c r="DD39" s="263"/>
      <c r="DE39" s="263"/>
      <c r="DF39" s="263"/>
      <c r="DG39" s="263"/>
      <c r="DH39" s="263"/>
      <c r="DI39" s="263"/>
      <c r="DJ39" s="263"/>
      <c r="DK39" s="263"/>
      <c r="DL39" s="263"/>
    </row>
    <row r="40" spans="1:116" x14ac:dyDescent="0.15">
      <c r="A40" s="263"/>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3"/>
      <c r="BQ40" s="263"/>
      <c r="BR40" s="263"/>
      <c r="BS40" s="263"/>
      <c r="BT40" s="263"/>
      <c r="BU40" s="263"/>
      <c r="BV40" s="263"/>
      <c r="BW40" s="263"/>
      <c r="BX40" s="263"/>
      <c r="BY40" s="263"/>
      <c r="BZ40" s="263"/>
      <c r="CA40" s="263"/>
      <c r="CB40" s="263"/>
      <c r="CC40" s="263"/>
      <c r="CD40" s="263"/>
      <c r="CE40" s="263"/>
      <c r="CF40" s="263"/>
      <c r="CG40" s="263"/>
      <c r="CH40" s="263"/>
      <c r="CI40" s="263"/>
      <c r="CJ40" s="263"/>
      <c r="CK40" s="263"/>
      <c r="CL40" s="263"/>
      <c r="CM40" s="263"/>
      <c r="CN40" s="263"/>
      <c r="CO40" s="263"/>
      <c r="CP40" s="263"/>
      <c r="CQ40" s="263"/>
      <c r="CR40" s="263"/>
      <c r="CS40" s="263"/>
      <c r="CT40" s="263"/>
      <c r="CU40" s="263"/>
      <c r="CV40" s="263"/>
      <c r="CW40" s="263"/>
      <c r="CX40" s="263"/>
      <c r="CY40" s="263"/>
      <c r="CZ40" s="263"/>
      <c r="DA40" s="263"/>
      <c r="DB40" s="263"/>
      <c r="DC40" s="263"/>
      <c r="DD40" s="263"/>
      <c r="DE40" s="263"/>
      <c r="DF40" s="263"/>
      <c r="DG40" s="263"/>
      <c r="DH40" s="263"/>
      <c r="DI40" s="263"/>
      <c r="DJ40" s="263"/>
      <c r="DK40" s="263"/>
      <c r="DL40" s="263"/>
    </row>
    <row r="41" spans="1:116" x14ac:dyDescent="0.15">
      <c r="A41" s="263"/>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3"/>
      <c r="BQ41" s="263"/>
      <c r="BR41" s="263"/>
      <c r="BS41" s="263"/>
      <c r="BT41" s="263"/>
      <c r="BU41" s="263"/>
      <c r="BV41" s="263"/>
      <c r="BW41" s="263"/>
      <c r="BX41" s="263"/>
      <c r="BY41" s="263"/>
      <c r="BZ41" s="263"/>
      <c r="CA41" s="263"/>
      <c r="CB41" s="263"/>
      <c r="CC41" s="263"/>
      <c r="CD41" s="263"/>
      <c r="CE41" s="263"/>
      <c r="CF41" s="263"/>
      <c r="CG41" s="263"/>
      <c r="CH41" s="263"/>
      <c r="CI41" s="263"/>
      <c r="CJ41" s="263"/>
      <c r="CK41" s="263"/>
      <c r="CL41" s="263"/>
      <c r="CM41" s="263"/>
      <c r="CN41" s="263"/>
      <c r="CO41" s="263"/>
      <c r="CP41" s="263"/>
      <c r="CQ41" s="263"/>
      <c r="CR41" s="263"/>
      <c r="CS41" s="263"/>
      <c r="CT41" s="263"/>
      <c r="CU41" s="263"/>
      <c r="CV41" s="263"/>
      <c r="CW41" s="263"/>
      <c r="CX41" s="263"/>
      <c r="CY41" s="263"/>
      <c r="CZ41" s="263"/>
      <c r="DA41" s="263"/>
      <c r="DB41" s="263"/>
      <c r="DC41" s="263"/>
      <c r="DD41" s="263"/>
      <c r="DE41" s="263"/>
      <c r="DF41" s="263"/>
      <c r="DG41" s="263"/>
      <c r="DH41" s="263"/>
      <c r="DI41" s="263"/>
      <c r="DJ41" s="263"/>
      <c r="DK41" s="263"/>
      <c r="DL41" s="263"/>
    </row>
    <row r="42" spans="1:116" x14ac:dyDescent="0.15">
      <c r="A42" s="263"/>
      <c r="B42" s="263"/>
      <c r="C42" s="263"/>
      <c r="D42" s="263"/>
      <c r="E42" s="263"/>
      <c r="F42" s="263"/>
      <c r="G42" s="263"/>
      <c r="H42" s="263"/>
      <c r="I42" s="263"/>
      <c r="J42" s="263"/>
      <c r="K42" s="263"/>
      <c r="L42" s="263"/>
      <c r="M42" s="263"/>
      <c r="N42" s="263"/>
      <c r="O42" s="263"/>
      <c r="P42" s="263"/>
      <c r="Q42" s="263"/>
      <c r="R42" s="263"/>
      <c r="S42" s="263"/>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c r="BQ42" s="264"/>
      <c r="BR42" s="264"/>
      <c r="BS42" s="264"/>
      <c r="BT42" s="264"/>
      <c r="BU42" s="264"/>
      <c r="BV42" s="264"/>
      <c r="BW42" s="264"/>
      <c r="BX42" s="264"/>
      <c r="BY42" s="264"/>
      <c r="BZ42" s="264"/>
      <c r="CA42" s="264"/>
      <c r="CB42" s="264"/>
      <c r="CC42" s="264"/>
      <c r="CD42" s="264"/>
      <c r="CE42" s="264"/>
      <c r="CF42" s="264"/>
      <c r="CG42" s="264"/>
      <c r="CH42" s="264"/>
      <c r="CI42" s="264"/>
      <c r="CJ42" s="264"/>
      <c r="CK42" s="264"/>
      <c r="CL42" s="264"/>
      <c r="CM42" s="264"/>
      <c r="CN42" s="264"/>
      <c r="CO42" s="264"/>
      <c r="CP42" s="264"/>
      <c r="CQ42" s="264"/>
      <c r="CR42" s="264"/>
      <c r="CS42" s="264"/>
      <c r="CT42" s="264"/>
      <c r="CU42" s="264"/>
      <c r="CV42" s="264"/>
      <c r="CW42" s="264"/>
      <c r="CX42" s="264"/>
      <c r="CY42" s="264"/>
      <c r="CZ42" s="263"/>
      <c r="DA42" s="263"/>
      <c r="DB42" s="263"/>
      <c r="DC42" s="263"/>
      <c r="DD42" s="263"/>
      <c r="DE42" s="263"/>
      <c r="DF42" s="263"/>
      <c r="DG42" s="263"/>
      <c r="DH42" s="263"/>
      <c r="DI42" s="263"/>
      <c r="DJ42" s="263"/>
      <c r="DK42" s="263"/>
      <c r="DL42" s="263"/>
    </row>
    <row r="43" spans="1:116" x14ac:dyDescent="0.15">
      <c r="A43" s="263"/>
      <c r="B43" s="263"/>
      <c r="C43" s="263"/>
      <c r="D43" s="263"/>
      <c r="E43" s="263"/>
      <c r="F43" s="263"/>
      <c r="G43" s="263"/>
      <c r="H43" s="263"/>
      <c r="I43" s="263"/>
      <c r="J43" s="263"/>
      <c r="K43" s="263"/>
      <c r="L43" s="263"/>
      <c r="M43" s="263"/>
      <c r="N43" s="263"/>
      <c r="O43" s="263"/>
      <c r="P43" s="263"/>
      <c r="Q43" s="264"/>
      <c r="R43" s="264"/>
      <c r="S43" s="264"/>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c r="BE43" s="263"/>
      <c r="BF43" s="263"/>
      <c r="BG43" s="263"/>
      <c r="BH43" s="263"/>
      <c r="BI43" s="263"/>
      <c r="BJ43" s="263"/>
      <c r="BK43" s="263"/>
      <c r="BL43" s="263"/>
      <c r="BM43" s="263"/>
      <c r="BN43" s="263"/>
      <c r="BO43" s="263"/>
      <c r="BP43" s="263"/>
      <c r="BQ43" s="263"/>
      <c r="BR43" s="263"/>
      <c r="BS43" s="263"/>
      <c r="BT43" s="263"/>
      <c r="BU43" s="263"/>
      <c r="BV43" s="263"/>
      <c r="BW43" s="263"/>
      <c r="BX43" s="263"/>
      <c r="BY43" s="263"/>
      <c r="BZ43" s="263"/>
      <c r="CA43" s="263"/>
      <c r="CB43" s="263"/>
      <c r="CC43" s="263"/>
      <c r="CD43" s="263"/>
      <c r="CE43" s="263"/>
      <c r="CF43" s="263"/>
      <c r="CG43" s="263"/>
      <c r="CH43" s="263"/>
      <c r="CI43" s="263"/>
      <c r="CJ43" s="263"/>
      <c r="CK43" s="263"/>
      <c r="CL43" s="263"/>
      <c r="CM43" s="263"/>
      <c r="CN43" s="263"/>
      <c r="CO43" s="263"/>
      <c r="CP43" s="263"/>
      <c r="CQ43" s="263"/>
      <c r="CR43" s="263"/>
      <c r="CS43" s="263"/>
      <c r="CT43" s="263"/>
      <c r="CU43" s="263"/>
      <c r="CV43" s="263"/>
      <c r="CW43" s="263"/>
      <c r="CX43" s="263"/>
      <c r="CY43" s="263"/>
      <c r="CZ43" s="264"/>
      <c r="DA43" s="264"/>
      <c r="DB43" s="264"/>
      <c r="DC43" s="264"/>
      <c r="DD43" s="264"/>
      <c r="DE43" s="264"/>
      <c r="DF43" s="264"/>
      <c r="DG43" s="264"/>
      <c r="DH43" s="264"/>
      <c r="DI43" s="264"/>
      <c r="DJ43" s="264"/>
      <c r="DK43" s="264"/>
      <c r="DL43" s="264"/>
    </row>
    <row r="44" spans="1:116" x14ac:dyDescent="0.15">
      <c r="A44" s="263"/>
      <c r="B44" s="263"/>
      <c r="C44" s="263"/>
      <c r="D44" s="263"/>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3"/>
      <c r="BQ44" s="263"/>
      <c r="BR44" s="263"/>
      <c r="BS44" s="263"/>
      <c r="BT44" s="263"/>
      <c r="BU44" s="263"/>
      <c r="BV44" s="263"/>
      <c r="BW44" s="263"/>
      <c r="BX44" s="263"/>
      <c r="BY44" s="263"/>
      <c r="BZ44" s="263"/>
      <c r="CA44" s="263"/>
      <c r="CB44" s="263"/>
      <c r="CC44" s="263"/>
      <c r="CD44" s="263"/>
      <c r="CE44" s="263"/>
      <c r="CF44" s="263"/>
      <c r="CG44" s="263"/>
      <c r="CH44" s="263"/>
      <c r="CI44" s="263"/>
      <c r="CJ44" s="263"/>
      <c r="CK44" s="263"/>
      <c r="CL44" s="263"/>
      <c r="CM44" s="263"/>
      <c r="CN44" s="263"/>
      <c r="CO44" s="263"/>
      <c r="CP44" s="263"/>
      <c r="CQ44" s="263"/>
      <c r="CR44" s="263"/>
      <c r="CS44" s="263"/>
      <c r="CT44" s="263"/>
      <c r="CU44" s="263"/>
      <c r="CV44" s="263"/>
      <c r="CW44" s="263"/>
      <c r="CX44" s="263"/>
      <c r="CY44" s="263"/>
      <c r="CZ44" s="263"/>
      <c r="DA44" s="263"/>
      <c r="DB44" s="263"/>
      <c r="DC44" s="263"/>
      <c r="DD44" s="263"/>
      <c r="DE44" s="263"/>
      <c r="DF44" s="263"/>
      <c r="DG44" s="263"/>
      <c r="DH44" s="263"/>
      <c r="DI44" s="263"/>
      <c r="DJ44" s="263"/>
      <c r="DK44" s="263"/>
      <c r="DL44" s="264"/>
    </row>
    <row r="45" spans="1:116" x14ac:dyDescent="0.15">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3"/>
      <c r="BP45" s="263"/>
      <c r="BQ45" s="263"/>
      <c r="BR45" s="263"/>
      <c r="BS45" s="263"/>
      <c r="BT45" s="263"/>
      <c r="BU45" s="263"/>
      <c r="BV45" s="263"/>
      <c r="BW45" s="263"/>
      <c r="BX45" s="263"/>
      <c r="BY45" s="263"/>
      <c r="BZ45" s="263"/>
      <c r="CA45" s="263"/>
      <c r="CB45" s="263"/>
      <c r="CC45" s="263"/>
      <c r="CD45" s="263"/>
      <c r="CE45" s="263"/>
      <c r="CF45" s="263"/>
      <c r="CG45" s="263"/>
      <c r="CH45" s="263"/>
      <c r="CI45" s="263"/>
      <c r="CJ45" s="263"/>
      <c r="CK45" s="263"/>
      <c r="CL45" s="263"/>
      <c r="CM45" s="263"/>
      <c r="CN45" s="263"/>
      <c r="CO45" s="263"/>
      <c r="CP45" s="263"/>
      <c r="CQ45" s="263"/>
      <c r="CR45" s="263"/>
      <c r="CS45" s="263"/>
      <c r="CT45" s="263"/>
      <c r="CU45" s="263"/>
      <c r="CV45" s="263"/>
      <c r="CW45" s="263"/>
      <c r="CX45" s="263"/>
      <c r="CY45" s="263"/>
      <c r="CZ45" s="263"/>
      <c r="DA45" s="263"/>
      <c r="DB45" s="263"/>
      <c r="DC45" s="263"/>
      <c r="DD45" s="263"/>
      <c r="DE45" s="263"/>
      <c r="DF45" s="263"/>
      <c r="DG45" s="263"/>
      <c r="DH45" s="263"/>
      <c r="DI45" s="263"/>
      <c r="DJ45" s="263"/>
      <c r="DK45" s="263"/>
      <c r="DL45" s="263"/>
    </row>
    <row r="46" spans="1:116" x14ac:dyDescent="0.15">
      <c r="A46" s="263"/>
      <c r="B46" s="263"/>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c r="BQ46" s="263"/>
      <c r="BR46" s="263"/>
      <c r="BS46" s="263"/>
      <c r="BT46" s="263"/>
      <c r="BU46" s="263"/>
      <c r="BV46" s="263"/>
      <c r="BW46" s="263"/>
      <c r="BX46" s="263"/>
      <c r="BY46" s="263"/>
      <c r="BZ46" s="263"/>
      <c r="CA46" s="263"/>
      <c r="CB46" s="263"/>
      <c r="CC46" s="263"/>
      <c r="CD46" s="263"/>
      <c r="CE46" s="263"/>
      <c r="CF46" s="263"/>
      <c r="CG46" s="263"/>
      <c r="CH46" s="263"/>
      <c r="CI46" s="263"/>
      <c r="CJ46" s="263"/>
      <c r="CK46" s="263"/>
      <c r="CL46" s="263"/>
      <c r="CM46" s="263"/>
      <c r="CN46" s="263"/>
      <c r="CO46" s="263"/>
      <c r="CP46" s="263"/>
      <c r="CQ46" s="263"/>
      <c r="CR46" s="263"/>
      <c r="CS46" s="263"/>
      <c r="CT46" s="263"/>
      <c r="CU46" s="263"/>
      <c r="CV46" s="263"/>
      <c r="CW46" s="263"/>
      <c r="CX46" s="263"/>
      <c r="CY46" s="263"/>
      <c r="CZ46" s="263"/>
      <c r="DA46" s="263"/>
      <c r="DB46" s="263"/>
      <c r="DC46" s="263"/>
      <c r="DD46" s="263"/>
      <c r="DE46" s="263"/>
      <c r="DF46" s="263"/>
      <c r="DG46" s="263"/>
      <c r="DH46" s="263"/>
      <c r="DI46" s="263"/>
      <c r="DJ46" s="263"/>
      <c r="DK46" s="263"/>
      <c r="DL46" s="263"/>
    </row>
    <row r="47" spans="1:116" x14ac:dyDescent="0.15">
      <c r="A47" s="263"/>
      <c r="B47" s="263"/>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3"/>
      <c r="BR47" s="263"/>
      <c r="BS47" s="263"/>
      <c r="BT47" s="263"/>
      <c r="BU47" s="263"/>
      <c r="BV47" s="263"/>
      <c r="BW47" s="263"/>
      <c r="BX47" s="263"/>
      <c r="BY47" s="263"/>
      <c r="BZ47" s="263"/>
      <c r="CA47" s="263"/>
      <c r="CB47" s="263"/>
      <c r="CC47" s="263"/>
      <c r="CD47" s="263"/>
      <c r="CE47" s="263"/>
      <c r="CF47" s="263"/>
      <c r="CG47" s="263"/>
      <c r="CH47" s="263"/>
      <c r="CI47" s="263"/>
      <c r="CJ47" s="263"/>
      <c r="CK47" s="263"/>
      <c r="CL47" s="263"/>
      <c r="CM47" s="263"/>
      <c r="CN47" s="263"/>
      <c r="CO47" s="263"/>
      <c r="CP47" s="263"/>
      <c r="CQ47" s="263"/>
      <c r="CR47" s="263"/>
      <c r="CS47" s="263"/>
      <c r="CT47" s="263"/>
      <c r="CU47" s="263"/>
      <c r="CV47" s="263"/>
      <c r="CW47" s="263"/>
      <c r="CX47" s="263"/>
      <c r="CY47" s="263"/>
      <c r="CZ47" s="263"/>
      <c r="DA47" s="263"/>
      <c r="DB47" s="263"/>
      <c r="DC47" s="263"/>
      <c r="DD47" s="263"/>
      <c r="DE47" s="263"/>
      <c r="DF47" s="263"/>
      <c r="DG47" s="263"/>
      <c r="DH47" s="263"/>
      <c r="DI47" s="263"/>
      <c r="DJ47" s="263"/>
      <c r="DK47" s="263"/>
      <c r="DL47" s="263"/>
    </row>
    <row r="48" spans="1:116" x14ac:dyDescent="0.15">
      <c r="A48" s="263"/>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3"/>
      <c r="BQ48" s="263"/>
      <c r="BR48" s="263"/>
      <c r="BS48" s="263"/>
      <c r="BT48" s="263"/>
      <c r="BU48" s="263"/>
      <c r="BV48" s="263"/>
      <c r="BW48" s="263"/>
      <c r="BX48" s="263"/>
      <c r="BY48" s="263"/>
      <c r="BZ48" s="263"/>
      <c r="CA48" s="263"/>
      <c r="CB48" s="263"/>
      <c r="CC48" s="263"/>
      <c r="CD48" s="263"/>
      <c r="CE48" s="263"/>
      <c r="CF48" s="263"/>
      <c r="CG48" s="263"/>
      <c r="CH48" s="263"/>
      <c r="CI48" s="263"/>
      <c r="CJ48" s="263"/>
      <c r="CK48" s="263"/>
      <c r="CL48" s="263"/>
      <c r="CM48" s="263"/>
      <c r="CN48" s="263"/>
      <c r="CO48" s="263"/>
      <c r="CP48" s="263"/>
      <c r="CQ48" s="263"/>
      <c r="CR48" s="263"/>
      <c r="CS48" s="263"/>
      <c r="CT48" s="263"/>
      <c r="CU48" s="263"/>
      <c r="CV48" s="263"/>
      <c r="CW48" s="263"/>
      <c r="CX48" s="263"/>
      <c r="CY48" s="263"/>
      <c r="CZ48" s="263"/>
      <c r="DA48" s="263"/>
      <c r="DB48" s="263"/>
      <c r="DC48" s="263"/>
      <c r="DD48" s="263"/>
      <c r="DE48" s="263"/>
      <c r="DF48" s="263"/>
      <c r="DG48" s="263"/>
      <c r="DH48" s="263"/>
      <c r="DI48" s="263"/>
      <c r="DJ48" s="263"/>
      <c r="DK48" s="263"/>
      <c r="DL48" s="263"/>
    </row>
    <row r="49" spans="1:116" x14ac:dyDescent="0.15">
      <c r="A49" s="263"/>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3"/>
      <c r="BR49" s="263"/>
      <c r="BS49" s="263"/>
      <c r="BT49" s="263"/>
      <c r="BU49" s="263"/>
      <c r="BV49" s="263"/>
      <c r="BW49" s="263"/>
      <c r="BX49" s="263"/>
      <c r="BY49" s="263"/>
      <c r="BZ49" s="263"/>
      <c r="CA49" s="263"/>
      <c r="CB49" s="263"/>
      <c r="CC49" s="263"/>
      <c r="CD49" s="263"/>
      <c r="CE49" s="263"/>
      <c r="CF49" s="263"/>
      <c r="CG49" s="263"/>
      <c r="CH49" s="263"/>
      <c r="CI49" s="263"/>
      <c r="CJ49" s="263"/>
      <c r="CK49" s="263"/>
      <c r="CL49" s="263"/>
      <c r="CM49" s="263"/>
      <c r="CN49" s="263"/>
      <c r="CO49" s="263"/>
      <c r="CP49" s="263"/>
      <c r="CQ49" s="263"/>
      <c r="CR49" s="263"/>
      <c r="CS49" s="263"/>
      <c r="CT49" s="263"/>
      <c r="CU49" s="263"/>
      <c r="CV49" s="263"/>
      <c r="CW49" s="263"/>
      <c r="CX49" s="263"/>
      <c r="CY49" s="263"/>
      <c r="CZ49" s="263"/>
      <c r="DA49" s="263"/>
      <c r="DB49" s="263"/>
      <c r="DC49" s="263"/>
      <c r="DD49" s="263"/>
      <c r="DE49" s="263"/>
      <c r="DF49" s="263"/>
      <c r="DG49" s="263"/>
      <c r="DH49" s="263"/>
      <c r="DI49" s="263"/>
      <c r="DJ49" s="263"/>
      <c r="DK49" s="263"/>
      <c r="DL49" s="263"/>
    </row>
    <row r="50" spans="1:116" x14ac:dyDescent="0.15">
      <c r="A50" s="263"/>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3"/>
      <c r="BR50" s="263"/>
      <c r="BS50" s="263"/>
      <c r="BT50" s="263"/>
      <c r="BU50" s="263"/>
      <c r="BV50" s="263"/>
      <c r="BW50" s="263"/>
      <c r="BX50" s="263"/>
      <c r="BY50" s="263"/>
      <c r="BZ50" s="263"/>
      <c r="CA50" s="263"/>
      <c r="CB50" s="263"/>
      <c r="CC50" s="263"/>
      <c r="CD50" s="263"/>
      <c r="CE50" s="263"/>
      <c r="CF50" s="263"/>
      <c r="CG50" s="263"/>
      <c r="CH50" s="263"/>
      <c r="CI50" s="263"/>
      <c r="CJ50" s="263"/>
      <c r="CK50" s="263"/>
      <c r="CL50" s="263"/>
      <c r="CM50" s="263"/>
      <c r="CN50" s="263"/>
      <c r="CO50" s="263"/>
      <c r="CP50" s="263"/>
      <c r="CQ50" s="263"/>
      <c r="CR50" s="263"/>
      <c r="CS50" s="263"/>
      <c r="CT50" s="263"/>
      <c r="CU50" s="263"/>
      <c r="CV50" s="263"/>
      <c r="CW50" s="263"/>
      <c r="CX50" s="263"/>
      <c r="CY50" s="263"/>
      <c r="CZ50" s="263"/>
      <c r="DA50" s="263"/>
      <c r="DB50" s="263"/>
      <c r="DC50" s="263"/>
      <c r="DD50" s="263"/>
      <c r="DE50" s="263"/>
      <c r="DF50" s="263"/>
      <c r="DG50" s="264"/>
      <c r="DH50" s="264"/>
      <c r="DI50" s="264"/>
      <c r="DJ50" s="264"/>
      <c r="DK50" s="264"/>
      <c r="DL50" s="264"/>
    </row>
    <row r="51" spans="1:116" x14ac:dyDescent="0.15">
      <c r="A51" s="263"/>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263"/>
      <c r="BR51" s="263"/>
      <c r="BS51" s="263"/>
      <c r="BT51" s="263"/>
      <c r="BU51" s="263"/>
      <c r="BV51" s="263"/>
      <c r="BW51" s="263"/>
      <c r="BX51" s="263"/>
      <c r="BY51" s="263"/>
      <c r="BZ51" s="263"/>
      <c r="CA51" s="263"/>
      <c r="CB51" s="263"/>
      <c r="CC51" s="263"/>
      <c r="CD51" s="263"/>
      <c r="CE51" s="263"/>
      <c r="CF51" s="263"/>
      <c r="CG51" s="263"/>
      <c r="CH51" s="263"/>
      <c r="CI51" s="263"/>
      <c r="CJ51" s="263"/>
      <c r="CK51" s="263"/>
      <c r="CL51" s="263"/>
      <c r="CM51" s="263"/>
      <c r="CN51" s="263"/>
      <c r="CO51" s="263"/>
      <c r="CP51" s="263"/>
      <c r="CQ51" s="263"/>
      <c r="CR51" s="263"/>
      <c r="CS51" s="263"/>
      <c r="CT51" s="263"/>
      <c r="CU51" s="263"/>
      <c r="CV51" s="263"/>
      <c r="CW51" s="263"/>
      <c r="CX51" s="263"/>
      <c r="CY51" s="263"/>
      <c r="CZ51" s="263"/>
      <c r="DA51" s="263"/>
      <c r="DB51" s="263"/>
      <c r="DC51" s="263"/>
      <c r="DD51" s="263"/>
      <c r="DE51" s="263"/>
      <c r="DF51" s="263"/>
      <c r="DG51" s="263"/>
      <c r="DH51" s="263"/>
      <c r="DI51" s="263"/>
      <c r="DJ51" s="263"/>
      <c r="DK51" s="263"/>
      <c r="DL51" s="263"/>
    </row>
    <row r="52" spans="1:116" x14ac:dyDescent="0.15">
      <c r="A52" s="263"/>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3"/>
      <c r="BQ52" s="263"/>
      <c r="BR52" s="263"/>
      <c r="BS52" s="263"/>
      <c r="BT52" s="263"/>
      <c r="BU52" s="263"/>
      <c r="BV52" s="263"/>
      <c r="BW52" s="263"/>
      <c r="BX52" s="263"/>
      <c r="BY52" s="263"/>
      <c r="BZ52" s="263"/>
      <c r="CA52" s="263"/>
      <c r="CB52" s="263"/>
      <c r="CC52" s="263"/>
      <c r="CD52" s="263"/>
      <c r="CE52" s="263"/>
      <c r="CF52" s="263"/>
      <c r="CG52" s="263"/>
      <c r="CH52" s="263"/>
      <c r="CI52" s="263"/>
      <c r="CJ52" s="263"/>
      <c r="CK52" s="263"/>
      <c r="CL52" s="263"/>
      <c r="CM52" s="263"/>
      <c r="CN52" s="263"/>
      <c r="CO52" s="263"/>
      <c r="CP52" s="263"/>
      <c r="CQ52" s="263"/>
      <c r="CR52" s="263"/>
      <c r="CS52" s="263"/>
      <c r="CT52" s="263"/>
      <c r="CU52" s="263"/>
      <c r="CV52" s="263"/>
      <c r="CW52" s="263"/>
      <c r="CX52" s="263"/>
      <c r="CY52" s="263"/>
      <c r="CZ52" s="263"/>
      <c r="DA52" s="263"/>
      <c r="DB52" s="263"/>
      <c r="DC52" s="263"/>
      <c r="DD52" s="263"/>
      <c r="DE52" s="263"/>
      <c r="DF52" s="263"/>
      <c r="DG52" s="263"/>
      <c r="DH52" s="263"/>
      <c r="DI52" s="263"/>
      <c r="DJ52" s="263"/>
      <c r="DK52" s="263"/>
      <c r="DL52" s="263"/>
    </row>
    <row r="53" spans="1:116" x14ac:dyDescent="0.15">
      <c r="A53" s="263"/>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3"/>
      <c r="AN53" s="263"/>
      <c r="AO53" s="263"/>
      <c r="AP53" s="263"/>
      <c r="AQ53" s="263"/>
      <c r="AR53" s="263"/>
      <c r="AS53" s="263"/>
      <c r="AT53" s="263"/>
      <c r="AU53" s="263"/>
      <c r="AV53" s="263"/>
      <c r="AW53" s="263"/>
      <c r="AX53" s="263"/>
      <c r="AY53" s="263"/>
      <c r="AZ53" s="263"/>
      <c r="BA53" s="263"/>
      <c r="BB53" s="263"/>
      <c r="BC53" s="263"/>
      <c r="BD53" s="263"/>
      <c r="BE53" s="263"/>
      <c r="BF53" s="263"/>
      <c r="BG53" s="263"/>
      <c r="BH53" s="263"/>
      <c r="BI53" s="263"/>
      <c r="BJ53" s="263"/>
      <c r="BK53" s="263"/>
      <c r="BL53" s="263"/>
      <c r="BM53" s="263"/>
      <c r="BN53" s="263"/>
      <c r="BO53" s="263"/>
      <c r="BP53" s="263"/>
      <c r="BQ53" s="263"/>
      <c r="BR53" s="263"/>
      <c r="BS53" s="263"/>
      <c r="BT53" s="263"/>
      <c r="BU53" s="263"/>
      <c r="BV53" s="263"/>
      <c r="BW53" s="263"/>
      <c r="BX53" s="263"/>
      <c r="BY53" s="263"/>
      <c r="BZ53" s="263"/>
      <c r="CA53" s="263"/>
      <c r="CB53" s="263"/>
      <c r="CC53" s="263"/>
      <c r="CD53" s="263"/>
      <c r="CE53" s="263"/>
      <c r="CF53" s="263"/>
      <c r="CG53" s="263"/>
      <c r="CH53" s="263"/>
      <c r="CI53" s="263"/>
      <c r="CJ53" s="263"/>
      <c r="CK53" s="263"/>
      <c r="CL53" s="263"/>
      <c r="CM53" s="263"/>
      <c r="CN53" s="263"/>
      <c r="CO53" s="263"/>
      <c r="CP53" s="263"/>
      <c r="CQ53" s="263"/>
      <c r="CR53" s="263"/>
      <c r="CS53" s="263"/>
      <c r="CT53" s="263"/>
      <c r="CU53" s="263"/>
      <c r="CV53" s="263"/>
      <c r="CW53" s="263"/>
      <c r="CX53" s="263"/>
      <c r="CY53" s="263"/>
      <c r="CZ53" s="263"/>
      <c r="DA53" s="263"/>
      <c r="DB53" s="263"/>
      <c r="DC53" s="263"/>
      <c r="DD53" s="263"/>
      <c r="DE53" s="263"/>
      <c r="DF53" s="263"/>
      <c r="DG53" s="263"/>
      <c r="DH53" s="263"/>
      <c r="DI53" s="263"/>
      <c r="DJ53" s="263"/>
      <c r="DK53" s="263"/>
      <c r="DL53" s="264"/>
    </row>
    <row r="54" spans="1:116" x14ac:dyDescent="0.15">
      <c r="A54" s="263"/>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3"/>
      <c r="AY54" s="263"/>
      <c r="AZ54" s="263"/>
      <c r="BA54" s="263"/>
      <c r="BB54" s="263"/>
      <c r="BC54" s="263"/>
      <c r="BD54" s="263"/>
      <c r="BE54" s="263"/>
      <c r="BF54" s="263"/>
      <c r="BG54" s="263"/>
      <c r="BH54" s="263"/>
      <c r="BI54" s="263"/>
      <c r="BJ54" s="263"/>
      <c r="BK54" s="263"/>
      <c r="BL54" s="263"/>
      <c r="BM54" s="263"/>
      <c r="BN54" s="263"/>
      <c r="BO54" s="263"/>
      <c r="BP54" s="263"/>
      <c r="BQ54" s="263"/>
      <c r="BR54" s="263"/>
      <c r="BS54" s="263"/>
      <c r="BT54" s="263"/>
      <c r="BU54" s="263"/>
      <c r="BV54" s="263"/>
      <c r="BW54" s="263"/>
      <c r="BX54" s="263"/>
      <c r="BY54" s="263"/>
      <c r="BZ54" s="263"/>
      <c r="CA54" s="263"/>
      <c r="CB54" s="263"/>
      <c r="CC54" s="263"/>
      <c r="CD54" s="263"/>
      <c r="CE54" s="263"/>
      <c r="CF54" s="263"/>
      <c r="CG54" s="263"/>
      <c r="CH54" s="263"/>
      <c r="CI54" s="263"/>
      <c r="CJ54" s="263"/>
      <c r="CK54" s="263"/>
      <c r="CL54" s="263"/>
      <c r="CM54" s="263"/>
      <c r="CN54" s="263"/>
      <c r="CO54" s="263"/>
      <c r="CP54" s="263"/>
      <c r="CQ54" s="263"/>
      <c r="CR54" s="263"/>
      <c r="CS54" s="263"/>
      <c r="CT54" s="263"/>
      <c r="CU54" s="263"/>
      <c r="CV54" s="263"/>
      <c r="CW54" s="263"/>
      <c r="CX54" s="263"/>
      <c r="CY54" s="263"/>
      <c r="CZ54" s="263"/>
      <c r="DA54" s="263"/>
      <c r="DB54" s="263"/>
      <c r="DC54" s="263"/>
      <c r="DD54" s="263"/>
      <c r="DE54" s="263"/>
      <c r="DF54" s="263"/>
      <c r="DG54" s="263"/>
      <c r="DH54" s="263"/>
      <c r="DI54" s="263"/>
      <c r="DJ54" s="263"/>
      <c r="DK54" s="263"/>
      <c r="DL54" s="263"/>
    </row>
    <row r="55" spans="1:116" x14ac:dyDescent="0.15">
      <c r="A55" s="263"/>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263"/>
      <c r="AL55" s="263"/>
      <c r="AM55" s="263"/>
      <c r="AN55" s="263"/>
      <c r="AO55" s="263"/>
      <c r="AP55" s="263"/>
      <c r="AQ55" s="263"/>
      <c r="AR55" s="263"/>
      <c r="AS55" s="263"/>
      <c r="AT55" s="263"/>
      <c r="AU55" s="263"/>
      <c r="AV55" s="263"/>
      <c r="AW55" s="263"/>
      <c r="AX55" s="263"/>
      <c r="AY55" s="263"/>
      <c r="AZ55" s="263"/>
      <c r="BA55" s="263"/>
      <c r="BB55" s="263"/>
      <c r="BC55" s="263"/>
      <c r="BD55" s="263"/>
      <c r="BE55" s="263"/>
      <c r="BF55" s="263"/>
      <c r="BG55" s="263"/>
      <c r="BH55" s="263"/>
      <c r="BI55" s="263"/>
      <c r="BJ55" s="263"/>
      <c r="BK55" s="263"/>
      <c r="BL55" s="263"/>
      <c r="BM55" s="263"/>
      <c r="BN55" s="263"/>
      <c r="BO55" s="263"/>
      <c r="BP55" s="263"/>
      <c r="BQ55" s="263"/>
      <c r="BR55" s="263"/>
      <c r="BS55" s="263"/>
      <c r="BT55" s="263"/>
      <c r="BU55" s="263"/>
      <c r="BV55" s="263"/>
      <c r="BW55" s="263"/>
      <c r="BX55" s="263"/>
      <c r="BY55" s="263"/>
      <c r="BZ55" s="263"/>
      <c r="CA55" s="263"/>
      <c r="CB55" s="263"/>
      <c r="CC55" s="263"/>
      <c r="CD55" s="263"/>
      <c r="CE55" s="263"/>
      <c r="CF55" s="263"/>
      <c r="CG55" s="263"/>
      <c r="CH55" s="263"/>
      <c r="CI55" s="263"/>
      <c r="CJ55" s="263"/>
      <c r="CK55" s="263"/>
      <c r="CL55" s="263"/>
      <c r="CM55" s="263"/>
      <c r="CN55" s="263"/>
      <c r="CO55" s="263"/>
      <c r="CP55" s="263"/>
      <c r="CQ55" s="263"/>
      <c r="CR55" s="263"/>
      <c r="CS55" s="263"/>
      <c r="CT55" s="263"/>
      <c r="CU55" s="263"/>
      <c r="CV55" s="263"/>
      <c r="CW55" s="263"/>
      <c r="CX55" s="263"/>
      <c r="CY55" s="263"/>
      <c r="CZ55" s="263"/>
      <c r="DA55" s="263"/>
      <c r="DB55" s="263"/>
      <c r="DC55" s="263"/>
      <c r="DD55" s="263"/>
      <c r="DE55" s="263"/>
      <c r="DF55" s="263"/>
      <c r="DG55" s="263"/>
      <c r="DH55" s="263"/>
      <c r="DI55" s="263"/>
      <c r="DJ55" s="263"/>
      <c r="DK55" s="263"/>
      <c r="DL55" s="263"/>
    </row>
    <row r="56" spans="1:116" x14ac:dyDescent="0.15">
      <c r="A56" s="263"/>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c r="AT56" s="263"/>
      <c r="AU56" s="263"/>
      <c r="AV56" s="263"/>
      <c r="AW56" s="263"/>
      <c r="AX56" s="263"/>
      <c r="AY56" s="263"/>
      <c r="AZ56" s="263"/>
      <c r="BA56" s="263"/>
      <c r="BB56" s="263"/>
      <c r="BC56" s="263"/>
      <c r="BD56" s="263"/>
      <c r="BE56" s="263"/>
      <c r="BF56" s="263"/>
      <c r="BG56" s="263"/>
      <c r="BH56" s="263"/>
      <c r="BI56" s="263"/>
      <c r="BJ56" s="263"/>
      <c r="BK56" s="263"/>
      <c r="BL56" s="263"/>
      <c r="BM56" s="263"/>
      <c r="BN56" s="263"/>
      <c r="BO56" s="263"/>
      <c r="BP56" s="263"/>
      <c r="BQ56" s="263"/>
      <c r="BR56" s="263"/>
      <c r="BS56" s="263"/>
      <c r="BT56" s="263"/>
      <c r="BU56" s="263"/>
      <c r="BV56" s="263"/>
      <c r="BW56" s="263"/>
      <c r="BX56" s="263"/>
      <c r="BY56" s="263"/>
      <c r="BZ56" s="263"/>
      <c r="CA56" s="263"/>
      <c r="CB56" s="263"/>
      <c r="CC56" s="263"/>
      <c r="CD56" s="263"/>
      <c r="CE56" s="263"/>
      <c r="CF56" s="263"/>
      <c r="CG56" s="263"/>
      <c r="CH56" s="263"/>
      <c r="CI56" s="263"/>
      <c r="CJ56" s="263"/>
      <c r="CK56" s="263"/>
      <c r="CL56" s="263"/>
      <c r="CM56" s="263"/>
      <c r="CN56" s="263"/>
      <c r="CO56" s="263"/>
      <c r="CP56" s="263"/>
      <c r="CQ56" s="263"/>
      <c r="CR56" s="263"/>
      <c r="CS56" s="263"/>
      <c r="CT56" s="263"/>
      <c r="CU56" s="263"/>
      <c r="CV56" s="263"/>
      <c r="CW56" s="263"/>
      <c r="CX56" s="263"/>
      <c r="CY56" s="263"/>
      <c r="CZ56" s="263"/>
      <c r="DA56" s="263"/>
      <c r="DB56" s="263"/>
      <c r="DC56" s="263"/>
      <c r="DD56" s="263"/>
      <c r="DE56" s="263"/>
      <c r="DF56" s="263"/>
      <c r="DG56" s="263"/>
      <c r="DH56" s="263"/>
      <c r="DI56" s="263"/>
      <c r="DJ56" s="263"/>
      <c r="DK56" s="263"/>
      <c r="DL56" s="263"/>
    </row>
    <row r="57" spans="1:116" x14ac:dyDescent="0.15">
      <c r="A57" s="263"/>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3"/>
      <c r="AY57" s="263"/>
      <c r="AZ57" s="263"/>
      <c r="BA57" s="263"/>
      <c r="BB57" s="263"/>
      <c r="BC57" s="263"/>
      <c r="BD57" s="263"/>
      <c r="BE57" s="263"/>
      <c r="BF57" s="263"/>
      <c r="BG57" s="263"/>
      <c r="BH57" s="263"/>
      <c r="BI57" s="263"/>
      <c r="BJ57" s="263"/>
      <c r="BK57" s="263"/>
      <c r="BL57" s="263"/>
      <c r="BM57" s="263"/>
      <c r="BN57" s="263"/>
      <c r="BO57" s="263"/>
      <c r="BP57" s="263"/>
      <c r="BQ57" s="263"/>
      <c r="BR57" s="263"/>
      <c r="BS57" s="263"/>
      <c r="BT57" s="263"/>
      <c r="BU57" s="263"/>
      <c r="BV57" s="263"/>
      <c r="BW57" s="263"/>
      <c r="BX57" s="263"/>
      <c r="BY57" s="263"/>
      <c r="BZ57" s="263"/>
      <c r="CA57" s="263"/>
      <c r="CB57" s="263"/>
      <c r="CC57" s="263"/>
      <c r="CD57" s="263"/>
      <c r="CE57" s="263"/>
      <c r="CF57" s="263"/>
      <c r="CG57" s="263"/>
      <c r="CH57" s="263"/>
      <c r="CI57" s="263"/>
      <c r="CJ57" s="263"/>
      <c r="CK57" s="263"/>
      <c r="CL57" s="263"/>
      <c r="CM57" s="263"/>
      <c r="CN57" s="263"/>
      <c r="CO57" s="263"/>
      <c r="CP57" s="263"/>
      <c r="CQ57" s="263"/>
      <c r="CR57" s="263"/>
      <c r="CS57" s="263"/>
      <c r="CT57" s="263"/>
      <c r="CU57" s="263"/>
      <c r="CV57" s="263"/>
      <c r="CW57" s="263"/>
      <c r="CX57" s="263"/>
      <c r="CY57" s="263"/>
      <c r="CZ57" s="263"/>
      <c r="DA57" s="263"/>
      <c r="DB57" s="263"/>
      <c r="DC57" s="263"/>
      <c r="DD57" s="263"/>
      <c r="DE57" s="263"/>
      <c r="DF57" s="263"/>
      <c r="DG57" s="263"/>
      <c r="DH57" s="263"/>
      <c r="DI57" s="263"/>
      <c r="DJ57" s="263"/>
      <c r="DK57" s="263"/>
      <c r="DL57" s="263"/>
    </row>
    <row r="58" spans="1:116" x14ac:dyDescent="0.15">
      <c r="A58" s="263"/>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M58" s="263"/>
      <c r="AN58" s="263"/>
      <c r="AO58" s="263"/>
      <c r="AP58" s="263"/>
      <c r="AQ58" s="263"/>
      <c r="AR58" s="263"/>
      <c r="AS58" s="263"/>
      <c r="AT58" s="263"/>
      <c r="AU58" s="263"/>
      <c r="AV58" s="263"/>
      <c r="AW58" s="263"/>
      <c r="AX58" s="263"/>
      <c r="AY58" s="263"/>
      <c r="AZ58" s="263"/>
      <c r="BA58" s="263"/>
      <c r="BB58" s="263"/>
      <c r="BC58" s="263"/>
      <c r="BD58" s="263"/>
      <c r="BE58" s="263"/>
      <c r="BF58" s="263"/>
      <c r="BG58" s="263"/>
      <c r="BH58" s="263"/>
      <c r="BI58" s="263"/>
      <c r="BJ58" s="263"/>
      <c r="BK58" s="263"/>
      <c r="BL58" s="263"/>
      <c r="BM58" s="263"/>
      <c r="BN58" s="263"/>
      <c r="BO58" s="263"/>
      <c r="BP58" s="263"/>
      <c r="BQ58" s="263"/>
      <c r="BR58" s="263"/>
      <c r="BS58" s="263"/>
      <c r="BT58" s="263"/>
      <c r="BU58" s="263"/>
      <c r="BV58" s="263"/>
      <c r="BW58" s="263"/>
      <c r="BX58" s="263"/>
      <c r="BY58" s="263"/>
      <c r="BZ58" s="263"/>
      <c r="CA58" s="263"/>
      <c r="CB58" s="263"/>
      <c r="CC58" s="263"/>
      <c r="CD58" s="263"/>
      <c r="CE58" s="263"/>
      <c r="CF58" s="263"/>
      <c r="CG58" s="263"/>
      <c r="CH58" s="263"/>
      <c r="CI58" s="263"/>
      <c r="CJ58" s="263"/>
      <c r="CK58" s="263"/>
      <c r="CL58" s="263"/>
      <c r="CM58" s="263"/>
      <c r="CN58" s="263"/>
      <c r="CO58" s="263"/>
      <c r="CP58" s="263"/>
      <c r="CQ58" s="263"/>
      <c r="CR58" s="263"/>
      <c r="CS58" s="263"/>
      <c r="CT58" s="263"/>
      <c r="CU58" s="263"/>
      <c r="CV58" s="263"/>
      <c r="CW58" s="263"/>
      <c r="CX58" s="263"/>
      <c r="CY58" s="263"/>
      <c r="CZ58" s="263"/>
      <c r="DA58" s="263"/>
      <c r="DB58" s="263"/>
      <c r="DC58" s="263"/>
      <c r="DD58" s="263"/>
      <c r="DE58" s="263"/>
      <c r="DF58" s="263"/>
      <c r="DG58" s="263"/>
      <c r="DH58" s="263"/>
      <c r="DI58" s="263"/>
      <c r="DJ58" s="263"/>
      <c r="DK58" s="263"/>
      <c r="DL58" s="263"/>
    </row>
    <row r="59" spans="1:116" x14ac:dyDescent="0.15">
      <c r="A59" s="263"/>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3"/>
      <c r="AP59" s="263"/>
      <c r="AQ59" s="263"/>
      <c r="AR59" s="263"/>
      <c r="AS59" s="263"/>
      <c r="AT59" s="263"/>
      <c r="AU59" s="263"/>
      <c r="AV59" s="263"/>
      <c r="AW59" s="263"/>
      <c r="AX59" s="263"/>
      <c r="AY59" s="263"/>
      <c r="AZ59" s="263"/>
      <c r="BA59" s="263"/>
      <c r="BB59" s="263"/>
      <c r="BC59" s="263"/>
      <c r="BD59" s="263"/>
      <c r="BE59" s="263"/>
      <c r="BF59" s="263"/>
      <c r="BG59" s="263"/>
      <c r="BH59" s="263"/>
      <c r="BI59" s="263"/>
      <c r="BJ59" s="263"/>
      <c r="BK59" s="263"/>
      <c r="BL59" s="263"/>
      <c r="BM59" s="263"/>
      <c r="BN59" s="263"/>
      <c r="BO59" s="263"/>
      <c r="BP59" s="263"/>
      <c r="BQ59" s="263"/>
      <c r="BR59" s="263"/>
      <c r="BS59" s="263"/>
      <c r="BT59" s="263"/>
      <c r="BU59" s="263"/>
      <c r="BV59" s="263"/>
      <c r="BW59" s="263"/>
      <c r="BX59" s="263"/>
      <c r="BY59" s="263"/>
      <c r="BZ59" s="263"/>
      <c r="CA59" s="263"/>
      <c r="CB59" s="263"/>
      <c r="CC59" s="263"/>
      <c r="CD59" s="263"/>
      <c r="CE59" s="263"/>
      <c r="CF59" s="263"/>
      <c r="CG59" s="263"/>
      <c r="CH59" s="263"/>
      <c r="CI59" s="263"/>
      <c r="CJ59" s="263"/>
      <c r="CK59" s="263"/>
      <c r="CL59" s="263"/>
      <c r="CM59" s="263"/>
      <c r="CN59" s="263"/>
      <c r="CO59" s="263"/>
      <c r="CP59" s="263"/>
      <c r="CQ59" s="263"/>
      <c r="CR59" s="263"/>
      <c r="CS59" s="263"/>
      <c r="CT59" s="263"/>
      <c r="CU59" s="263"/>
      <c r="CV59" s="263"/>
      <c r="CW59" s="263"/>
      <c r="CX59" s="263"/>
      <c r="CY59" s="263"/>
      <c r="CZ59" s="263"/>
      <c r="DA59" s="263"/>
      <c r="DB59" s="263"/>
      <c r="DC59" s="263"/>
      <c r="DD59" s="263"/>
      <c r="DE59" s="263"/>
      <c r="DF59" s="263"/>
      <c r="DG59" s="263"/>
      <c r="DH59" s="263"/>
      <c r="DI59" s="263"/>
      <c r="DJ59" s="263"/>
      <c r="DK59" s="263"/>
      <c r="DL59" s="263"/>
    </row>
    <row r="60" spans="1:116" x14ac:dyDescent="0.15">
      <c r="A60" s="263"/>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263"/>
      <c r="AL60" s="263"/>
      <c r="AM60" s="263"/>
      <c r="AN60" s="263"/>
      <c r="AO60" s="263"/>
      <c r="AP60" s="263"/>
      <c r="AQ60" s="263"/>
      <c r="AR60" s="263"/>
      <c r="AS60" s="263"/>
      <c r="AT60" s="263"/>
      <c r="AU60" s="263"/>
      <c r="AV60" s="263"/>
      <c r="AW60" s="263"/>
      <c r="AX60" s="263"/>
      <c r="AY60" s="263"/>
      <c r="AZ60" s="263"/>
      <c r="BA60" s="263"/>
      <c r="BB60" s="263"/>
      <c r="BC60" s="263"/>
      <c r="BD60" s="263"/>
      <c r="BE60" s="263"/>
      <c r="BF60" s="263"/>
      <c r="BG60" s="263"/>
      <c r="BH60" s="263"/>
      <c r="BI60" s="263"/>
      <c r="BJ60" s="263"/>
      <c r="BK60" s="263"/>
      <c r="BL60" s="263"/>
      <c r="BM60" s="263"/>
      <c r="BN60" s="263"/>
      <c r="BO60" s="263"/>
      <c r="BP60" s="263"/>
      <c r="BQ60" s="263"/>
      <c r="BR60" s="263"/>
      <c r="BS60" s="263"/>
      <c r="BT60" s="263"/>
      <c r="BU60" s="263"/>
      <c r="BV60" s="263"/>
      <c r="BW60" s="263"/>
      <c r="BX60" s="263"/>
      <c r="BY60" s="263"/>
      <c r="BZ60" s="263"/>
      <c r="CA60" s="263"/>
      <c r="CB60" s="263"/>
      <c r="CC60" s="263"/>
      <c r="CD60" s="263"/>
      <c r="CE60" s="263"/>
      <c r="CF60" s="263"/>
      <c r="CG60" s="263"/>
      <c r="CH60" s="263"/>
      <c r="CI60" s="263"/>
      <c r="CJ60" s="263"/>
      <c r="CK60" s="263"/>
      <c r="CL60" s="263"/>
      <c r="CM60" s="263"/>
      <c r="CN60" s="263"/>
      <c r="CO60" s="263"/>
      <c r="CP60" s="263"/>
      <c r="CQ60" s="263"/>
      <c r="CR60" s="263"/>
      <c r="CS60" s="263"/>
      <c r="CT60" s="263"/>
      <c r="CU60" s="263"/>
      <c r="CV60" s="263"/>
      <c r="CW60" s="263"/>
      <c r="CX60" s="263"/>
      <c r="CY60" s="263"/>
      <c r="CZ60" s="263"/>
      <c r="DA60" s="263"/>
      <c r="DB60" s="263"/>
      <c r="DC60" s="263"/>
      <c r="DD60" s="263"/>
      <c r="DE60" s="263"/>
      <c r="DF60" s="263"/>
      <c r="DG60" s="263"/>
      <c r="DH60" s="263"/>
      <c r="DI60" s="263"/>
      <c r="DJ60" s="263"/>
      <c r="DK60" s="263"/>
      <c r="DL60" s="263"/>
    </row>
    <row r="61" spans="1:116" x14ac:dyDescent="0.15">
      <c r="A61" s="263"/>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263"/>
      <c r="AL61" s="263"/>
      <c r="AM61" s="263"/>
      <c r="AN61" s="263"/>
      <c r="AO61" s="263"/>
      <c r="AP61" s="263"/>
      <c r="AQ61" s="263"/>
      <c r="AR61" s="263"/>
      <c r="AS61" s="263"/>
      <c r="AT61" s="263"/>
      <c r="AU61" s="263"/>
      <c r="AV61" s="263"/>
      <c r="AW61" s="263"/>
      <c r="AX61" s="263"/>
      <c r="AY61" s="263"/>
      <c r="AZ61" s="263"/>
      <c r="BA61" s="263"/>
      <c r="BB61" s="263"/>
      <c r="BC61" s="263"/>
      <c r="BD61" s="263"/>
      <c r="BE61" s="263"/>
      <c r="BF61" s="263"/>
      <c r="BG61" s="263"/>
      <c r="BH61" s="263"/>
      <c r="BI61" s="263"/>
      <c r="BJ61" s="263"/>
      <c r="BK61" s="263"/>
      <c r="BL61" s="263"/>
      <c r="BM61" s="263"/>
      <c r="BN61" s="263"/>
      <c r="BO61" s="263"/>
      <c r="BP61" s="263"/>
      <c r="BQ61" s="263"/>
      <c r="BR61" s="263"/>
      <c r="BS61" s="263"/>
      <c r="BT61" s="263"/>
      <c r="BU61" s="263"/>
      <c r="BV61" s="263"/>
      <c r="BW61" s="263"/>
      <c r="BX61" s="263"/>
      <c r="BY61" s="263"/>
      <c r="BZ61" s="263"/>
      <c r="CA61" s="263"/>
      <c r="CB61" s="263"/>
      <c r="CC61" s="263"/>
      <c r="CD61" s="263"/>
      <c r="CE61" s="263"/>
      <c r="CF61" s="263"/>
      <c r="CG61" s="263"/>
      <c r="CH61" s="263"/>
      <c r="CI61" s="263"/>
      <c r="CJ61" s="263"/>
      <c r="CK61" s="263"/>
      <c r="CL61" s="263"/>
      <c r="CM61" s="263"/>
      <c r="CN61" s="263"/>
      <c r="CO61" s="263"/>
      <c r="CP61" s="263"/>
      <c r="CQ61" s="263"/>
      <c r="CR61" s="263"/>
      <c r="CS61" s="263"/>
      <c r="CT61" s="263"/>
      <c r="CU61" s="263"/>
      <c r="CV61" s="263"/>
      <c r="CW61" s="263"/>
      <c r="CX61" s="263"/>
      <c r="CY61" s="263"/>
      <c r="CZ61" s="263"/>
      <c r="DA61" s="263"/>
      <c r="DB61" s="263"/>
      <c r="DC61" s="263"/>
      <c r="DD61" s="263"/>
      <c r="DE61" s="263"/>
      <c r="DF61" s="263"/>
      <c r="DG61" s="263"/>
      <c r="DH61" s="263"/>
      <c r="DI61" s="263"/>
      <c r="DJ61" s="263"/>
      <c r="DK61" s="263"/>
      <c r="DL61" s="263"/>
    </row>
    <row r="62" spans="1:116" x14ac:dyDescent="0.15">
      <c r="A62" s="263"/>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3"/>
      <c r="AL62" s="263"/>
      <c r="AM62" s="263"/>
      <c r="AN62" s="263"/>
      <c r="AO62" s="263"/>
      <c r="AP62" s="263"/>
      <c r="AQ62" s="263"/>
      <c r="AR62" s="263"/>
      <c r="AS62" s="263"/>
      <c r="AT62" s="263"/>
      <c r="AU62" s="263"/>
      <c r="AV62" s="263"/>
      <c r="AW62" s="263"/>
      <c r="AX62" s="263"/>
      <c r="AY62" s="263"/>
      <c r="AZ62" s="263"/>
      <c r="BA62" s="263"/>
      <c r="BB62" s="263"/>
      <c r="BC62" s="263"/>
      <c r="BD62" s="263"/>
      <c r="BE62" s="263"/>
      <c r="BF62" s="263"/>
      <c r="BG62" s="263"/>
      <c r="BH62" s="263"/>
      <c r="BI62" s="263"/>
      <c r="BJ62" s="263"/>
      <c r="BK62" s="263"/>
      <c r="BL62" s="263"/>
      <c r="BM62" s="263"/>
      <c r="BN62" s="263"/>
      <c r="BO62" s="263"/>
      <c r="BP62" s="263"/>
      <c r="BQ62" s="263"/>
      <c r="BR62" s="263"/>
      <c r="BS62" s="263"/>
      <c r="BT62" s="263"/>
      <c r="BU62" s="263"/>
      <c r="BV62" s="263"/>
      <c r="BW62" s="263"/>
      <c r="BX62" s="263"/>
      <c r="BY62" s="263"/>
      <c r="BZ62" s="263"/>
      <c r="CA62" s="263"/>
      <c r="CB62" s="263"/>
      <c r="CC62" s="263"/>
      <c r="CD62" s="263"/>
      <c r="CE62" s="263"/>
      <c r="CF62" s="263"/>
      <c r="CG62" s="263"/>
      <c r="CH62" s="263"/>
      <c r="CI62" s="263"/>
      <c r="CJ62" s="263"/>
      <c r="CK62" s="263"/>
      <c r="CL62" s="263"/>
      <c r="CM62" s="263"/>
      <c r="CN62" s="263"/>
      <c r="CO62" s="263"/>
      <c r="CP62" s="263"/>
      <c r="CQ62" s="263"/>
      <c r="CR62" s="263"/>
      <c r="CS62" s="263"/>
      <c r="CT62" s="263"/>
      <c r="CU62" s="263"/>
      <c r="CV62" s="263"/>
      <c r="CW62" s="263"/>
      <c r="CX62" s="263"/>
      <c r="CY62" s="263"/>
      <c r="CZ62" s="263"/>
      <c r="DA62" s="263"/>
      <c r="DB62" s="263"/>
      <c r="DC62" s="263"/>
      <c r="DD62" s="263"/>
      <c r="DE62" s="263"/>
      <c r="DF62" s="263"/>
      <c r="DG62" s="263"/>
      <c r="DH62" s="263"/>
      <c r="DI62" s="263"/>
      <c r="DJ62" s="263"/>
      <c r="DK62" s="263"/>
      <c r="DL62" s="263"/>
    </row>
    <row r="63" spans="1:116" x14ac:dyDescent="0.15">
      <c r="A63" s="263"/>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c r="AT63" s="263"/>
      <c r="AU63" s="263"/>
      <c r="AV63" s="263"/>
      <c r="AW63" s="263"/>
      <c r="AX63" s="263"/>
      <c r="AY63" s="263"/>
      <c r="AZ63" s="263"/>
      <c r="BA63" s="263"/>
      <c r="BB63" s="263"/>
      <c r="BC63" s="263"/>
      <c r="BD63" s="263"/>
      <c r="BE63" s="263"/>
      <c r="BF63" s="263"/>
      <c r="BG63" s="263"/>
      <c r="BH63" s="263"/>
      <c r="BI63" s="263"/>
      <c r="BJ63" s="263"/>
      <c r="BK63" s="263"/>
      <c r="BL63" s="263"/>
      <c r="BM63" s="263"/>
      <c r="BN63" s="263"/>
      <c r="BO63" s="263"/>
      <c r="BP63" s="263"/>
      <c r="BQ63" s="263"/>
      <c r="BR63" s="263"/>
      <c r="BS63" s="263"/>
      <c r="BT63" s="263"/>
      <c r="BU63" s="263"/>
      <c r="BV63" s="263"/>
      <c r="BW63" s="263"/>
      <c r="BX63" s="263"/>
      <c r="BY63" s="263"/>
      <c r="BZ63" s="263"/>
      <c r="CA63" s="263"/>
      <c r="CB63" s="263"/>
      <c r="CC63" s="263"/>
      <c r="CD63" s="263"/>
      <c r="CE63" s="263"/>
      <c r="CF63" s="263"/>
      <c r="CG63" s="263"/>
      <c r="CH63" s="263"/>
      <c r="CI63" s="263"/>
      <c r="CJ63" s="263"/>
      <c r="CK63" s="263"/>
      <c r="CL63" s="263"/>
      <c r="CM63" s="263"/>
      <c r="CN63" s="263"/>
      <c r="CO63" s="263"/>
      <c r="CP63" s="263"/>
      <c r="CQ63" s="263"/>
      <c r="CR63" s="263"/>
      <c r="CS63" s="263"/>
      <c r="CT63" s="263"/>
      <c r="CU63" s="263"/>
      <c r="CV63" s="263"/>
      <c r="CW63" s="263"/>
      <c r="CX63" s="263"/>
      <c r="CY63" s="263"/>
      <c r="CZ63" s="263"/>
      <c r="DA63" s="263"/>
      <c r="DB63" s="263"/>
      <c r="DC63" s="263"/>
      <c r="DD63" s="263"/>
      <c r="DE63" s="263"/>
      <c r="DF63" s="263"/>
      <c r="DG63" s="263"/>
      <c r="DH63" s="263"/>
      <c r="DI63" s="263"/>
      <c r="DJ63" s="263"/>
      <c r="DK63" s="263"/>
      <c r="DL63" s="263"/>
    </row>
    <row r="64" spans="1:116" x14ac:dyDescent="0.15">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3"/>
      <c r="BR64" s="263"/>
      <c r="BS64" s="263"/>
      <c r="BT64" s="263"/>
      <c r="BU64" s="263"/>
      <c r="BV64" s="263"/>
      <c r="BW64" s="263"/>
      <c r="BX64" s="263"/>
      <c r="BY64" s="263"/>
      <c r="BZ64" s="263"/>
      <c r="CA64" s="263"/>
      <c r="CB64" s="263"/>
      <c r="CC64" s="263"/>
      <c r="CD64" s="263"/>
      <c r="CE64" s="263"/>
      <c r="CF64" s="263"/>
      <c r="CG64" s="263"/>
      <c r="CH64" s="263"/>
      <c r="CI64" s="263"/>
      <c r="CJ64" s="263"/>
      <c r="CK64" s="263"/>
      <c r="CL64" s="263"/>
      <c r="CM64" s="263"/>
      <c r="CN64" s="263"/>
      <c r="CO64" s="263"/>
      <c r="CP64" s="263"/>
      <c r="CQ64" s="263"/>
      <c r="CR64" s="263"/>
      <c r="CS64" s="263"/>
      <c r="CT64" s="263"/>
      <c r="CU64" s="263"/>
      <c r="CV64" s="263"/>
      <c r="CW64" s="263"/>
      <c r="CX64" s="263"/>
      <c r="CY64" s="263"/>
      <c r="CZ64" s="263"/>
      <c r="DA64" s="263"/>
      <c r="DB64" s="263"/>
      <c r="DC64" s="263"/>
      <c r="DD64" s="263"/>
      <c r="DE64" s="263"/>
      <c r="DF64" s="263"/>
      <c r="DG64" s="263"/>
      <c r="DH64" s="263"/>
      <c r="DI64" s="263"/>
      <c r="DJ64" s="263"/>
      <c r="DK64" s="263"/>
      <c r="DL64" s="263"/>
    </row>
    <row r="65" spans="1:116" x14ac:dyDescent="0.15">
      <c r="A65" s="263"/>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c r="AS65" s="263"/>
      <c r="AT65" s="263"/>
      <c r="AU65" s="263"/>
      <c r="AV65" s="263"/>
      <c r="AW65" s="263"/>
      <c r="AX65" s="263"/>
      <c r="AY65" s="263"/>
      <c r="AZ65" s="263"/>
      <c r="BA65" s="263"/>
      <c r="BB65" s="263"/>
      <c r="BC65" s="263"/>
      <c r="BD65" s="263"/>
      <c r="BE65" s="263"/>
      <c r="BF65" s="263"/>
      <c r="BG65" s="263"/>
      <c r="BH65" s="263"/>
      <c r="BI65" s="263"/>
      <c r="BJ65" s="263"/>
      <c r="BK65" s="263"/>
      <c r="BL65" s="263"/>
      <c r="BM65" s="263"/>
      <c r="BN65" s="263"/>
      <c r="BO65" s="263"/>
      <c r="BP65" s="263"/>
      <c r="BQ65" s="263"/>
      <c r="BR65" s="263"/>
      <c r="BS65" s="263"/>
      <c r="BT65" s="263"/>
      <c r="BU65" s="263"/>
      <c r="BV65" s="263"/>
      <c r="BW65" s="263"/>
      <c r="BX65" s="263"/>
      <c r="BY65" s="263"/>
      <c r="BZ65" s="263"/>
      <c r="CA65" s="263"/>
      <c r="CB65" s="263"/>
      <c r="CC65" s="263"/>
      <c r="CD65" s="263"/>
      <c r="CE65" s="263"/>
      <c r="CF65" s="263"/>
      <c r="CG65" s="263"/>
      <c r="CH65" s="263"/>
      <c r="CI65" s="263"/>
      <c r="CJ65" s="263"/>
      <c r="CK65" s="263"/>
      <c r="CL65" s="263"/>
      <c r="CM65" s="263"/>
      <c r="CN65" s="263"/>
      <c r="CO65" s="263"/>
      <c r="CP65" s="263"/>
      <c r="CQ65" s="263"/>
      <c r="CR65" s="263"/>
      <c r="CS65" s="263"/>
      <c r="CT65" s="263"/>
      <c r="CU65" s="263"/>
      <c r="CV65" s="263"/>
      <c r="CW65" s="263"/>
      <c r="CX65" s="263"/>
      <c r="CY65" s="263"/>
      <c r="CZ65" s="263"/>
      <c r="DA65" s="263"/>
      <c r="DB65" s="263"/>
      <c r="DC65" s="263"/>
      <c r="DD65" s="263"/>
      <c r="DE65" s="263"/>
      <c r="DF65" s="263"/>
      <c r="DG65" s="263"/>
      <c r="DH65" s="263"/>
      <c r="DI65" s="263"/>
      <c r="DJ65" s="263"/>
      <c r="DK65" s="263"/>
      <c r="DL65" s="263"/>
    </row>
    <row r="66" spans="1:116" x14ac:dyDescent="0.15">
      <c r="A66" s="263"/>
      <c r="B66" s="263"/>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63"/>
      <c r="AU66" s="263"/>
      <c r="AV66" s="263"/>
      <c r="AW66" s="263"/>
      <c r="AX66" s="263"/>
      <c r="AY66" s="263"/>
      <c r="AZ66" s="263"/>
      <c r="BA66" s="263"/>
      <c r="BB66" s="263"/>
      <c r="BC66" s="263"/>
      <c r="BD66" s="263"/>
      <c r="BE66" s="263"/>
      <c r="BF66" s="263"/>
      <c r="BG66" s="263"/>
      <c r="BH66" s="263"/>
      <c r="BI66" s="263"/>
      <c r="BJ66" s="263"/>
      <c r="BK66" s="263"/>
      <c r="BL66" s="263"/>
      <c r="BM66" s="263"/>
      <c r="BN66" s="263"/>
      <c r="BO66" s="263"/>
      <c r="BP66" s="263"/>
      <c r="BQ66" s="263"/>
      <c r="BR66" s="263"/>
      <c r="BS66" s="263"/>
      <c r="BT66" s="263"/>
      <c r="BU66" s="263"/>
      <c r="BV66" s="263"/>
      <c r="BW66" s="263"/>
      <c r="BX66" s="263"/>
      <c r="BY66" s="263"/>
      <c r="BZ66" s="263"/>
      <c r="CA66" s="263"/>
      <c r="CB66" s="263"/>
      <c r="CC66" s="263"/>
      <c r="CD66" s="263"/>
      <c r="CE66" s="263"/>
      <c r="CF66" s="263"/>
      <c r="CG66" s="263"/>
      <c r="CH66" s="263"/>
      <c r="CI66" s="263"/>
      <c r="CJ66" s="263"/>
      <c r="CK66" s="263"/>
      <c r="CL66" s="263"/>
      <c r="CM66" s="263"/>
      <c r="CN66" s="263"/>
      <c r="CO66" s="263"/>
      <c r="CP66" s="263"/>
      <c r="CQ66" s="263"/>
      <c r="CR66" s="263"/>
      <c r="CS66" s="263"/>
      <c r="CT66" s="263"/>
      <c r="CU66" s="263"/>
      <c r="CV66" s="263"/>
      <c r="CW66" s="263"/>
      <c r="CX66" s="263"/>
      <c r="CY66" s="263"/>
      <c r="CZ66" s="263"/>
      <c r="DA66" s="263"/>
      <c r="DB66" s="263"/>
      <c r="DC66" s="263"/>
      <c r="DD66" s="263"/>
      <c r="DE66" s="263"/>
      <c r="DF66" s="263"/>
      <c r="DG66" s="263"/>
      <c r="DH66" s="263"/>
      <c r="DI66" s="263"/>
      <c r="DJ66" s="263"/>
      <c r="DK66" s="263"/>
      <c r="DL66" s="263"/>
    </row>
    <row r="67" spans="1:116" x14ac:dyDescent="0.15">
      <c r="A67" s="263"/>
      <c r="B67" s="263"/>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c r="AL67" s="263"/>
      <c r="AM67" s="263"/>
      <c r="AN67" s="263"/>
      <c r="AO67" s="263"/>
      <c r="AP67" s="263"/>
      <c r="AQ67" s="263"/>
      <c r="AR67" s="263"/>
      <c r="AS67" s="263"/>
      <c r="AT67" s="263"/>
      <c r="AU67" s="263"/>
      <c r="AV67" s="263"/>
      <c r="AW67" s="263"/>
      <c r="AX67" s="263"/>
      <c r="AY67" s="263"/>
      <c r="AZ67" s="263"/>
      <c r="BA67" s="263"/>
      <c r="BB67" s="263"/>
      <c r="BC67" s="263"/>
      <c r="BD67" s="263"/>
      <c r="BE67" s="263"/>
      <c r="BF67" s="263"/>
      <c r="BG67" s="263"/>
      <c r="BH67" s="263"/>
      <c r="BI67" s="263"/>
      <c r="BJ67" s="263"/>
      <c r="BK67" s="263"/>
      <c r="BL67" s="263"/>
      <c r="BM67" s="263"/>
      <c r="BN67" s="263"/>
      <c r="BO67" s="263"/>
      <c r="BP67" s="263"/>
      <c r="BQ67" s="263"/>
      <c r="BR67" s="263"/>
      <c r="BS67" s="263"/>
      <c r="BT67" s="263"/>
      <c r="BU67" s="263"/>
      <c r="BV67" s="263"/>
      <c r="BW67" s="263"/>
      <c r="BX67" s="263"/>
      <c r="BY67" s="263"/>
      <c r="BZ67" s="263"/>
      <c r="CA67" s="263"/>
      <c r="CB67" s="263"/>
      <c r="CC67" s="263"/>
      <c r="CD67" s="263"/>
      <c r="CE67" s="263"/>
      <c r="CF67" s="263"/>
      <c r="CG67" s="263"/>
      <c r="CH67" s="263"/>
      <c r="CI67" s="263"/>
      <c r="CJ67" s="263"/>
      <c r="CK67" s="263"/>
      <c r="CL67" s="263"/>
      <c r="CM67" s="263"/>
      <c r="CN67" s="263"/>
      <c r="CO67" s="263"/>
      <c r="CP67" s="263"/>
      <c r="CQ67" s="263"/>
      <c r="CR67" s="263"/>
      <c r="CS67" s="263"/>
      <c r="CT67" s="263"/>
      <c r="CU67" s="263"/>
      <c r="CV67" s="263"/>
      <c r="CW67" s="263"/>
      <c r="CX67" s="263"/>
      <c r="CY67" s="263"/>
      <c r="CZ67" s="263"/>
      <c r="DA67" s="263"/>
      <c r="DB67" s="263"/>
      <c r="DC67" s="263"/>
      <c r="DD67" s="263"/>
      <c r="DE67" s="263"/>
      <c r="DF67" s="263"/>
      <c r="DG67" s="263"/>
      <c r="DH67" s="263"/>
      <c r="DI67" s="263"/>
      <c r="DJ67" s="264"/>
      <c r="DK67" s="264"/>
      <c r="DL67" s="264"/>
    </row>
    <row r="68" spans="1:116" x14ac:dyDescent="0.15">
      <c r="A68" s="263"/>
      <c r="B68" s="263"/>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63"/>
      <c r="AW68" s="263"/>
      <c r="AX68" s="263"/>
      <c r="AY68" s="263"/>
      <c r="AZ68" s="263"/>
      <c r="BA68" s="263"/>
      <c r="BB68" s="263"/>
      <c r="BC68" s="263"/>
      <c r="BD68" s="263"/>
      <c r="BE68" s="263"/>
      <c r="BF68" s="263"/>
      <c r="BG68" s="263"/>
      <c r="BH68" s="263"/>
      <c r="BI68" s="263"/>
      <c r="BJ68" s="263"/>
      <c r="BK68" s="263"/>
      <c r="BL68" s="263"/>
      <c r="BM68" s="263"/>
      <c r="BN68" s="263"/>
      <c r="BO68" s="263"/>
      <c r="BP68" s="263"/>
      <c r="BQ68" s="263"/>
      <c r="BR68" s="263"/>
      <c r="BS68" s="263"/>
      <c r="BT68" s="263"/>
      <c r="BU68" s="263"/>
      <c r="BV68" s="263"/>
      <c r="BW68" s="263"/>
      <c r="BX68" s="263"/>
      <c r="BY68" s="263"/>
      <c r="BZ68" s="263"/>
      <c r="CA68" s="263"/>
      <c r="CB68" s="263"/>
      <c r="CC68" s="263"/>
      <c r="CD68" s="263"/>
      <c r="CE68" s="263"/>
      <c r="CF68" s="263"/>
      <c r="CG68" s="263"/>
      <c r="CH68" s="263"/>
      <c r="CI68" s="263"/>
      <c r="CJ68" s="263"/>
      <c r="CK68" s="263"/>
      <c r="CL68" s="263"/>
      <c r="CM68" s="263"/>
      <c r="CN68" s="263"/>
      <c r="CO68" s="263"/>
      <c r="CP68" s="263"/>
      <c r="CQ68" s="263"/>
      <c r="CR68" s="263"/>
      <c r="CS68" s="263"/>
      <c r="CT68" s="263"/>
      <c r="CU68" s="263"/>
      <c r="CV68" s="263"/>
      <c r="CW68" s="263"/>
      <c r="CX68" s="263"/>
      <c r="CY68" s="263"/>
      <c r="CZ68" s="263"/>
      <c r="DA68" s="263"/>
      <c r="DB68" s="263"/>
      <c r="DC68" s="263"/>
      <c r="DD68" s="263"/>
      <c r="DE68" s="263"/>
      <c r="DF68" s="263"/>
      <c r="DG68" s="263"/>
      <c r="DH68" s="263"/>
      <c r="DI68" s="263"/>
      <c r="DJ68" s="263"/>
      <c r="DK68" s="263"/>
      <c r="DL68" s="263"/>
    </row>
    <row r="69" spans="1:116" x14ac:dyDescent="0.15">
      <c r="A69" s="263"/>
      <c r="B69" s="263"/>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263"/>
      <c r="AL69" s="263"/>
      <c r="AM69" s="263"/>
      <c r="AN69" s="263"/>
      <c r="AO69" s="263"/>
      <c r="AP69" s="263"/>
      <c r="AQ69" s="263"/>
      <c r="AR69" s="263"/>
      <c r="AS69" s="263"/>
      <c r="AT69" s="263"/>
      <c r="AU69" s="263"/>
      <c r="AV69" s="263"/>
      <c r="AW69" s="263"/>
      <c r="AX69" s="263"/>
      <c r="AY69" s="263"/>
      <c r="AZ69" s="263"/>
      <c r="BA69" s="263"/>
      <c r="BB69" s="263"/>
      <c r="BC69" s="263"/>
      <c r="BD69" s="263"/>
      <c r="BE69" s="263"/>
      <c r="BF69" s="263"/>
      <c r="BG69" s="263"/>
      <c r="BH69" s="263"/>
      <c r="BI69" s="263"/>
      <c r="BJ69" s="263"/>
      <c r="BK69" s="263"/>
      <c r="BL69" s="263"/>
      <c r="BM69" s="263"/>
      <c r="BN69" s="263"/>
      <c r="BO69" s="263"/>
      <c r="BP69" s="263"/>
      <c r="BQ69" s="263"/>
      <c r="BR69" s="263"/>
      <c r="BS69" s="263"/>
      <c r="BT69" s="263"/>
      <c r="BU69" s="263"/>
      <c r="BV69" s="263"/>
      <c r="BW69" s="263"/>
      <c r="BX69" s="263"/>
      <c r="BY69" s="263"/>
      <c r="BZ69" s="263"/>
      <c r="CA69" s="263"/>
      <c r="CB69" s="263"/>
      <c r="CC69" s="263"/>
      <c r="CD69" s="263"/>
      <c r="CE69" s="263"/>
      <c r="CF69" s="263"/>
      <c r="CG69" s="263"/>
      <c r="CH69" s="263"/>
      <c r="CI69" s="263"/>
      <c r="CJ69" s="263"/>
      <c r="CK69" s="263"/>
      <c r="CL69" s="263"/>
      <c r="CM69" s="263"/>
      <c r="CN69" s="263"/>
      <c r="CO69" s="263"/>
      <c r="CP69" s="263"/>
      <c r="CQ69" s="263"/>
      <c r="CR69" s="263"/>
      <c r="CS69" s="263"/>
      <c r="CT69" s="263"/>
      <c r="CU69" s="263"/>
      <c r="CV69" s="263"/>
      <c r="CW69" s="263"/>
      <c r="CX69" s="263"/>
      <c r="CY69" s="263"/>
      <c r="CZ69" s="263"/>
      <c r="DA69" s="263"/>
      <c r="DB69" s="263"/>
      <c r="DC69" s="263"/>
      <c r="DD69" s="263"/>
      <c r="DE69" s="263"/>
      <c r="DF69" s="263"/>
      <c r="DG69" s="263"/>
      <c r="DH69" s="263"/>
      <c r="DI69" s="263"/>
      <c r="DJ69" s="263"/>
      <c r="DK69" s="263"/>
      <c r="DL69" s="263"/>
    </row>
    <row r="70" spans="1:116" x14ac:dyDescent="0.15">
      <c r="A70" s="263"/>
      <c r="B70" s="263"/>
      <c r="C70" s="263"/>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63"/>
      <c r="BC70" s="263"/>
      <c r="BD70" s="263"/>
      <c r="BE70" s="263"/>
      <c r="BF70" s="263"/>
      <c r="BG70" s="263"/>
      <c r="BH70" s="263"/>
      <c r="BI70" s="263"/>
      <c r="BJ70" s="263"/>
      <c r="BK70" s="263"/>
      <c r="BL70" s="263"/>
      <c r="BM70" s="263"/>
      <c r="BN70" s="263"/>
      <c r="BO70" s="263"/>
      <c r="BP70" s="263"/>
      <c r="BQ70" s="263"/>
      <c r="BR70" s="263"/>
      <c r="BS70" s="263"/>
      <c r="BT70" s="263"/>
      <c r="BU70" s="263"/>
      <c r="BV70" s="263"/>
      <c r="BW70" s="263"/>
      <c r="BX70" s="263"/>
      <c r="BY70" s="263"/>
      <c r="BZ70" s="263"/>
      <c r="CA70" s="263"/>
      <c r="CB70" s="263"/>
      <c r="CC70" s="263"/>
      <c r="CD70" s="263"/>
      <c r="CE70" s="263"/>
      <c r="CF70" s="263"/>
      <c r="CG70" s="263"/>
      <c r="CH70" s="263"/>
      <c r="CI70" s="263"/>
      <c r="CJ70" s="263"/>
      <c r="CK70" s="263"/>
      <c r="CL70" s="263"/>
      <c r="CM70" s="263"/>
      <c r="CN70" s="263"/>
      <c r="CO70" s="263"/>
      <c r="CP70" s="263"/>
      <c r="CQ70" s="263"/>
      <c r="CR70" s="263"/>
      <c r="CS70" s="263"/>
      <c r="CT70" s="263"/>
      <c r="CU70" s="263"/>
      <c r="CV70" s="263"/>
      <c r="CW70" s="263"/>
      <c r="CX70" s="263"/>
      <c r="CY70" s="263"/>
      <c r="CZ70" s="263"/>
      <c r="DA70" s="263"/>
      <c r="DB70" s="263"/>
      <c r="DC70" s="263"/>
      <c r="DD70" s="263"/>
      <c r="DE70" s="263"/>
      <c r="DF70" s="263"/>
      <c r="DG70" s="263"/>
      <c r="DH70" s="263"/>
      <c r="DI70" s="263"/>
      <c r="DJ70" s="263"/>
      <c r="DK70" s="263"/>
      <c r="DL70" s="263"/>
    </row>
    <row r="71" spans="1:116" x14ac:dyDescent="0.15">
      <c r="A71" s="263"/>
      <c r="B71" s="263"/>
      <c r="C71" s="263"/>
      <c r="D71" s="263"/>
      <c r="E71" s="263"/>
      <c r="F71" s="263"/>
      <c r="G71" s="263"/>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3"/>
      <c r="BX71" s="263"/>
      <c r="BY71" s="263"/>
      <c r="BZ71" s="263"/>
      <c r="CA71" s="263"/>
      <c r="CB71" s="263"/>
      <c r="CC71" s="263"/>
      <c r="CD71" s="263"/>
      <c r="CE71" s="263"/>
      <c r="CF71" s="263"/>
      <c r="CG71" s="263"/>
      <c r="CH71" s="263"/>
      <c r="CI71" s="263"/>
      <c r="CJ71" s="263"/>
      <c r="CK71" s="263"/>
      <c r="CL71" s="263"/>
      <c r="CM71" s="263"/>
      <c r="CN71" s="263"/>
      <c r="CO71" s="263"/>
      <c r="CP71" s="263"/>
      <c r="CQ71" s="263"/>
      <c r="CR71" s="263"/>
      <c r="CS71" s="263"/>
      <c r="CT71" s="263"/>
      <c r="CU71" s="263"/>
      <c r="CV71" s="263"/>
      <c r="CW71" s="263"/>
      <c r="CX71" s="263"/>
      <c r="CY71" s="263"/>
      <c r="CZ71" s="263"/>
      <c r="DA71" s="263"/>
      <c r="DB71" s="263"/>
      <c r="DC71" s="263"/>
      <c r="DD71" s="263"/>
      <c r="DE71" s="263"/>
      <c r="DF71" s="263"/>
      <c r="DG71" s="263"/>
      <c r="DH71" s="263"/>
      <c r="DI71" s="263"/>
      <c r="DJ71" s="263"/>
      <c r="DK71" s="263"/>
      <c r="DL71" s="263"/>
    </row>
    <row r="72" spans="1:116" x14ac:dyDescent="0.15">
      <c r="A72" s="263"/>
      <c r="B72" s="263"/>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3"/>
      <c r="AK72" s="263"/>
      <c r="AL72" s="263"/>
      <c r="AM72" s="263"/>
      <c r="AN72" s="263"/>
      <c r="AO72" s="263"/>
      <c r="AP72" s="263"/>
      <c r="AQ72" s="263"/>
      <c r="AR72" s="263"/>
      <c r="AS72" s="263"/>
      <c r="AT72" s="263"/>
      <c r="AU72" s="263"/>
      <c r="AV72" s="263"/>
      <c r="AW72" s="263"/>
      <c r="AX72" s="263"/>
      <c r="AY72" s="263"/>
      <c r="AZ72" s="263"/>
      <c r="BA72" s="263"/>
      <c r="BB72" s="263"/>
      <c r="BC72" s="263"/>
      <c r="BD72" s="263"/>
      <c r="BE72" s="263"/>
      <c r="BF72" s="263"/>
      <c r="BG72" s="263"/>
      <c r="BH72" s="263"/>
      <c r="BI72" s="263"/>
      <c r="BJ72" s="263"/>
      <c r="BK72" s="263"/>
      <c r="BL72" s="263"/>
      <c r="BM72" s="263"/>
      <c r="BN72" s="263"/>
      <c r="BO72" s="263"/>
      <c r="BP72" s="263"/>
      <c r="BQ72" s="263"/>
      <c r="BR72" s="263"/>
      <c r="BS72" s="263"/>
      <c r="BT72" s="263"/>
      <c r="BU72" s="263"/>
      <c r="BV72" s="263"/>
      <c r="BW72" s="263"/>
      <c r="BX72" s="263"/>
      <c r="BY72" s="263"/>
      <c r="BZ72" s="263"/>
      <c r="CA72" s="263"/>
      <c r="CB72" s="263"/>
      <c r="CC72" s="263"/>
      <c r="CD72" s="263"/>
      <c r="CE72" s="263"/>
      <c r="CF72" s="263"/>
      <c r="CG72" s="263"/>
      <c r="CH72" s="263"/>
      <c r="CI72" s="263"/>
      <c r="CJ72" s="263"/>
      <c r="CK72" s="263"/>
      <c r="CL72" s="263"/>
      <c r="CM72" s="263"/>
      <c r="CN72" s="263"/>
      <c r="CO72" s="263"/>
      <c r="CP72" s="263"/>
      <c r="CQ72" s="263"/>
      <c r="CR72" s="263"/>
      <c r="CS72" s="263"/>
      <c r="CT72" s="263"/>
      <c r="CU72" s="263"/>
      <c r="CV72" s="263"/>
      <c r="CW72" s="263"/>
      <c r="CX72" s="263"/>
      <c r="CY72" s="263"/>
      <c r="CZ72" s="263"/>
      <c r="DA72" s="263"/>
      <c r="DB72" s="263"/>
      <c r="DC72" s="263"/>
      <c r="DD72" s="263"/>
      <c r="DE72" s="263"/>
      <c r="DF72" s="263"/>
      <c r="DG72" s="263"/>
      <c r="DH72" s="263"/>
      <c r="DI72" s="263"/>
      <c r="DJ72" s="263"/>
      <c r="DK72" s="263"/>
      <c r="DL72" s="263"/>
    </row>
    <row r="73" spans="1:116" x14ac:dyDescent="0.15">
      <c r="A73" s="263"/>
      <c r="B73" s="263"/>
      <c r="C73" s="263"/>
      <c r="D73" s="263"/>
      <c r="E73" s="263"/>
      <c r="F73" s="263"/>
      <c r="G73" s="263"/>
      <c r="H73" s="263"/>
      <c r="I73" s="263"/>
      <c r="J73" s="263"/>
      <c r="K73" s="263"/>
      <c r="L73" s="263"/>
      <c r="M73" s="263"/>
      <c r="N73" s="263"/>
      <c r="O73" s="263"/>
      <c r="P73" s="263"/>
      <c r="Q73" s="263"/>
      <c r="R73" s="263"/>
      <c r="S73" s="263"/>
      <c r="T73" s="263"/>
      <c r="U73" s="263"/>
      <c r="V73" s="263"/>
      <c r="W73" s="263"/>
      <c r="X73" s="263"/>
      <c r="Y73" s="263"/>
      <c r="Z73" s="263"/>
      <c r="AA73" s="263"/>
      <c r="AB73" s="263"/>
      <c r="AC73" s="263"/>
      <c r="AD73" s="263"/>
      <c r="AE73" s="263"/>
      <c r="AF73" s="263"/>
      <c r="AG73" s="263"/>
      <c r="AH73" s="263"/>
      <c r="AI73" s="263"/>
      <c r="AJ73" s="263"/>
      <c r="AK73" s="263"/>
      <c r="AL73" s="263"/>
      <c r="AM73" s="263"/>
      <c r="AN73" s="263"/>
      <c r="AO73" s="263"/>
      <c r="AP73" s="263"/>
      <c r="AQ73" s="263"/>
      <c r="AR73" s="263"/>
      <c r="AS73" s="263"/>
      <c r="AT73" s="263"/>
      <c r="AU73" s="263"/>
      <c r="AV73" s="263"/>
      <c r="AW73" s="263"/>
      <c r="AX73" s="263"/>
      <c r="AY73" s="263"/>
      <c r="AZ73" s="263"/>
      <c r="BA73" s="263"/>
      <c r="BB73" s="263"/>
      <c r="BC73" s="263"/>
      <c r="BD73" s="263"/>
      <c r="BE73" s="263"/>
      <c r="BF73" s="263"/>
      <c r="BG73" s="263"/>
      <c r="BH73" s="263"/>
      <c r="BI73" s="263"/>
      <c r="BJ73" s="263"/>
      <c r="BK73" s="263"/>
      <c r="BL73" s="263"/>
      <c r="BM73" s="263"/>
      <c r="BN73" s="263"/>
      <c r="BO73" s="263"/>
      <c r="BP73" s="263"/>
      <c r="BQ73" s="263"/>
      <c r="BR73" s="263"/>
      <c r="BS73" s="263"/>
      <c r="BT73" s="263"/>
      <c r="BU73" s="263"/>
      <c r="BV73" s="263"/>
      <c r="BW73" s="263"/>
      <c r="BX73" s="263"/>
      <c r="BY73" s="263"/>
      <c r="BZ73" s="263"/>
      <c r="CA73" s="263"/>
      <c r="CB73" s="263"/>
      <c r="CC73" s="263"/>
      <c r="CD73" s="263"/>
      <c r="CE73" s="263"/>
      <c r="CF73" s="263"/>
      <c r="CG73" s="263"/>
      <c r="CH73" s="263"/>
      <c r="CI73" s="263"/>
      <c r="CJ73" s="263"/>
      <c r="CK73" s="263"/>
      <c r="CL73" s="263"/>
      <c r="CM73" s="263"/>
      <c r="CN73" s="263"/>
      <c r="CO73" s="263"/>
      <c r="CP73" s="263"/>
      <c r="CQ73" s="263"/>
      <c r="CR73" s="263"/>
      <c r="CS73" s="263"/>
      <c r="CT73" s="263"/>
      <c r="CU73" s="263"/>
      <c r="CV73" s="263"/>
      <c r="CW73" s="263"/>
      <c r="CX73" s="263"/>
      <c r="CY73" s="263"/>
      <c r="CZ73" s="263"/>
      <c r="DA73" s="263"/>
      <c r="DB73" s="263"/>
      <c r="DC73" s="263"/>
      <c r="DD73" s="263"/>
      <c r="DE73" s="263"/>
      <c r="DF73" s="263"/>
      <c r="DG73" s="263"/>
      <c r="DH73" s="263"/>
      <c r="DI73" s="263"/>
      <c r="DJ73" s="263"/>
      <c r="DK73" s="263"/>
      <c r="DL73" s="263"/>
    </row>
    <row r="74" spans="1:116" x14ac:dyDescent="0.15">
      <c r="A74" s="263"/>
      <c r="B74" s="263"/>
      <c r="C74" s="263"/>
      <c r="D74" s="263"/>
      <c r="E74" s="263"/>
      <c r="F74" s="263"/>
      <c r="G74" s="263"/>
      <c r="H74" s="263"/>
      <c r="I74" s="263"/>
      <c r="J74" s="263"/>
      <c r="K74" s="263"/>
      <c r="L74" s="263"/>
      <c r="M74" s="263"/>
      <c r="N74" s="263"/>
      <c r="O74" s="263"/>
      <c r="P74" s="263"/>
      <c r="Q74" s="263"/>
      <c r="R74" s="263"/>
      <c r="S74" s="263"/>
      <c r="T74" s="263"/>
      <c r="U74" s="263"/>
      <c r="V74" s="263"/>
      <c r="W74" s="263"/>
      <c r="X74" s="263"/>
      <c r="Y74" s="263"/>
      <c r="Z74" s="263"/>
      <c r="AA74" s="263"/>
      <c r="AB74" s="263"/>
      <c r="AC74" s="263"/>
      <c r="AD74" s="263"/>
      <c r="AE74" s="263"/>
      <c r="AF74" s="263"/>
      <c r="AG74" s="263"/>
      <c r="AH74" s="263"/>
      <c r="AI74" s="263"/>
      <c r="AJ74" s="263"/>
      <c r="AK74" s="263"/>
      <c r="AL74" s="263"/>
      <c r="AM74" s="263"/>
      <c r="AN74" s="263"/>
      <c r="AO74" s="263"/>
      <c r="AP74" s="263"/>
      <c r="AQ74" s="263"/>
      <c r="AR74" s="263"/>
      <c r="AS74" s="263"/>
      <c r="AT74" s="263"/>
      <c r="AU74" s="263"/>
      <c r="AV74" s="263"/>
      <c r="AW74" s="263"/>
      <c r="AX74" s="263"/>
      <c r="AY74" s="263"/>
      <c r="AZ74" s="263"/>
      <c r="BA74" s="263"/>
      <c r="BB74" s="263"/>
      <c r="BC74" s="263"/>
      <c r="BD74" s="263"/>
      <c r="BE74" s="263"/>
      <c r="BF74" s="263"/>
      <c r="BG74" s="263"/>
      <c r="BH74" s="263"/>
      <c r="BI74" s="263"/>
      <c r="BJ74" s="263"/>
      <c r="BK74" s="263"/>
      <c r="BL74" s="263"/>
      <c r="BM74" s="263"/>
      <c r="BN74" s="263"/>
      <c r="BO74" s="263"/>
      <c r="BP74" s="263"/>
      <c r="BQ74" s="263"/>
      <c r="BR74" s="263"/>
      <c r="BS74" s="263"/>
      <c r="BT74" s="263"/>
      <c r="BU74" s="263"/>
      <c r="BV74" s="263"/>
      <c r="BW74" s="263"/>
      <c r="BX74" s="263"/>
      <c r="BY74" s="263"/>
      <c r="BZ74" s="263"/>
      <c r="CA74" s="263"/>
      <c r="CB74" s="263"/>
      <c r="CC74" s="263"/>
      <c r="CD74" s="263"/>
      <c r="CE74" s="263"/>
      <c r="CF74" s="263"/>
      <c r="CG74" s="263"/>
      <c r="CH74" s="263"/>
      <c r="CI74" s="263"/>
      <c r="CJ74" s="263"/>
      <c r="CK74" s="263"/>
      <c r="CL74" s="263"/>
      <c r="CM74" s="263"/>
      <c r="CN74" s="263"/>
      <c r="CO74" s="263"/>
      <c r="CP74" s="263"/>
      <c r="CQ74" s="263"/>
      <c r="CR74" s="263"/>
      <c r="CS74" s="263"/>
      <c r="CT74" s="263"/>
      <c r="CU74" s="263"/>
      <c r="CV74" s="263"/>
      <c r="CW74" s="263"/>
      <c r="CX74" s="263"/>
      <c r="CY74" s="263"/>
      <c r="CZ74" s="263"/>
      <c r="DA74" s="263"/>
      <c r="DB74" s="263"/>
      <c r="DC74" s="263"/>
      <c r="DD74" s="263"/>
      <c r="DE74" s="263"/>
      <c r="DF74" s="263"/>
      <c r="DG74" s="263"/>
      <c r="DH74" s="263"/>
      <c r="DI74" s="263"/>
      <c r="DJ74" s="263"/>
      <c r="DK74" s="263"/>
      <c r="DL74" s="263"/>
    </row>
    <row r="75" spans="1:116" x14ac:dyDescent="0.15">
      <c r="A75" s="263"/>
      <c r="B75" s="263"/>
      <c r="C75" s="263"/>
      <c r="D75" s="263"/>
      <c r="E75" s="263"/>
      <c r="F75" s="263"/>
      <c r="G75" s="263"/>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3"/>
      <c r="AG75" s="263"/>
      <c r="AH75" s="263"/>
      <c r="AI75" s="263"/>
      <c r="AJ75" s="263"/>
      <c r="AK75" s="263"/>
      <c r="AL75" s="263"/>
      <c r="AM75" s="263"/>
      <c r="AN75" s="263"/>
      <c r="AO75" s="263"/>
      <c r="AP75" s="263"/>
      <c r="AQ75" s="263"/>
      <c r="AR75" s="263"/>
      <c r="AS75" s="263"/>
      <c r="AT75" s="263"/>
      <c r="AU75" s="263"/>
      <c r="AV75" s="263"/>
      <c r="AW75" s="263"/>
      <c r="AX75" s="263"/>
      <c r="AY75" s="263"/>
      <c r="AZ75" s="263"/>
      <c r="BA75" s="263"/>
      <c r="BB75" s="263"/>
      <c r="BC75" s="263"/>
      <c r="BD75" s="263"/>
      <c r="BE75" s="263"/>
      <c r="BF75" s="263"/>
      <c r="BG75" s="263"/>
      <c r="BH75" s="263"/>
      <c r="BI75" s="263"/>
      <c r="BJ75" s="263"/>
      <c r="BK75" s="263"/>
      <c r="BL75" s="263"/>
      <c r="BM75" s="263"/>
      <c r="BN75" s="263"/>
      <c r="BO75" s="263"/>
      <c r="BP75" s="263"/>
      <c r="BQ75" s="263"/>
      <c r="BR75" s="263"/>
      <c r="BS75" s="263"/>
      <c r="BT75" s="263"/>
      <c r="BU75" s="263"/>
      <c r="BV75" s="263"/>
      <c r="BW75" s="263"/>
      <c r="BX75" s="263"/>
      <c r="BY75" s="263"/>
      <c r="BZ75" s="263"/>
      <c r="CA75" s="263"/>
      <c r="CB75" s="263"/>
      <c r="CC75" s="263"/>
      <c r="CD75" s="263"/>
      <c r="CE75" s="263"/>
      <c r="CF75" s="263"/>
      <c r="CG75" s="263"/>
      <c r="CH75" s="263"/>
      <c r="CI75" s="263"/>
      <c r="CJ75" s="263"/>
      <c r="CK75" s="263"/>
      <c r="CL75" s="263"/>
      <c r="CM75" s="263"/>
      <c r="CN75" s="263"/>
      <c r="CO75" s="263"/>
      <c r="CP75" s="263"/>
      <c r="CQ75" s="263"/>
      <c r="CR75" s="263"/>
      <c r="CS75" s="263"/>
      <c r="CT75" s="263"/>
      <c r="CU75" s="263"/>
      <c r="CV75" s="263"/>
      <c r="CW75" s="263"/>
      <c r="CX75" s="263"/>
      <c r="CY75" s="263"/>
      <c r="CZ75" s="263"/>
      <c r="DA75" s="263"/>
      <c r="DB75" s="263"/>
      <c r="DC75" s="263"/>
      <c r="DD75" s="263"/>
      <c r="DE75" s="263"/>
      <c r="DF75" s="263"/>
      <c r="DG75" s="263"/>
      <c r="DH75" s="263"/>
      <c r="DI75" s="263"/>
      <c r="DJ75" s="263"/>
      <c r="DK75" s="263"/>
      <c r="DL75" s="263"/>
    </row>
    <row r="76" spans="1:116" x14ac:dyDescent="0.15">
      <c r="A76" s="263"/>
      <c r="B76" s="263"/>
      <c r="C76" s="263"/>
      <c r="D76" s="263"/>
      <c r="E76" s="263"/>
      <c r="F76" s="263"/>
      <c r="G76" s="263"/>
      <c r="H76" s="263"/>
      <c r="I76" s="263"/>
      <c r="J76" s="263"/>
      <c r="K76" s="263"/>
      <c r="L76" s="263"/>
      <c r="M76" s="263"/>
      <c r="N76" s="263"/>
      <c r="O76" s="263"/>
      <c r="P76" s="263"/>
      <c r="Q76" s="263"/>
      <c r="R76" s="263"/>
      <c r="S76" s="263"/>
      <c r="T76" s="263"/>
      <c r="U76" s="263"/>
      <c r="V76" s="263"/>
      <c r="W76" s="263"/>
      <c r="X76" s="263"/>
      <c r="Y76" s="263"/>
      <c r="Z76" s="263"/>
      <c r="AA76" s="263"/>
      <c r="AB76" s="263"/>
      <c r="AC76" s="263"/>
      <c r="AD76" s="263"/>
      <c r="AE76" s="263"/>
      <c r="AF76" s="263"/>
      <c r="AG76" s="263"/>
      <c r="AH76" s="263"/>
      <c r="AI76" s="263"/>
      <c r="AJ76" s="263"/>
      <c r="AK76" s="263"/>
      <c r="AL76" s="263"/>
      <c r="AM76" s="263"/>
      <c r="AN76" s="263"/>
      <c r="AO76" s="263"/>
      <c r="AP76" s="263"/>
      <c r="AQ76" s="263"/>
      <c r="AR76" s="263"/>
      <c r="AS76" s="263"/>
      <c r="AT76" s="263"/>
      <c r="AU76" s="263"/>
      <c r="AV76" s="263"/>
      <c r="AW76" s="263"/>
      <c r="AX76" s="263"/>
      <c r="AY76" s="263"/>
      <c r="AZ76" s="263"/>
      <c r="BA76" s="263"/>
      <c r="BB76" s="263"/>
      <c r="BC76" s="263"/>
      <c r="BD76" s="263"/>
      <c r="BE76" s="263"/>
      <c r="BF76" s="263"/>
      <c r="BG76" s="263"/>
      <c r="BH76" s="263"/>
      <c r="BI76" s="263"/>
      <c r="BJ76" s="263"/>
      <c r="BK76" s="263"/>
      <c r="BL76" s="263"/>
      <c r="BM76" s="263"/>
      <c r="BN76" s="263"/>
      <c r="BO76" s="263"/>
      <c r="BP76" s="263"/>
      <c r="BQ76" s="263"/>
      <c r="BR76" s="263"/>
      <c r="BS76" s="263"/>
      <c r="BT76" s="263"/>
      <c r="BU76" s="263"/>
      <c r="BV76" s="263"/>
      <c r="BW76" s="263"/>
      <c r="BX76" s="263"/>
      <c r="BY76" s="263"/>
      <c r="BZ76" s="263"/>
      <c r="CA76" s="263"/>
      <c r="CB76" s="263"/>
      <c r="CC76" s="263"/>
      <c r="CD76" s="263"/>
      <c r="CE76" s="263"/>
      <c r="CF76" s="263"/>
      <c r="CG76" s="263"/>
      <c r="CH76" s="263"/>
      <c r="CI76" s="263"/>
      <c r="CJ76" s="263"/>
      <c r="CK76" s="263"/>
      <c r="CL76" s="263"/>
      <c r="CM76" s="263"/>
      <c r="CN76" s="263"/>
      <c r="CO76" s="263"/>
      <c r="CP76" s="263"/>
      <c r="CQ76" s="263"/>
      <c r="CR76" s="263"/>
      <c r="CS76" s="263"/>
      <c r="CT76" s="263"/>
      <c r="CU76" s="263"/>
      <c r="CV76" s="263"/>
      <c r="CW76" s="263"/>
      <c r="CX76" s="263"/>
      <c r="CY76" s="263"/>
      <c r="CZ76" s="263"/>
      <c r="DA76" s="263"/>
      <c r="DB76" s="263"/>
      <c r="DC76" s="263"/>
      <c r="DD76" s="263"/>
      <c r="DE76" s="263"/>
      <c r="DF76" s="263"/>
      <c r="DG76" s="263"/>
      <c r="DH76" s="263"/>
      <c r="DI76" s="263"/>
      <c r="DJ76" s="263"/>
      <c r="DK76" s="263"/>
      <c r="DL76" s="263"/>
    </row>
    <row r="77" spans="1:116" x14ac:dyDescent="0.15">
      <c r="A77" s="263"/>
      <c r="B77" s="263"/>
      <c r="C77" s="263"/>
      <c r="D77" s="263"/>
      <c r="E77" s="263"/>
      <c r="F77" s="263"/>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c r="BW77" s="263"/>
      <c r="BX77" s="263"/>
      <c r="BY77" s="263"/>
      <c r="BZ77" s="263"/>
      <c r="CA77" s="263"/>
      <c r="CB77" s="263"/>
      <c r="CC77" s="263"/>
      <c r="CD77" s="263"/>
      <c r="CE77" s="263"/>
      <c r="CF77" s="263"/>
      <c r="CG77" s="263"/>
      <c r="CH77" s="263"/>
      <c r="CI77" s="263"/>
      <c r="CJ77" s="263"/>
      <c r="CK77" s="263"/>
      <c r="CL77" s="263"/>
      <c r="CM77" s="263"/>
      <c r="CN77" s="263"/>
      <c r="CO77" s="263"/>
      <c r="CP77" s="263"/>
      <c r="CQ77" s="263"/>
      <c r="CR77" s="263"/>
      <c r="CS77" s="263"/>
      <c r="CT77" s="263"/>
      <c r="CU77" s="263"/>
      <c r="CV77" s="263"/>
      <c r="CW77" s="263"/>
      <c r="CX77" s="263"/>
      <c r="CY77" s="263"/>
      <c r="CZ77" s="263"/>
      <c r="DA77" s="263"/>
      <c r="DB77" s="263"/>
      <c r="DC77" s="263"/>
      <c r="DD77" s="263"/>
      <c r="DE77" s="263"/>
      <c r="DF77" s="263"/>
      <c r="DG77" s="263"/>
      <c r="DH77" s="263"/>
      <c r="DI77" s="263"/>
      <c r="DJ77" s="263"/>
      <c r="DK77" s="263"/>
      <c r="DL77" s="263"/>
    </row>
    <row r="78" spans="1:116" x14ac:dyDescent="0.15">
      <c r="A78" s="263"/>
      <c r="B78" s="263"/>
      <c r="C78" s="263"/>
      <c r="D78" s="263"/>
      <c r="E78" s="263"/>
      <c r="F78" s="263"/>
      <c r="G78" s="263"/>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c r="BW78" s="263"/>
      <c r="BX78" s="263"/>
      <c r="BY78" s="263"/>
      <c r="BZ78" s="263"/>
      <c r="CA78" s="263"/>
      <c r="CB78" s="263"/>
      <c r="CC78" s="263"/>
      <c r="CD78" s="263"/>
      <c r="CE78" s="263"/>
      <c r="CF78" s="263"/>
      <c r="CG78" s="263"/>
      <c r="CH78" s="263"/>
      <c r="CI78" s="263"/>
      <c r="CJ78" s="263"/>
      <c r="CK78" s="263"/>
      <c r="CL78" s="263"/>
      <c r="CM78" s="263"/>
      <c r="CN78" s="263"/>
      <c r="CO78" s="263"/>
      <c r="CP78" s="263"/>
      <c r="CQ78" s="263"/>
      <c r="CR78" s="263"/>
      <c r="CS78" s="263"/>
      <c r="CT78" s="263"/>
      <c r="CU78" s="263"/>
      <c r="CV78" s="263"/>
      <c r="CW78" s="263"/>
      <c r="CX78" s="263"/>
      <c r="CY78" s="263"/>
      <c r="CZ78" s="263"/>
      <c r="DA78" s="263"/>
      <c r="DB78" s="263"/>
      <c r="DC78" s="263"/>
      <c r="DD78" s="263"/>
      <c r="DE78" s="263"/>
      <c r="DF78" s="263"/>
      <c r="DG78" s="263"/>
      <c r="DH78" s="263"/>
      <c r="DI78" s="263"/>
      <c r="DJ78" s="263"/>
      <c r="DK78" s="263"/>
      <c r="DL78" s="263"/>
    </row>
    <row r="79" spans="1:116" x14ac:dyDescent="0.15">
      <c r="A79" s="263"/>
      <c r="B79" s="263"/>
      <c r="C79" s="263"/>
      <c r="D79" s="263"/>
      <c r="E79" s="263"/>
      <c r="F79" s="263"/>
      <c r="G79" s="263"/>
      <c r="H79" s="263"/>
      <c r="I79" s="263"/>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H79" s="263"/>
      <c r="AI79" s="263"/>
      <c r="AJ79" s="263"/>
      <c r="AK79" s="263"/>
      <c r="AL79" s="263"/>
      <c r="AM79" s="263"/>
      <c r="AN79" s="263"/>
      <c r="AO79" s="263"/>
      <c r="AP79" s="263"/>
      <c r="AQ79" s="263"/>
      <c r="AR79" s="263"/>
      <c r="AS79" s="263"/>
      <c r="AT79" s="263"/>
      <c r="AU79" s="263"/>
      <c r="AV79" s="263"/>
      <c r="AW79" s="263"/>
      <c r="AX79" s="263"/>
      <c r="AY79" s="263"/>
      <c r="AZ79" s="263"/>
      <c r="BA79" s="263"/>
      <c r="BB79" s="263"/>
      <c r="BC79" s="263"/>
      <c r="BD79" s="263"/>
      <c r="BE79" s="263"/>
      <c r="BF79" s="263"/>
      <c r="BG79" s="263"/>
      <c r="BH79" s="263"/>
      <c r="BI79" s="263"/>
      <c r="BJ79" s="263"/>
      <c r="BK79" s="263"/>
      <c r="BL79" s="263"/>
      <c r="BM79" s="263"/>
      <c r="BN79" s="263"/>
      <c r="BO79" s="263"/>
      <c r="BP79" s="263"/>
      <c r="BQ79" s="263"/>
      <c r="BR79" s="263"/>
      <c r="BS79" s="263"/>
      <c r="BT79" s="263"/>
      <c r="BU79" s="263"/>
      <c r="BV79" s="263"/>
      <c r="BW79" s="263"/>
      <c r="BX79" s="263"/>
      <c r="BY79" s="263"/>
      <c r="BZ79" s="263"/>
      <c r="CA79" s="263"/>
      <c r="CB79" s="263"/>
      <c r="CC79" s="263"/>
      <c r="CD79" s="263"/>
      <c r="CE79" s="263"/>
      <c r="CF79" s="263"/>
      <c r="CG79" s="263"/>
      <c r="CH79" s="263"/>
      <c r="CI79" s="263"/>
      <c r="CJ79" s="263"/>
      <c r="CK79" s="263"/>
      <c r="CL79" s="263"/>
      <c r="CM79" s="263"/>
      <c r="CN79" s="263"/>
      <c r="CO79" s="263"/>
      <c r="CP79" s="263"/>
      <c r="CQ79" s="263"/>
      <c r="CR79" s="263"/>
      <c r="CS79" s="263"/>
      <c r="CT79" s="263"/>
      <c r="CU79" s="263"/>
      <c r="CV79" s="263"/>
      <c r="CW79" s="263"/>
      <c r="CX79" s="263"/>
      <c r="CY79" s="263"/>
      <c r="CZ79" s="263"/>
      <c r="DA79" s="263"/>
      <c r="DB79" s="263"/>
      <c r="DC79" s="263"/>
      <c r="DD79" s="263"/>
      <c r="DE79" s="263"/>
      <c r="DF79" s="263"/>
      <c r="DG79" s="263"/>
      <c r="DH79" s="263"/>
      <c r="DI79" s="263"/>
      <c r="DJ79" s="263"/>
      <c r="DK79" s="263"/>
      <c r="DL79" s="263"/>
    </row>
    <row r="80" spans="1:116" x14ac:dyDescent="0.15">
      <c r="A80" s="263"/>
      <c r="B80" s="263"/>
      <c r="C80" s="263"/>
      <c r="D80" s="263"/>
      <c r="E80" s="263"/>
      <c r="F80" s="263"/>
      <c r="G80" s="263"/>
      <c r="H80" s="263"/>
      <c r="I80" s="263"/>
      <c r="J80" s="263"/>
      <c r="K80" s="263"/>
      <c r="L80" s="263"/>
      <c r="M80" s="263"/>
      <c r="N80" s="263"/>
      <c r="O80" s="263"/>
      <c r="P80" s="263"/>
      <c r="Q80" s="263"/>
      <c r="R80" s="263"/>
      <c r="S80" s="263"/>
      <c r="T80" s="263"/>
      <c r="U80" s="263"/>
      <c r="V80" s="263"/>
      <c r="W80" s="263"/>
      <c r="X80" s="263"/>
      <c r="Y80" s="263"/>
      <c r="Z80" s="263"/>
      <c r="AA80" s="263"/>
      <c r="AB80" s="263"/>
      <c r="AC80" s="263"/>
      <c r="AD80" s="263"/>
      <c r="AE80" s="263"/>
      <c r="AF80" s="263"/>
      <c r="AG80" s="263"/>
      <c r="AH80" s="263"/>
      <c r="AI80" s="263"/>
      <c r="AJ80" s="263"/>
      <c r="AK80" s="263"/>
      <c r="AL80" s="263"/>
      <c r="AM80" s="263"/>
      <c r="AN80" s="263"/>
      <c r="AO80" s="263"/>
      <c r="AP80" s="263"/>
      <c r="AQ80" s="263"/>
      <c r="AR80" s="263"/>
      <c r="AS80" s="263"/>
      <c r="AT80" s="263"/>
      <c r="AU80" s="263"/>
      <c r="AV80" s="263"/>
      <c r="AW80" s="263"/>
      <c r="AX80" s="263"/>
      <c r="AY80" s="263"/>
      <c r="AZ80" s="263"/>
      <c r="BA80" s="263"/>
      <c r="BB80" s="263"/>
      <c r="BC80" s="263"/>
      <c r="BD80" s="263"/>
      <c r="BE80" s="263"/>
      <c r="BF80" s="263"/>
      <c r="BG80" s="263"/>
      <c r="BH80" s="263"/>
      <c r="BI80" s="263"/>
      <c r="BJ80" s="263"/>
      <c r="BK80" s="263"/>
      <c r="BL80" s="263"/>
      <c r="BM80" s="263"/>
      <c r="BN80" s="263"/>
      <c r="BO80" s="263"/>
      <c r="BP80" s="263"/>
      <c r="BQ80" s="263"/>
      <c r="BR80" s="263"/>
      <c r="BS80" s="263"/>
      <c r="BT80" s="263"/>
      <c r="BU80" s="263"/>
      <c r="BV80" s="263"/>
      <c r="BW80" s="263"/>
      <c r="BX80" s="263"/>
      <c r="BY80" s="263"/>
      <c r="BZ80" s="263"/>
      <c r="CA80" s="263"/>
      <c r="CB80" s="263"/>
      <c r="CC80" s="263"/>
      <c r="CD80" s="263"/>
      <c r="CE80" s="263"/>
      <c r="CF80" s="263"/>
      <c r="CG80" s="263"/>
      <c r="CH80" s="263"/>
      <c r="CI80" s="263"/>
      <c r="CJ80" s="263"/>
      <c r="CK80" s="263"/>
      <c r="CL80" s="263"/>
      <c r="CM80" s="263"/>
      <c r="CN80" s="263"/>
      <c r="CO80" s="263"/>
      <c r="CP80" s="263"/>
      <c r="CQ80" s="263"/>
      <c r="CR80" s="263"/>
      <c r="CS80" s="263"/>
      <c r="CT80" s="263"/>
      <c r="CU80" s="263"/>
      <c r="CV80" s="263"/>
      <c r="CW80" s="263"/>
      <c r="CX80" s="263"/>
      <c r="CY80" s="263"/>
      <c r="CZ80" s="263"/>
      <c r="DA80" s="263"/>
      <c r="DB80" s="263"/>
      <c r="DC80" s="263"/>
      <c r="DD80" s="263"/>
      <c r="DE80" s="263"/>
      <c r="DF80" s="263"/>
      <c r="DG80" s="263"/>
      <c r="DH80" s="263"/>
      <c r="DI80" s="263"/>
      <c r="DJ80" s="263"/>
      <c r="DK80" s="263"/>
      <c r="DL80" s="263"/>
    </row>
    <row r="81" spans="1:116" x14ac:dyDescent="0.15">
      <c r="A81" s="263"/>
      <c r="B81" s="263"/>
      <c r="C81" s="263"/>
      <c r="D81" s="263"/>
      <c r="E81" s="263"/>
      <c r="F81" s="263"/>
      <c r="G81" s="263"/>
      <c r="H81" s="263"/>
      <c r="I81" s="263"/>
      <c r="J81" s="263"/>
      <c r="K81" s="263"/>
      <c r="L81" s="263"/>
      <c r="M81" s="263"/>
      <c r="N81" s="263"/>
      <c r="O81" s="263"/>
      <c r="P81" s="263"/>
      <c r="Q81" s="263"/>
      <c r="R81" s="263"/>
      <c r="S81" s="263"/>
      <c r="T81" s="263"/>
      <c r="U81" s="263"/>
      <c r="V81" s="263"/>
      <c r="W81" s="263"/>
      <c r="X81" s="263"/>
      <c r="Y81" s="263"/>
      <c r="Z81" s="263"/>
      <c r="AA81" s="263"/>
      <c r="AB81" s="263"/>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3"/>
      <c r="AY81" s="263"/>
      <c r="AZ81" s="263"/>
      <c r="BA81" s="263"/>
      <c r="BB81" s="263"/>
      <c r="BC81" s="263"/>
      <c r="BD81" s="263"/>
      <c r="BE81" s="263"/>
      <c r="BF81" s="263"/>
      <c r="BG81" s="263"/>
      <c r="BH81" s="263"/>
      <c r="BI81" s="263"/>
      <c r="BJ81" s="263"/>
      <c r="BK81" s="263"/>
      <c r="BL81" s="263"/>
      <c r="BM81" s="263"/>
      <c r="BN81" s="263"/>
      <c r="BO81" s="263"/>
      <c r="BP81" s="263"/>
      <c r="BQ81" s="263"/>
      <c r="BR81" s="263"/>
      <c r="BS81" s="263"/>
      <c r="BT81" s="263"/>
      <c r="BU81" s="263"/>
      <c r="BV81" s="263"/>
      <c r="BW81" s="263"/>
      <c r="BX81" s="263"/>
      <c r="BY81" s="263"/>
      <c r="BZ81" s="263"/>
      <c r="CA81" s="263"/>
      <c r="CB81" s="263"/>
      <c r="CC81" s="263"/>
      <c r="CD81" s="263"/>
      <c r="CE81" s="263"/>
      <c r="CF81" s="263"/>
      <c r="CG81" s="263"/>
      <c r="CH81" s="263"/>
      <c r="CI81" s="263"/>
      <c r="CJ81" s="263"/>
      <c r="CK81" s="263"/>
      <c r="CL81" s="263"/>
      <c r="CM81" s="263"/>
      <c r="CN81" s="263"/>
      <c r="CO81" s="263"/>
      <c r="CP81" s="263"/>
      <c r="CQ81" s="263"/>
      <c r="CR81" s="263"/>
      <c r="CS81" s="263"/>
      <c r="CT81" s="263"/>
      <c r="CU81" s="263"/>
      <c r="CV81" s="263"/>
      <c r="CW81" s="263"/>
      <c r="CX81" s="263"/>
      <c r="CY81" s="263"/>
      <c r="CZ81" s="263"/>
      <c r="DA81" s="263"/>
      <c r="DB81" s="263"/>
      <c r="DC81" s="263"/>
      <c r="DD81" s="263"/>
      <c r="DE81" s="263"/>
      <c r="DF81" s="263"/>
      <c r="DG81" s="263"/>
      <c r="DH81" s="263"/>
      <c r="DI81" s="263"/>
      <c r="DJ81" s="263"/>
      <c r="DK81" s="263"/>
      <c r="DL81" s="263"/>
    </row>
    <row r="82" spans="1:116" x14ac:dyDescent="0.15">
      <c r="A82" s="263"/>
      <c r="B82" s="263"/>
      <c r="C82" s="263"/>
      <c r="D82" s="263"/>
      <c r="E82" s="263"/>
      <c r="F82" s="263"/>
      <c r="G82" s="263"/>
      <c r="H82" s="263"/>
      <c r="I82" s="263"/>
      <c r="J82" s="263"/>
      <c r="K82" s="263"/>
      <c r="L82" s="263"/>
      <c r="M82" s="263"/>
      <c r="N82" s="263"/>
      <c r="O82" s="263"/>
      <c r="P82" s="263"/>
      <c r="Q82" s="263"/>
      <c r="R82" s="263"/>
      <c r="S82" s="263"/>
      <c r="T82" s="263"/>
      <c r="U82" s="263"/>
      <c r="V82" s="263"/>
      <c r="W82" s="263"/>
      <c r="X82" s="263"/>
      <c r="Y82" s="263"/>
      <c r="Z82" s="263"/>
      <c r="AA82" s="263"/>
      <c r="AB82" s="263"/>
      <c r="AC82" s="263"/>
      <c r="AD82" s="263"/>
      <c r="AE82" s="263"/>
      <c r="AF82" s="263"/>
      <c r="AG82" s="263"/>
      <c r="AH82" s="263"/>
      <c r="AI82" s="263"/>
      <c r="AJ82" s="263"/>
      <c r="AK82" s="263"/>
      <c r="AL82" s="263"/>
      <c r="AM82" s="263"/>
      <c r="AN82" s="263"/>
      <c r="AO82" s="263"/>
      <c r="AP82" s="263"/>
      <c r="AQ82" s="263"/>
      <c r="AR82" s="263"/>
      <c r="AS82" s="263"/>
      <c r="AT82" s="263"/>
      <c r="AU82" s="263"/>
      <c r="AV82" s="263"/>
      <c r="AW82" s="263"/>
      <c r="AX82" s="263"/>
      <c r="AY82" s="263"/>
      <c r="AZ82" s="263"/>
      <c r="BA82" s="263"/>
      <c r="BB82" s="263"/>
      <c r="BC82" s="263"/>
      <c r="BD82" s="263"/>
      <c r="BE82" s="263"/>
      <c r="BF82" s="263"/>
      <c r="BG82" s="263"/>
      <c r="BH82" s="263"/>
      <c r="BI82" s="263"/>
      <c r="BJ82" s="263"/>
      <c r="BK82" s="263"/>
      <c r="BL82" s="263"/>
      <c r="BM82" s="263"/>
      <c r="BN82" s="263"/>
      <c r="BO82" s="263"/>
      <c r="BP82" s="263"/>
      <c r="BQ82" s="263"/>
      <c r="BR82" s="263"/>
      <c r="BS82" s="263"/>
      <c r="BT82" s="263"/>
      <c r="BU82" s="263"/>
      <c r="BV82" s="263"/>
      <c r="BW82" s="263"/>
      <c r="BX82" s="263"/>
      <c r="BY82" s="263"/>
      <c r="BZ82" s="263"/>
      <c r="CA82" s="263"/>
      <c r="CB82" s="263"/>
      <c r="CC82" s="263"/>
      <c r="CD82" s="263"/>
      <c r="CE82" s="263"/>
      <c r="CF82" s="263"/>
      <c r="CG82" s="263"/>
      <c r="CH82" s="263"/>
      <c r="CI82" s="263"/>
      <c r="CJ82" s="263"/>
      <c r="CK82" s="263"/>
      <c r="CL82" s="263"/>
      <c r="CM82" s="263"/>
      <c r="CN82" s="263"/>
      <c r="CO82" s="263"/>
      <c r="CP82" s="263"/>
      <c r="CQ82" s="263"/>
      <c r="CR82" s="263"/>
      <c r="CS82" s="263"/>
      <c r="CT82" s="263"/>
      <c r="CU82" s="263"/>
      <c r="CV82" s="263"/>
      <c r="CW82" s="263"/>
      <c r="CX82" s="263"/>
      <c r="CY82" s="263"/>
      <c r="CZ82" s="263"/>
      <c r="DA82" s="263"/>
      <c r="DB82" s="263"/>
      <c r="DC82" s="263"/>
      <c r="DD82" s="263"/>
      <c r="DE82" s="263"/>
      <c r="DF82" s="263"/>
      <c r="DG82" s="263"/>
      <c r="DH82" s="263"/>
      <c r="DI82" s="263"/>
      <c r="DJ82" s="263"/>
      <c r="DK82" s="263"/>
      <c r="DL82" s="263"/>
    </row>
    <row r="83" spans="1:116" x14ac:dyDescent="0.15">
      <c r="A83" s="263"/>
      <c r="B83" s="263"/>
      <c r="C83" s="263"/>
      <c r="D83" s="263"/>
      <c r="E83" s="263"/>
      <c r="F83" s="263"/>
      <c r="G83" s="263"/>
      <c r="H83" s="263"/>
      <c r="I83" s="263"/>
      <c r="J83" s="263"/>
      <c r="K83" s="263"/>
      <c r="L83" s="263"/>
      <c r="M83" s="263"/>
      <c r="N83" s="263"/>
      <c r="O83" s="263"/>
      <c r="P83" s="263"/>
      <c r="Q83" s="263"/>
      <c r="R83" s="263"/>
      <c r="S83" s="263"/>
      <c r="T83" s="263"/>
      <c r="U83" s="263"/>
      <c r="V83" s="263"/>
      <c r="W83" s="263"/>
      <c r="X83" s="263"/>
      <c r="Y83" s="263"/>
      <c r="Z83" s="263"/>
      <c r="AA83" s="263"/>
      <c r="AB83" s="263"/>
      <c r="AC83" s="263"/>
      <c r="AD83" s="263"/>
      <c r="AE83" s="263"/>
      <c r="AF83" s="263"/>
      <c r="AG83" s="263"/>
      <c r="AH83" s="263"/>
      <c r="AI83" s="263"/>
      <c r="AJ83" s="263"/>
      <c r="AK83" s="263"/>
      <c r="AL83" s="263"/>
      <c r="AM83" s="263"/>
      <c r="AN83" s="263"/>
      <c r="AO83" s="263"/>
      <c r="AP83" s="263"/>
      <c r="AQ83" s="263"/>
      <c r="AR83" s="263"/>
      <c r="AS83" s="263"/>
      <c r="AT83" s="263"/>
      <c r="AU83" s="263"/>
      <c r="AV83" s="263"/>
      <c r="AW83" s="263"/>
      <c r="AX83" s="263"/>
      <c r="AY83" s="263"/>
      <c r="AZ83" s="263"/>
      <c r="BA83" s="263"/>
      <c r="BB83" s="263"/>
      <c r="BC83" s="263"/>
      <c r="BD83" s="263"/>
      <c r="BE83" s="263"/>
      <c r="BF83" s="263"/>
      <c r="BG83" s="263"/>
      <c r="BH83" s="263"/>
      <c r="BI83" s="263"/>
      <c r="BJ83" s="263"/>
      <c r="BK83" s="263"/>
      <c r="BL83" s="263"/>
      <c r="BM83" s="263"/>
      <c r="BN83" s="263"/>
      <c r="BO83" s="263"/>
      <c r="BP83" s="263"/>
      <c r="BQ83" s="263"/>
      <c r="BR83" s="263"/>
      <c r="BS83" s="263"/>
      <c r="BT83" s="263"/>
      <c r="BU83" s="263"/>
      <c r="BV83" s="263"/>
      <c r="BW83" s="263"/>
      <c r="BX83" s="263"/>
      <c r="BY83" s="263"/>
      <c r="BZ83" s="263"/>
      <c r="CA83" s="263"/>
      <c r="CB83" s="263"/>
      <c r="CC83" s="263"/>
      <c r="CD83" s="263"/>
      <c r="CE83" s="263"/>
      <c r="CF83" s="263"/>
      <c r="CG83" s="263"/>
      <c r="CH83" s="263"/>
      <c r="CI83" s="263"/>
      <c r="CJ83" s="263"/>
      <c r="CK83" s="263"/>
      <c r="CL83" s="263"/>
      <c r="CM83" s="263"/>
      <c r="CN83" s="263"/>
      <c r="CO83" s="263"/>
      <c r="CP83" s="263"/>
      <c r="CQ83" s="263"/>
      <c r="CR83" s="263"/>
      <c r="CS83" s="263"/>
      <c r="CT83" s="263"/>
      <c r="CU83" s="263"/>
      <c r="CV83" s="263"/>
      <c r="CW83" s="263"/>
      <c r="CX83" s="263"/>
      <c r="CY83" s="263"/>
      <c r="CZ83" s="263"/>
      <c r="DA83" s="263"/>
      <c r="DB83" s="263"/>
      <c r="DC83" s="263"/>
      <c r="DD83" s="263"/>
      <c r="DE83" s="263"/>
      <c r="DF83" s="263"/>
      <c r="DG83" s="263"/>
      <c r="DH83" s="263"/>
      <c r="DI83" s="263"/>
      <c r="DJ83" s="263"/>
      <c r="DK83" s="263"/>
      <c r="DL83" s="263"/>
    </row>
    <row r="84" spans="1:116" x14ac:dyDescent="0.15">
      <c r="A84" s="263"/>
      <c r="B84" s="263"/>
      <c r="C84" s="263"/>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263"/>
      <c r="AM84" s="263"/>
      <c r="AN84" s="263"/>
      <c r="AO84" s="263"/>
      <c r="AP84" s="263"/>
      <c r="AQ84" s="263"/>
      <c r="AR84" s="263"/>
      <c r="AS84" s="263"/>
      <c r="AT84" s="263"/>
      <c r="AU84" s="263"/>
      <c r="AV84" s="263"/>
      <c r="AW84" s="263"/>
      <c r="AX84" s="263"/>
      <c r="AY84" s="263"/>
      <c r="AZ84" s="263"/>
      <c r="BA84" s="263"/>
      <c r="BB84" s="263"/>
      <c r="BC84" s="263"/>
      <c r="BD84" s="263"/>
      <c r="BE84" s="263"/>
      <c r="BF84" s="263"/>
      <c r="BG84" s="263"/>
      <c r="BH84" s="263"/>
      <c r="BI84" s="263"/>
      <c r="BJ84" s="263"/>
      <c r="BK84" s="263"/>
      <c r="BL84" s="263"/>
      <c r="BM84" s="263"/>
      <c r="BN84" s="263"/>
      <c r="BO84" s="263"/>
      <c r="BP84" s="263"/>
      <c r="BQ84" s="263"/>
      <c r="BR84" s="263"/>
      <c r="BS84" s="263"/>
      <c r="BT84" s="263"/>
      <c r="BU84" s="263"/>
      <c r="BV84" s="263"/>
      <c r="BW84" s="263"/>
      <c r="BX84" s="263"/>
      <c r="BY84" s="263"/>
      <c r="BZ84" s="263"/>
      <c r="CA84" s="263"/>
      <c r="CB84" s="263"/>
      <c r="CC84" s="263"/>
      <c r="CD84" s="263"/>
      <c r="CE84" s="263"/>
      <c r="CF84" s="263"/>
      <c r="CG84" s="263"/>
      <c r="CH84" s="263"/>
      <c r="CI84" s="263"/>
      <c r="CJ84" s="263"/>
      <c r="CK84" s="263"/>
      <c r="CL84" s="263"/>
      <c r="CM84" s="263"/>
      <c r="CN84" s="263"/>
      <c r="CO84" s="263"/>
      <c r="CP84" s="263"/>
      <c r="CQ84" s="263"/>
      <c r="CR84" s="263"/>
      <c r="CS84" s="263"/>
      <c r="CT84" s="263"/>
      <c r="CU84" s="263"/>
      <c r="CV84" s="263"/>
      <c r="CW84" s="263"/>
      <c r="CX84" s="263"/>
      <c r="CY84" s="263"/>
      <c r="CZ84" s="263"/>
      <c r="DA84" s="263"/>
      <c r="DB84" s="263"/>
      <c r="DC84" s="263"/>
      <c r="DD84" s="263"/>
      <c r="DE84" s="263"/>
      <c r="DF84" s="263"/>
      <c r="DG84" s="263"/>
      <c r="DH84" s="263"/>
      <c r="DI84" s="263"/>
      <c r="DJ84" s="263"/>
      <c r="DK84" s="263"/>
      <c r="DL84" s="263"/>
    </row>
    <row r="85" spans="1:116" x14ac:dyDescent="0.15">
      <c r="A85" s="263"/>
      <c r="B85" s="263"/>
      <c r="C85" s="263"/>
      <c r="D85" s="263"/>
      <c r="E85" s="263"/>
      <c r="F85" s="263"/>
      <c r="G85" s="263"/>
      <c r="H85" s="263"/>
      <c r="I85" s="263"/>
      <c r="J85" s="263"/>
      <c r="K85" s="263"/>
      <c r="L85" s="263"/>
      <c r="M85" s="263"/>
      <c r="N85" s="263"/>
      <c r="O85" s="263"/>
      <c r="P85" s="263"/>
      <c r="Q85" s="263"/>
      <c r="R85" s="263"/>
      <c r="S85" s="263"/>
      <c r="T85" s="263"/>
      <c r="U85" s="263"/>
      <c r="V85" s="263"/>
      <c r="W85" s="263"/>
      <c r="X85" s="263"/>
      <c r="Y85" s="263"/>
      <c r="Z85" s="263"/>
      <c r="AA85" s="263"/>
      <c r="AB85" s="263"/>
      <c r="AC85" s="263"/>
      <c r="AD85" s="263"/>
      <c r="AE85" s="263"/>
      <c r="AF85" s="263"/>
      <c r="AG85" s="263"/>
      <c r="AH85" s="263"/>
      <c r="AI85" s="263"/>
      <c r="AJ85" s="263"/>
      <c r="AK85" s="263"/>
      <c r="AL85" s="263"/>
      <c r="AM85" s="263"/>
      <c r="AN85" s="263"/>
      <c r="AO85" s="263"/>
      <c r="AP85" s="263"/>
      <c r="AQ85" s="263"/>
      <c r="AR85" s="263"/>
      <c r="AS85" s="263"/>
      <c r="AT85" s="263"/>
      <c r="AU85" s="263"/>
      <c r="AV85" s="263"/>
      <c r="AW85" s="263"/>
      <c r="AX85" s="263"/>
      <c r="AY85" s="263"/>
      <c r="AZ85" s="263"/>
      <c r="BA85" s="263"/>
      <c r="BB85" s="263"/>
      <c r="BC85" s="263"/>
      <c r="BD85" s="263"/>
      <c r="BE85" s="263"/>
      <c r="BF85" s="263"/>
      <c r="BG85" s="263"/>
      <c r="BH85" s="263"/>
      <c r="BI85" s="263"/>
      <c r="BJ85" s="263"/>
      <c r="BK85" s="263"/>
      <c r="BL85" s="263"/>
      <c r="BM85" s="263"/>
      <c r="BN85" s="263"/>
      <c r="BO85" s="263"/>
      <c r="BP85" s="263"/>
      <c r="BQ85" s="263"/>
      <c r="BR85" s="263"/>
      <c r="BS85" s="263"/>
      <c r="BT85" s="263"/>
      <c r="BU85" s="263"/>
      <c r="BV85" s="263"/>
      <c r="BW85" s="263"/>
      <c r="BX85" s="263"/>
      <c r="BY85" s="263"/>
      <c r="BZ85" s="263"/>
      <c r="CA85" s="263"/>
      <c r="CB85" s="263"/>
      <c r="CC85" s="263"/>
      <c r="CD85" s="263"/>
      <c r="CE85" s="263"/>
      <c r="CF85" s="263"/>
      <c r="CG85" s="263"/>
      <c r="CH85" s="263"/>
      <c r="CI85" s="263"/>
      <c r="CJ85" s="263"/>
      <c r="CK85" s="263"/>
      <c r="CL85" s="263"/>
      <c r="CM85" s="263"/>
      <c r="CN85" s="263"/>
      <c r="CO85" s="263"/>
      <c r="CP85" s="263"/>
      <c r="CQ85" s="263"/>
      <c r="CR85" s="263"/>
      <c r="CS85" s="263"/>
      <c r="CT85" s="263"/>
      <c r="CU85" s="263"/>
      <c r="CV85" s="263"/>
      <c r="CW85" s="263"/>
      <c r="CX85" s="263"/>
      <c r="CY85" s="263"/>
      <c r="CZ85" s="263"/>
      <c r="DA85" s="263"/>
      <c r="DB85" s="263"/>
      <c r="DC85" s="263"/>
      <c r="DD85" s="263"/>
      <c r="DE85" s="263"/>
      <c r="DF85" s="263"/>
      <c r="DG85" s="263"/>
      <c r="DH85" s="263"/>
      <c r="DI85" s="263"/>
      <c r="DJ85" s="263"/>
      <c r="DK85" s="263"/>
      <c r="DL85" s="263"/>
    </row>
    <row r="86" spans="1:116" x14ac:dyDescent="0.15">
      <c r="A86" s="263"/>
      <c r="B86" s="263"/>
      <c r="C86" s="263"/>
      <c r="D86" s="263"/>
      <c r="E86" s="263"/>
      <c r="F86" s="263"/>
      <c r="G86" s="263"/>
      <c r="H86" s="263"/>
      <c r="I86" s="263"/>
      <c r="J86" s="263"/>
      <c r="K86" s="263"/>
      <c r="L86" s="263"/>
      <c r="M86" s="263"/>
      <c r="N86" s="263"/>
      <c r="O86" s="263"/>
      <c r="P86" s="263"/>
      <c r="Q86" s="263"/>
      <c r="R86" s="263"/>
      <c r="S86" s="263"/>
      <c r="T86" s="263"/>
      <c r="U86" s="263"/>
      <c r="V86" s="263"/>
      <c r="W86" s="263"/>
      <c r="X86" s="263"/>
      <c r="Y86" s="263"/>
      <c r="Z86" s="263"/>
      <c r="AA86" s="263"/>
      <c r="AB86" s="263"/>
      <c r="AC86" s="263"/>
      <c r="AD86" s="263"/>
      <c r="AE86" s="263"/>
      <c r="AF86" s="263"/>
      <c r="AG86" s="263"/>
      <c r="AH86" s="263"/>
      <c r="AI86" s="263"/>
      <c r="AJ86" s="263"/>
      <c r="AK86" s="263"/>
      <c r="AL86" s="263"/>
      <c r="AM86" s="263"/>
      <c r="AN86" s="263"/>
      <c r="AO86" s="263"/>
      <c r="AP86" s="263"/>
      <c r="AQ86" s="263"/>
      <c r="AR86" s="263"/>
      <c r="AS86" s="263"/>
      <c r="AT86" s="263"/>
      <c r="AU86" s="263"/>
      <c r="AV86" s="263"/>
      <c r="AW86" s="263"/>
      <c r="AX86" s="263"/>
      <c r="AY86" s="263"/>
      <c r="AZ86" s="263"/>
      <c r="BA86" s="263"/>
      <c r="BB86" s="263"/>
      <c r="BC86" s="263"/>
      <c r="BD86" s="263"/>
      <c r="BE86" s="263"/>
      <c r="BF86" s="263"/>
      <c r="BG86" s="263"/>
      <c r="BH86" s="263"/>
      <c r="BI86" s="263"/>
      <c r="BJ86" s="263"/>
      <c r="BK86" s="263"/>
      <c r="BL86" s="263"/>
      <c r="BM86" s="263"/>
      <c r="BN86" s="263"/>
      <c r="BO86" s="263"/>
      <c r="BP86" s="263"/>
      <c r="BQ86" s="263"/>
      <c r="BR86" s="263"/>
      <c r="BS86" s="263"/>
      <c r="BT86" s="263"/>
      <c r="BU86" s="263"/>
      <c r="BV86" s="263"/>
      <c r="BW86" s="263"/>
      <c r="BX86" s="263"/>
      <c r="BY86" s="263"/>
      <c r="BZ86" s="263"/>
      <c r="CA86" s="263"/>
      <c r="CB86" s="263"/>
      <c r="CC86" s="263"/>
      <c r="CD86" s="263"/>
      <c r="CE86" s="263"/>
      <c r="CF86" s="263"/>
      <c r="CG86" s="263"/>
      <c r="CH86" s="263"/>
      <c r="CI86" s="263"/>
      <c r="CJ86" s="263"/>
      <c r="CK86" s="263"/>
      <c r="CL86" s="263"/>
      <c r="CM86" s="263"/>
      <c r="CN86" s="263"/>
      <c r="CO86" s="263"/>
      <c r="CP86" s="263"/>
      <c r="CQ86" s="263"/>
      <c r="CR86" s="263"/>
      <c r="CS86" s="263"/>
      <c r="CT86" s="263"/>
      <c r="CU86" s="263"/>
      <c r="CV86" s="263"/>
      <c r="CW86" s="263"/>
      <c r="CX86" s="263"/>
      <c r="CY86" s="263"/>
      <c r="CZ86" s="263"/>
      <c r="DA86" s="263"/>
      <c r="DB86" s="263"/>
      <c r="DC86" s="263"/>
      <c r="DD86" s="263"/>
      <c r="DE86" s="263"/>
      <c r="DF86" s="263"/>
      <c r="DG86" s="263"/>
      <c r="DH86" s="263"/>
      <c r="DI86" s="263"/>
      <c r="DJ86" s="263"/>
      <c r="DK86" s="263"/>
      <c r="DL86" s="263"/>
    </row>
    <row r="87" spans="1:116" x14ac:dyDescent="0.15">
      <c r="A87" s="263"/>
      <c r="B87" s="263"/>
      <c r="C87" s="263"/>
      <c r="D87" s="263"/>
      <c r="E87" s="263"/>
      <c r="F87" s="263"/>
      <c r="G87" s="263"/>
      <c r="H87" s="263"/>
      <c r="I87" s="263"/>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c r="AG87" s="263"/>
      <c r="AH87" s="263"/>
      <c r="AI87" s="263"/>
      <c r="AJ87" s="263"/>
      <c r="AK87" s="263"/>
      <c r="AL87" s="263"/>
      <c r="AM87" s="263"/>
      <c r="AN87" s="263"/>
      <c r="AO87" s="263"/>
      <c r="AP87" s="263"/>
      <c r="AQ87" s="263"/>
      <c r="AR87" s="263"/>
      <c r="AS87" s="263"/>
      <c r="AT87" s="263"/>
      <c r="AU87" s="263"/>
      <c r="AV87" s="263"/>
      <c r="AW87" s="263"/>
      <c r="AX87" s="263"/>
      <c r="AY87" s="263"/>
      <c r="AZ87" s="263"/>
      <c r="BA87" s="263"/>
      <c r="BB87" s="263"/>
      <c r="BC87" s="263"/>
      <c r="BD87" s="263"/>
      <c r="BE87" s="263"/>
      <c r="BF87" s="263"/>
      <c r="BG87" s="263"/>
      <c r="BH87" s="263"/>
      <c r="BI87" s="263"/>
      <c r="BJ87" s="263"/>
      <c r="BK87" s="263"/>
      <c r="BL87" s="263"/>
      <c r="BM87" s="263"/>
      <c r="BN87" s="263"/>
      <c r="BO87" s="263"/>
      <c r="BP87" s="263"/>
      <c r="BQ87" s="263"/>
      <c r="BR87" s="263"/>
      <c r="BS87" s="263"/>
      <c r="BT87" s="263"/>
      <c r="BU87" s="263"/>
      <c r="BV87" s="263"/>
      <c r="BW87" s="263"/>
      <c r="BX87" s="263"/>
      <c r="BY87" s="263"/>
      <c r="BZ87" s="263"/>
      <c r="CA87" s="263"/>
      <c r="CB87" s="263"/>
      <c r="CC87" s="263"/>
      <c r="CD87" s="263"/>
      <c r="CE87" s="263"/>
      <c r="CF87" s="263"/>
      <c r="CG87" s="263"/>
      <c r="CH87" s="263"/>
      <c r="CI87" s="263"/>
      <c r="CJ87" s="263"/>
      <c r="CK87" s="263"/>
      <c r="CL87" s="263"/>
      <c r="CM87" s="263"/>
      <c r="CN87" s="263"/>
      <c r="CO87" s="263"/>
      <c r="CP87" s="263"/>
      <c r="CQ87" s="263"/>
      <c r="CR87" s="263"/>
      <c r="CS87" s="263"/>
      <c r="CT87" s="263"/>
      <c r="CU87" s="263"/>
      <c r="CV87" s="263"/>
      <c r="CW87" s="263"/>
      <c r="CX87" s="263"/>
      <c r="CY87" s="263"/>
      <c r="CZ87" s="263"/>
      <c r="DA87" s="263"/>
      <c r="DB87" s="263"/>
      <c r="DC87" s="263"/>
      <c r="DD87" s="263"/>
      <c r="DE87" s="263"/>
      <c r="DF87" s="263"/>
      <c r="DG87" s="263"/>
      <c r="DH87" s="263"/>
      <c r="DI87" s="263"/>
      <c r="DJ87" s="263"/>
      <c r="DK87" s="263"/>
      <c r="DL87" s="263"/>
    </row>
    <row r="88" spans="1:116" x14ac:dyDescent="0.15">
      <c r="A88" s="263"/>
      <c r="B88" s="263"/>
      <c r="C88" s="263"/>
      <c r="D88" s="263"/>
      <c r="E88" s="263"/>
      <c r="F88" s="263"/>
      <c r="G88" s="263"/>
      <c r="H88" s="263"/>
      <c r="I88" s="263"/>
      <c r="J88" s="263"/>
      <c r="K88" s="263"/>
      <c r="L88" s="263"/>
      <c r="M88" s="263"/>
      <c r="N88" s="263"/>
      <c r="O88" s="263"/>
      <c r="P88" s="263"/>
      <c r="Q88" s="263"/>
      <c r="R88" s="263"/>
      <c r="S88" s="263"/>
      <c r="T88" s="263"/>
      <c r="U88" s="263"/>
      <c r="V88" s="263"/>
      <c r="W88" s="263"/>
      <c r="X88" s="263"/>
      <c r="Y88" s="263"/>
      <c r="Z88" s="263"/>
      <c r="AA88" s="263"/>
      <c r="AB88" s="263"/>
      <c r="AC88" s="263"/>
      <c r="AD88" s="263"/>
      <c r="AE88" s="263"/>
      <c r="AF88" s="263"/>
      <c r="AG88" s="263"/>
      <c r="AH88" s="263"/>
      <c r="AI88" s="263"/>
      <c r="AJ88" s="263"/>
      <c r="AK88" s="263"/>
      <c r="AL88" s="263"/>
      <c r="AM88" s="263"/>
      <c r="AN88" s="263"/>
      <c r="AO88" s="263"/>
      <c r="AP88" s="263"/>
      <c r="AQ88" s="263"/>
      <c r="AR88" s="263"/>
      <c r="AS88" s="263"/>
      <c r="AT88" s="263"/>
      <c r="AU88" s="263"/>
      <c r="AV88" s="263"/>
      <c r="AW88" s="263"/>
      <c r="AX88" s="263"/>
      <c r="AY88" s="263"/>
      <c r="AZ88" s="263"/>
      <c r="BA88" s="263"/>
      <c r="BB88" s="263"/>
      <c r="BC88" s="263"/>
      <c r="BD88" s="263"/>
      <c r="BE88" s="263"/>
      <c r="BF88" s="263"/>
      <c r="BG88" s="263"/>
      <c r="BH88" s="263"/>
      <c r="BI88" s="263"/>
      <c r="BJ88" s="263"/>
      <c r="BK88" s="263"/>
      <c r="BL88" s="263"/>
      <c r="BM88" s="263"/>
      <c r="BN88" s="263"/>
      <c r="BO88" s="263"/>
      <c r="BP88" s="263"/>
      <c r="BQ88" s="263"/>
      <c r="BR88" s="263"/>
      <c r="BS88" s="263"/>
      <c r="BT88" s="263"/>
      <c r="BU88" s="263"/>
      <c r="BV88" s="263"/>
      <c r="BW88" s="263"/>
      <c r="BX88" s="263"/>
      <c r="BY88" s="263"/>
      <c r="BZ88" s="263"/>
      <c r="CA88" s="263"/>
      <c r="CB88" s="263"/>
      <c r="CC88" s="263"/>
      <c r="CD88" s="263"/>
      <c r="CE88" s="263"/>
      <c r="CF88" s="263"/>
      <c r="CG88" s="263"/>
      <c r="CH88" s="263"/>
      <c r="CI88" s="263"/>
      <c r="CJ88" s="263"/>
      <c r="CK88" s="263"/>
      <c r="CL88" s="263"/>
      <c r="CM88" s="263"/>
      <c r="CN88" s="263"/>
      <c r="CO88" s="263"/>
      <c r="CP88" s="263"/>
      <c r="CQ88" s="263"/>
      <c r="CR88" s="263"/>
      <c r="CS88" s="263"/>
      <c r="CT88" s="263"/>
      <c r="CU88" s="263"/>
      <c r="CV88" s="263"/>
      <c r="CW88" s="263"/>
      <c r="CX88" s="263"/>
      <c r="CY88" s="263"/>
      <c r="CZ88" s="263"/>
      <c r="DA88" s="263"/>
      <c r="DB88" s="263"/>
      <c r="DC88" s="263"/>
      <c r="DD88" s="263"/>
      <c r="DE88" s="263"/>
      <c r="DF88" s="263"/>
      <c r="DG88" s="263"/>
      <c r="DH88" s="263"/>
      <c r="DI88" s="263"/>
      <c r="DJ88" s="263"/>
      <c r="DK88" s="263"/>
      <c r="DL88" s="263"/>
    </row>
    <row r="89" spans="1:116" x14ac:dyDescent="0.15">
      <c r="B89" s="263"/>
      <c r="C89" s="263"/>
      <c r="D89" s="263"/>
      <c r="E89" s="263"/>
      <c r="F89" s="263"/>
      <c r="G89" s="263"/>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c r="AZ89" s="263"/>
      <c r="BA89" s="263"/>
      <c r="BB89" s="263"/>
      <c r="BC89" s="263"/>
      <c r="BD89" s="263"/>
      <c r="BE89" s="263"/>
      <c r="BF89" s="263"/>
      <c r="BG89" s="263"/>
      <c r="BH89" s="263"/>
      <c r="BI89" s="263"/>
      <c r="BJ89" s="263"/>
      <c r="BK89" s="263"/>
      <c r="BL89" s="263"/>
      <c r="BM89" s="263"/>
      <c r="BN89" s="263"/>
      <c r="BO89" s="263"/>
      <c r="BP89" s="263"/>
      <c r="BQ89" s="263"/>
      <c r="BR89" s="263"/>
      <c r="BS89" s="263"/>
      <c r="BT89" s="263"/>
      <c r="BU89" s="263"/>
      <c r="BV89" s="263"/>
      <c r="BW89" s="263"/>
      <c r="BX89" s="263"/>
      <c r="BY89" s="263"/>
      <c r="BZ89" s="263"/>
      <c r="CA89" s="263"/>
      <c r="CB89" s="263"/>
      <c r="CC89" s="263"/>
      <c r="CD89" s="263"/>
      <c r="CE89" s="263"/>
      <c r="CF89" s="263"/>
      <c r="CG89" s="263"/>
      <c r="CH89" s="263"/>
      <c r="CI89" s="263"/>
      <c r="CJ89" s="263"/>
      <c r="CK89" s="263"/>
      <c r="CL89" s="263"/>
      <c r="CM89" s="263"/>
      <c r="CN89" s="263"/>
      <c r="CO89" s="263"/>
      <c r="CP89" s="263"/>
      <c r="CQ89" s="263"/>
      <c r="CR89" s="263"/>
      <c r="CS89" s="263"/>
      <c r="CT89" s="263"/>
      <c r="CU89" s="263"/>
      <c r="CV89" s="263"/>
      <c r="CW89" s="263"/>
      <c r="CX89" s="263"/>
      <c r="CY89" s="263"/>
      <c r="CZ89" s="263"/>
      <c r="DA89" s="263"/>
      <c r="DB89" s="263"/>
      <c r="DC89" s="263"/>
      <c r="DD89" s="263"/>
      <c r="DE89" s="263"/>
      <c r="DF89" s="263"/>
      <c r="DG89" s="263"/>
      <c r="DH89" s="263"/>
      <c r="DI89" s="263"/>
      <c r="DJ89" s="263"/>
      <c r="DK89" s="263"/>
      <c r="DL89" s="263" t="s">
        <v>488</v>
      </c>
    </row>
    <row r="90" spans="1:116" ht="13.5" hidden="1" customHeight="1" x14ac:dyDescent="0.15"/>
    <row r="91" spans="1:116" ht="13.5" hidden="1" customHeight="1" x14ac:dyDescent="0.15"/>
    <row r="92" spans="1:116" ht="13.5" hidden="1" customHeight="1" x14ac:dyDescent="0.15"/>
    <row r="93" spans="1:116" ht="13.5" hidden="1" customHeight="1" x14ac:dyDescent="0.15"/>
    <row r="94" spans="1:116" ht="13.5" hidden="1" customHeight="1" x14ac:dyDescent="0.15"/>
    <row r="95" spans="1:116" ht="13.5" hidden="1" customHeight="1" x14ac:dyDescent="0.15"/>
    <row r="96" spans="1:11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JYsfg1Ujc0EM+y//PWjecVfLBrlPCHtlD5K/qRIqE/GA5EAB1ai/1XBw9mPIDrybLFCn45kS7X3OIly78Vloqw==" saltValue="OEHfilDclMpb1pRNmVdcxw==" spinCount="100000" sheet="1" objects="1" scenarios="1"/>
  <dataConsolidate/>
  <phoneticPr fontId="2"/>
  <printOptions horizontalCentered="1"/>
  <pageMargins left="0" right="0" top="0.39370078740157483" bottom="0.39370078740157483" header="0.19685039370078741" footer="0.19685039370078741"/>
  <pageSetup paperSize="9" scale="48" orientation="landscape"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0" zoomScaleSheetLayoutView="50" workbookViewId="0"/>
  </sheetViews>
  <sheetFormatPr defaultColWidth="0" defaultRowHeight="13.5" customHeight="1" zeroHeight="1" x14ac:dyDescent="0.15"/>
  <cols>
    <col min="1" max="36" width="2.5" style="265" customWidth="1"/>
    <col min="37" max="44" width="17" style="265" customWidth="1"/>
    <col min="45" max="45" width="6.125" style="272" customWidth="1"/>
    <col min="46" max="46" width="3" style="270" customWidth="1"/>
    <col min="47" max="47" width="19.125" style="265" hidden="1" customWidth="1"/>
    <col min="48" max="52" width="12.625" style="265" hidden="1" customWidth="1"/>
    <col min="53" max="16384" width="8.625" style="265" hidden="1"/>
  </cols>
  <sheetData>
    <row r="1" spans="1:46" x14ac:dyDescent="0.15">
      <c r="AS1" s="266"/>
      <c r="AT1" s="266"/>
    </row>
    <row r="2" spans="1:46" x14ac:dyDescent="0.15">
      <c r="AS2" s="266"/>
      <c r="AT2" s="266"/>
    </row>
    <row r="3" spans="1:46" x14ac:dyDescent="0.15">
      <c r="AS3" s="266"/>
      <c r="AT3" s="266"/>
    </row>
    <row r="4" spans="1:46" x14ac:dyDescent="0.15">
      <c r="AS4" s="266"/>
      <c r="AT4" s="266"/>
    </row>
    <row r="5" spans="1:46" ht="17.25" x14ac:dyDescent="0.15">
      <c r="A5" s="267" t="s">
        <v>489</v>
      </c>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9"/>
    </row>
    <row r="6" spans="1:46" x14ac:dyDescent="0.15">
      <c r="A6" s="270"/>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71" t="s">
        <v>490</v>
      </c>
      <c r="AL6" s="271"/>
      <c r="AM6" s="271"/>
      <c r="AN6" s="271"/>
      <c r="AO6" s="266"/>
      <c r="AP6" s="266"/>
      <c r="AQ6" s="266"/>
      <c r="AR6" s="266"/>
    </row>
    <row r="7" spans="1:46" x14ac:dyDescent="0.15">
      <c r="A7" s="270"/>
      <c r="B7" s="266"/>
      <c r="C7" s="266"/>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73"/>
      <c r="AL7" s="274"/>
      <c r="AM7" s="274"/>
      <c r="AN7" s="275"/>
      <c r="AO7" s="1181" t="s">
        <v>491</v>
      </c>
      <c r="AP7" s="276"/>
      <c r="AQ7" s="277" t="s">
        <v>492</v>
      </c>
      <c r="AR7" s="278"/>
    </row>
    <row r="8" spans="1:46" x14ac:dyDescent="0.15">
      <c r="A8" s="270"/>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79"/>
      <c r="AL8" s="280"/>
      <c r="AM8" s="280"/>
      <c r="AN8" s="281"/>
      <c r="AO8" s="1182"/>
      <c r="AP8" s="282" t="s">
        <v>493</v>
      </c>
      <c r="AQ8" s="283" t="s">
        <v>494</v>
      </c>
      <c r="AR8" s="284" t="s">
        <v>495</v>
      </c>
    </row>
    <row r="9" spans="1:46" x14ac:dyDescent="0.15">
      <c r="A9" s="270"/>
      <c r="B9" s="266"/>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1175" t="s">
        <v>496</v>
      </c>
      <c r="AL9" s="1176"/>
      <c r="AM9" s="1176"/>
      <c r="AN9" s="1177"/>
      <c r="AO9" s="285">
        <v>118692995</v>
      </c>
      <c r="AP9" s="285">
        <v>171714</v>
      </c>
      <c r="AQ9" s="286">
        <v>162736</v>
      </c>
      <c r="AR9" s="287">
        <v>5.5</v>
      </c>
    </row>
    <row r="10" spans="1:46" x14ac:dyDescent="0.15">
      <c r="A10" s="270"/>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1175" t="s">
        <v>497</v>
      </c>
      <c r="AL10" s="1176"/>
      <c r="AM10" s="1176"/>
      <c r="AN10" s="1177"/>
      <c r="AO10" s="285">
        <v>438249</v>
      </c>
      <c r="AP10" s="285">
        <v>634</v>
      </c>
      <c r="AQ10" s="286">
        <v>692</v>
      </c>
      <c r="AR10" s="287">
        <v>-8.4</v>
      </c>
    </row>
    <row r="11" spans="1:46" ht="13.5" customHeight="1" x14ac:dyDescent="0.15">
      <c r="A11" s="270"/>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1175" t="s">
        <v>498</v>
      </c>
      <c r="AL11" s="1176"/>
      <c r="AM11" s="1176"/>
      <c r="AN11" s="1177"/>
      <c r="AO11" s="285">
        <v>1305904</v>
      </c>
      <c r="AP11" s="285">
        <v>1889</v>
      </c>
      <c r="AQ11" s="286">
        <v>1335</v>
      </c>
      <c r="AR11" s="287">
        <v>41.5</v>
      </c>
    </row>
    <row r="12" spans="1:46" ht="13.5" customHeight="1" x14ac:dyDescent="0.15">
      <c r="A12" s="270"/>
      <c r="B12" s="266"/>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1175" t="s">
        <v>499</v>
      </c>
      <c r="AL12" s="1176"/>
      <c r="AM12" s="1176"/>
      <c r="AN12" s="1177"/>
      <c r="AO12" s="285" t="s">
        <v>500</v>
      </c>
      <c r="AP12" s="285" t="s">
        <v>500</v>
      </c>
      <c r="AQ12" s="286" t="s">
        <v>500</v>
      </c>
      <c r="AR12" s="287" t="s">
        <v>500</v>
      </c>
    </row>
    <row r="13" spans="1:46" ht="13.5" customHeight="1" x14ac:dyDescent="0.15">
      <c r="A13" s="270"/>
      <c r="B13" s="266"/>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1175" t="s">
        <v>501</v>
      </c>
      <c r="AL13" s="1176"/>
      <c r="AM13" s="1176"/>
      <c r="AN13" s="1177"/>
      <c r="AO13" s="285">
        <v>46983</v>
      </c>
      <c r="AP13" s="285">
        <v>68</v>
      </c>
      <c r="AQ13" s="286">
        <v>24</v>
      </c>
      <c r="AR13" s="287">
        <v>183.3</v>
      </c>
    </row>
    <row r="14" spans="1:46" ht="13.5" customHeight="1" x14ac:dyDescent="0.15">
      <c r="A14" s="270"/>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1175" t="s">
        <v>502</v>
      </c>
      <c r="AL14" s="1176"/>
      <c r="AM14" s="1176"/>
      <c r="AN14" s="1177"/>
      <c r="AO14" s="285">
        <v>2275888</v>
      </c>
      <c r="AP14" s="285">
        <v>3293</v>
      </c>
      <c r="AQ14" s="286">
        <v>4152</v>
      </c>
      <c r="AR14" s="287">
        <v>-20.7</v>
      </c>
    </row>
    <row r="15" spans="1:46" x14ac:dyDescent="0.15">
      <c r="A15" s="270"/>
      <c r="B15" s="266"/>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1175" t="s">
        <v>503</v>
      </c>
      <c r="AL15" s="1176"/>
      <c r="AM15" s="1176"/>
      <c r="AN15" s="1177"/>
      <c r="AO15" s="285">
        <v>-10732178</v>
      </c>
      <c r="AP15" s="285">
        <v>-15526</v>
      </c>
      <c r="AQ15" s="286">
        <v>-15201</v>
      </c>
      <c r="AR15" s="287">
        <v>2.1</v>
      </c>
    </row>
    <row r="16" spans="1:46" x14ac:dyDescent="0.15">
      <c r="A16" s="270"/>
      <c r="B16" s="266"/>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1167" t="s">
        <v>150</v>
      </c>
      <c r="AL16" s="1168"/>
      <c r="AM16" s="1168"/>
      <c r="AN16" s="1169"/>
      <c r="AO16" s="285">
        <v>112027841</v>
      </c>
      <c r="AP16" s="285">
        <v>162071</v>
      </c>
      <c r="AQ16" s="286">
        <v>153739</v>
      </c>
      <c r="AR16" s="287">
        <v>5.4</v>
      </c>
    </row>
    <row r="17" spans="1:46" x14ac:dyDescent="0.15">
      <c r="A17" s="270"/>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88"/>
      <c r="AL17" s="288"/>
      <c r="AM17" s="288"/>
      <c r="AN17" s="288"/>
      <c r="AO17" s="289"/>
      <c r="AP17" s="289"/>
      <c r="AQ17" s="289"/>
      <c r="AR17" s="290"/>
    </row>
    <row r="18" spans="1:46" x14ac:dyDescent="0.15">
      <c r="A18" s="270"/>
      <c r="B18" s="266"/>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91"/>
      <c r="AR18" s="291"/>
    </row>
    <row r="19" spans="1:46" x14ac:dyDescent="0.15">
      <c r="A19" s="270"/>
      <c r="B19" s="266"/>
      <c r="C19" s="266"/>
      <c r="D19" s="266"/>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t="s">
        <v>504</v>
      </c>
      <c r="AL19" s="266"/>
      <c r="AM19" s="266"/>
      <c r="AN19" s="266"/>
      <c r="AO19" s="266"/>
      <c r="AP19" s="266"/>
      <c r="AQ19" s="266"/>
      <c r="AR19" s="266"/>
    </row>
    <row r="20" spans="1:46" x14ac:dyDescent="0.15">
      <c r="A20" s="270"/>
      <c r="B20" s="266"/>
      <c r="C20" s="266"/>
      <c r="D20" s="266"/>
      <c r="E20" s="266"/>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92"/>
      <c r="AL20" s="293"/>
      <c r="AM20" s="293"/>
      <c r="AN20" s="294"/>
      <c r="AO20" s="295" t="s">
        <v>505</v>
      </c>
      <c r="AP20" s="296" t="s">
        <v>506</v>
      </c>
      <c r="AQ20" s="297" t="s">
        <v>507</v>
      </c>
      <c r="AR20" s="298"/>
    </row>
    <row r="21" spans="1:46" s="304" customFormat="1" x14ac:dyDescent="0.15">
      <c r="A21" s="299"/>
      <c r="B21" s="271"/>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1178" t="s">
        <v>508</v>
      </c>
      <c r="AL21" s="1179"/>
      <c r="AM21" s="1179"/>
      <c r="AN21" s="1180"/>
      <c r="AO21" s="300">
        <v>1828.49</v>
      </c>
      <c r="AP21" s="301">
        <v>1788.88</v>
      </c>
      <c r="AQ21" s="302">
        <v>39.61</v>
      </c>
      <c r="AR21" s="271"/>
      <c r="AS21" s="303"/>
      <c r="AT21" s="299"/>
    </row>
    <row r="22" spans="1:46" s="304" customFormat="1" x14ac:dyDescent="0.15">
      <c r="A22" s="299"/>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1178" t="s">
        <v>509</v>
      </c>
      <c r="AL22" s="1179"/>
      <c r="AM22" s="1179"/>
      <c r="AN22" s="1180"/>
      <c r="AO22" s="305">
        <v>97.8</v>
      </c>
      <c r="AP22" s="306">
        <v>97.2</v>
      </c>
      <c r="AQ22" s="307">
        <v>0.6</v>
      </c>
      <c r="AR22" s="291"/>
      <c r="AS22" s="303"/>
      <c r="AT22" s="299"/>
    </row>
    <row r="23" spans="1:46" s="304" customFormat="1" x14ac:dyDescent="0.15">
      <c r="A23" s="299"/>
      <c r="B23" s="271"/>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91"/>
      <c r="AQ23" s="291"/>
      <c r="AR23" s="291"/>
      <c r="AS23" s="303"/>
      <c r="AT23" s="299"/>
    </row>
    <row r="24" spans="1:46" s="304" customFormat="1" x14ac:dyDescent="0.15">
      <c r="A24" s="299"/>
      <c r="B24" s="271"/>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271" t="s">
        <v>510</v>
      </c>
      <c r="B26" s="271"/>
      <c r="C26" s="271"/>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271"/>
      <c r="AP26" s="291"/>
      <c r="AQ26" s="291"/>
      <c r="AR26" s="291"/>
      <c r="AS26" s="271"/>
      <c r="AT26" s="271"/>
    </row>
    <row r="27" spans="1:46" x14ac:dyDescent="0.15">
      <c r="A27" s="312" t="s">
        <v>511</v>
      </c>
      <c r="AO27" s="266"/>
      <c r="AP27" s="266"/>
      <c r="AQ27" s="266"/>
      <c r="AR27" s="266"/>
      <c r="AS27" s="266"/>
      <c r="AT27" s="266"/>
    </row>
    <row r="28" spans="1:46" ht="17.25" x14ac:dyDescent="0.15">
      <c r="A28" s="267" t="s">
        <v>512</v>
      </c>
      <c r="B28" s="268"/>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8"/>
      <c r="AS28" s="313"/>
    </row>
    <row r="29" spans="1:46" x14ac:dyDescent="0.15">
      <c r="A29" s="270"/>
      <c r="B29" s="266"/>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71" t="s">
        <v>513</v>
      </c>
      <c r="AL29" s="271"/>
      <c r="AM29" s="271"/>
      <c r="AN29" s="271"/>
      <c r="AO29" s="266"/>
      <c r="AP29" s="266"/>
      <c r="AQ29" s="266"/>
      <c r="AR29" s="266"/>
      <c r="AS29" s="314"/>
    </row>
    <row r="30" spans="1:46" x14ac:dyDescent="0.15">
      <c r="A30" s="270"/>
      <c r="B30" s="266"/>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73"/>
      <c r="AL30" s="274"/>
      <c r="AM30" s="274"/>
      <c r="AN30" s="275"/>
      <c r="AO30" s="1181" t="s">
        <v>491</v>
      </c>
      <c r="AP30" s="276"/>
      <c r="AQ30" s="277" t="s">
        <v>492</v>
      </c>
      <c r="AR30" s="278"/>
    </row>
    <row r="31" spans="1:46" x14ac:dyDescent="0.15">
      <c r="A31" s="270"/>
      <c r="B31" s="266"/>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79"/>
      <c r="AL31" s="280"/>
      <c r="AM31" s="280"/>
      <c r="AN31" s="281"/>
      <c r="AO31" s="1182"/>
      <c r="AP31" s="282" t="s">
        <v>493</v>
      </c>
      <c r="AQ31" s="283" t="s">
        <v>494</v>
      </c>
      <c r="AR31" s="284" t="s">
        <v>495</v>
      </c>
    </row>
    <row r="32" spans="1:46" ht="27" customHeight="1" x14ac:dyDescent="0.15">
      <c r="A32" s="270"/>
      <c r="B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1164" t="s">
        <v>514</v>
      </c>
      <c r="AL32" s="1165"/>
      <c r="AM32" s="1165"/>
      <c r="AN32" s="1166"/>
      <c r="AO32" s="285">
        <v>73791132</v>
      </c>
      <c r="AP32" s="285">
        <v>106754</v>
      </c>
      <c r="AQ32" s="286">
        <v>106577</v>
      </c>
      <c r="AR32" s="287">
        <v>0.2</v>
      </c>
    </row>
    <row r="33" spans="1:46" ht="13.5" customHeight="1" x14ac:dyDescent="0.15">
      <c r="A33" s="270"/>
      <c r="B33" s="266"/>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1164" t="s">
        <v>515</v>
      </c>
      <c r="AL33" s="1165"/>
      <c r="AM33" s="1165"/>
      <c r="AN33" s="1166"/>
      <c r="AO33" s="285" t="s">
        <v>500</v>
      </c>
      <c r="AP33" s="285" t="s">
        <v>500</v>
      </c>
      <c r="AQ33" s="286">
        <v>692</v>
      </c>
      <c r="AR33" s="287" t="s">
        <v>500</v>
      </c>
    </row>
    <row r="34" spans="1:46" ht="27" customHeight="1" x14ac:dyDescent="0.15">
      <c r="A34" s="270"/>
      <c r="B34" s="266"/>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1164" t="s">
        <v>516</v>
      </c>
      <c r="AL34" s="1165"/>
      <c r="AM34" s="1165"/>
      <c r="AN34" s="1166"/>
      <c r="AO34" s="285">
        <v>7920355</v>
      </c>
      <c r="AP34" s="285">
        <v>11458</v>
      </c>
      <c r="AQ34" s="286">
        <v>8127</v>
      </c>
      <c r="AR34" s="287">
        <v>41</v>
      </c>
    </row>
    <row r="35" spans="1:46" ht="27" customHeight="1" x14ac:dyDescent="0.15">
      <c r="A35" s="270"/>
      <c r="B35" s="26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1164" t="s">
        <v>517</v>
      </c>
      <c r="AL35" s="1165"/>
      <c r="AM35" s="1165"/>
      <c r="AN35" s="1166"/>
      <c r="AO35" s="285">
        <v>2544584</v>
      </c>
      <c r="AP35" s="285">
        <v>3681</v>
      </c>
      <c r="AQ35" s="286">
        <v>2541</v>
      </c>
      <c r="AR35" s="287">
        <v>44.9</v>
      </c>
    </row>
    <row r="36" spans="1:46" ht="27" customHeight="1" x14ac:dyDescent="0.15">
      <c r="A36" s="270"/>
      <c r="B36" s="266"/>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1164" t="s">
        <v>518</v>
      </c>
      <c r="AL36" s="1165"/>
      <c r="AM36" s="1165"/>
      <c r="AN36" s="1166"/>
      <c r="AO36" s="285">
        <v>401943</v>
      </c>
      <c r="AP36" s="285">
        <v>581</v>
      </c>
      <c r="AQ36" s="286">
        <v>1244</v>
      </c>
      <c r="AR36" s="287">
        <v>-53.3</v>
      </c>
    </row>
    <row r="37" spans="1:46" ht="13.5" customHeight="1" x14ac:dyDescent="0.15">
      <c r="A37" s="270"/>
      <c r="B37" s="266"/>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1164" t="s">
        <v>519</v>
      </c>
      <c r="AL37" s="1165"/>
      <c r="AM37" s="1165"/>
      <c r="AN37" s="1166"/>
      <c r="AO37" s="285">
        <v>833660</v>
      </c>
      <c r="AP37" s="285">
        <v>1206</v>
      </c>
      <c r="AQ37" s="286">
        <v>1100</v>
      </c>
      <c r="AR37" s="287">
        <v>9.6</v>
      </c>
    </row>
    <row r="38" spans="1:46" ht="27" customHeight="1" x14ac:dyDescent="0.15">
      <c r="A38" s="270"/>
      <c r="B38" s="266"/>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1161" t="s">
        <v>520</v>
      </c>
      <c r="AL38" s="1162"/>
      <c r="AM38" s="1162"/>
      <c r="AN38" s="1163"/>
      <c r="AO38" s="315">
        <v>95</v>
      </c>
      <c r="AP38" s="315">
        <v>0</v>
      </c>
      <c r="AQ38" s="316">
        <v>13</v>
      </c>
      <c r="AR38" s="307">
        <v>-100</v>
      </c>
      <c r="AS38" s="314"/>
    </row>
    <row r="39" spans="1:46" x14ac:dyDescent="0.15">
      <c r="A39" s="270"/>
      <c r="B39" s="266"/>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1161" t="s">
        <v>521</v>
      </c>
      <c r="AL39" s="1162"/>
      <c r="AM39" s="1162"/>
      <c r="AN39" s="1163"/>
      <c r="AO39" s="285">
        <v>-3092065</v>
      </c>
      <c r="AP39" s="285">
        <v>-4473</v>
      </c>
      <c r="AQ39" s="286">
        <v>-8350</v>
      </c>
      <c r="AR39" s="287">
        <v>-46.4</v>
      </c>
      <c r="AS39" s="314"/>
    </row>
    <row r="40" spans="1:46" ht="27" customHeight="1" x14ac:dyDescent="0.15">
      <c r="A40" s="270"/>
      <c r="B40" s="266"/>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1164" t="s">
        <v>522</v>
      </c>
      <c r="AL40" s="1165"/>
      <c r="AM40" s="1165"/>
      <c r="AN40" s="1166"/>
      <c r="AO40" s="285">
        <v>-66067145</v>
      </c>
      <c r="AP40" s="285">
        <v>-95580</v>
      </c>
      <c r="AQ40" s="286">
        <v>-80635</v>
      </c>
      <c r="AR40" s="287">
        <v>18.5</v>
      </c>
      <c r="AS40" s="314"/>
    </row>
    <row r="41" spans="1:46" x14ac:dyDescent="0.15">
      <c r="A41" s="270"/>
      <c r="B41" s="266"/>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1167" t="s">
        <v>523</v>
      </c>
      <c r="AL41" s="1168"/>
      <c r="AM41" s="1168"/>
      <c r="AN41" s="1169"/>
      <c r="AO41" s="285">
        <v>16332559</v>
      </c>
      <c r="AP41" s="285">
        <v>23628</v>
      </c>
      <c r="AQ41" s="286">
        <v>31309</v>
      </c>
      <c r="AR41" s="287">
        <v>-24.5</v>
      </c>
      <c r="AS41" s="314"/>
    </row>
    <row r="42" spans="1:46" x14ac:dyDescent="0.15">
      <c r="A42" s="270"/>
      <c r="B42" s="266"/>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91"/>
      <c r="AR42" s="291"/>
      <c r="AS42" s="314"/>
    </row>
    <row r="43" spans="1:46" x14ac:dyDescent="0.15">
      <c r="A43" s="270"/>
      <c r="B43" s="266"/>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317"/>
      <c r="AQ43" s="291"/>
      <c r="AR43" s="266"/>
      <c r="AS43" s="314"/>
    </row>
    <row r="44" spans="1:46" x14ac:dyDescent="0.15">
      <c r="A44" s="270"/>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91"/>
      <c r="AR44" s="266"/>
    </row>
    <row r="45" spans="1:46" x14ac:dyDescent="0.15">
      <c r="A45" s="268"/>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318"/>
      <c r="AR45" s="268"/>
      <c r="AS45" s="268"/>
      <c r="AT45" s="266"/>
    </row>
    <row r="46" spans="1:46" x14ac:dyDescent="0.15">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6"/>
    </row>
    <row r="47" spans="1:46" ht="17.25" customHeight="1" x14ac:dyDescent="0.15">
      <c r="A47" s="320" t="s">
        <v>524</v>
      </c>
      <c r="B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row>
    <row r="48" spans="1:46" x14ac:dyDescent="0.15">
      <c r="A48" s="270"/>
      <c r="B48" s="266"/>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321" t="s">
        <v>525</v>
      </c>
      <c r="AL48" s="321"/>
      <c r="AM48" s="321"/>
      <c r="AN48" s="321"/>
      <c r="AO48" s="321"/>
      <c r="AP48" s="321"/>
      <c r="AQ48" s="322"/>
      <c r="AR48" s="321"/>
    </row>
    <row r="49" spans="1:44" ht="13.5" customHeight="1" x14ac:dyDescent="0.15">
      <c r="A49" s="270"/>
      <c r="B49" s="266"/>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323"/>
      <c r="AL49" s="324"/>
      <c r="AM49" s="1170" t="s">
        <v>491</v>
      </c>
      <c r="AN49" s="1172" t="s">
        <v>526</v>
      </c>
      <c r="AO49" s="1173"/>
      <c r="AP49" s="1173"/>
      <c r="AQ49" s="1173"/>
      <c r="AR49" s="1174"/>
    </row>
    <row r="50" spans="1:44" x14ac:dyDescent="0.15">
      <c r="A50" s="270"/>
      <c r="B50" s="266"/>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325"/>
      <c r="AL50" s="326"/>
      <c r="AM50" s="1171"/>
      <c r="AN50" s="327" t="s">
        <v>527</v>
      </c>
      <c r="AO50" s="328" t="s">
        <v>528</v>
      </c>
      <c r="AP50" s="329" t="s">
        <v>529</v>
      </c>
      <c r="AQ50" s="330" t="s">
        <v>530</v>
      </c>
      <c r="AR50" s="331" t="s">
        <v>531</v>
      </c>
    </row>
    <row r="51" spans="1:44" x14ac:dyDescent="0.15">
      <c r="A51" s="270"/>
      <c r="B51" s="266"/>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323" t="s">
        <v>532</v>
      </c>
      <c r="AL51" s="324"/>
      <c r="AM51" s="332">
        <v>122153369</v>
      </c>
      <c r="AN51" s="333">
        <v>171717</v>
      </c>
      <c r="AO51" s="334">
        <v>4.5</v>
      </c>
      <c r="AP51" s="335">
        <v>114030</v>
      </c>
      <c r="AQ51" s="336">
        <v>15.2</v>
      </c>
      <c r="AR51" s="337">
        <v>-10.7</v>
      </c>
    </row>
    <row r="52" spans="1:44" x14ac:dyDescent="0.15">
      <c r="A52" s="270"/>
      <c r="B52" s="266"/>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338"/>
      <c r="AL52" s="339" t="s">
        <v>533</v>
      </c>
      <c r="AM52" s="340">
        <v>35202604</v>
      </c>
      <c r="AN52" s="341">
        <v>49486</v>
      </c>
      <c r="AO52" s="342">
        <v>-2.1</v>
      </c>
      <c r="AP52" s="343">
        <v>24881</v>
      </c>
      <c r="AQ52" s="344">
        <v>0</v>
      </c>
      <c r="AR52" s="345">
        <v>-2.1</v>
      </c>
    </row>
    <row r="53" spans="1:44" x14ac:dyDescent="0.15">
      <c r="A53" s="270"/>
      <c r="B53" s="266"/>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323" t="s">
        <v>534</v>
      </c>
      <c r="AL53" s="324"/>
      <c r="AM53" s="332">
        <v>119037730</v>
      </c>
      <c r="AN53" s="333">
        <v>168561</v>
      </c>
      <c r="AO53" s="334">
        <v>-1.8</v>
      </c>
      <c r="AP53" s="335">
        <v>123663</v>
      </c>
      <c r="AQ53" s="336">
        <v>8.4</v>
      </c>
      <c r="AR53" s="337">
        <v>-10.199999999999999</v>
      </c>
    </row>
    <row r="54" spans="1:44" x14ac:dyDescent="0.15">
      <c r="A54" s="270"/>
      <c r="B54" s="266"/>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6"/>
      <c r="AG54" s="266"/>
      <c r="AH54" s="266"/>
      <c r="AI54" s="266"/>
      <c r="AJ54" s="266"/>
      <c r="AK54" s="338"/>
      <c r="AL54" s="339" t="s">
        <v>533</v>
      </c>
      <c r="AM54" s="340">
        <v>36091346</v>
      </c>
      <c r="AN54" s="341">
        <v>51107</v>
      </c>
      <c r="AO54" s="342">
        <v>3.3</v>
      </c>
      <c r="AP54" s="343">
        <v>28854</v>
      </c>
      <c r="AQ54" s="344">
        <v>16</v>
      </c>
      <c r="AR54" s="345">
        <v>-12.7</v>
      </c>
    </row>
    <row r="55" spans="1:44" x14ac:dyDescent="0.15">
      <c r="A55" s="270"/>
      <c r="B55" s="266"/>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323" t="s">
        <v>535</v>
      </c>
      <c r="AL55" s="324"/>
      <c r="AM55" s="332">
        <v>101009452</v>
      </c>
      <c r="AN55" s="333">
        <v>144012</v>
      </c>
      <c r="AO55" s="334">
        <v>-14.6</v>
      </c>
      <c r="AP55" s="335">
        <v>119378</v>
      </c>
      <c r="AQ55" s="336">
        <v>-3.5</v>
      </c>
      <c r="AR55" s="337">
        <v>-11.1</v>
      </c>
    </row>
    <row r="56" spans="1:44" x14ac:dyDescent="0.15">
      <c r="A56" s="270"/>
      <c r="B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338"/>
      <c r="AL56" s="339" t="s">
        <v>533</v>
      </c>
      <c r="AM56" s="340">
        <v>28629293</v>
      </c>
      <c r="AN56" s="341">
        <v>40818</v>
      </c>
      <c r="AO56" s="342">
        <v>-20.100000000000001</v>
      </c>
      <c r="AP56" s="343">
        <v>35801</v>
      </c>
      <c r="AQ56" s="344">
        <v>24.1</v>
      </c>
      <c r="AR56" s="345">
        <v>-44.2</v>
      </c>
    </row>
    <row r="57" spans="1:44" x14ac:dyDescent="0.15">
      <c r="A57" s="270"/>
      <c r="B57" s="266"/>
      <c r="C57" s="266"/>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323" t="s">
        <v>536</v>
      </c>
      <c r="AL57" s="324"/>
      <c r="AM57" s="332">
        <v>103270001</v>
      </c>
      <c r="AN57" s="333">
        <v>148295</v>
      </c>
      <c r="AO57" s="334">
        <v>3</v>
      </c>
      <c r="AP57" s="335">
        <v>135728</v>
      </c>
      <c r="AQ57" s="336">
        <v>13.7</v>
      </c>
      <c r="AR57" s="337">
        <v>-10.7</v>
      </c>
    </row>
    <row r="58" spans="1:44" x14ac:dyDescent="0.15">
      <c r="A58" s="270"/>
      <c r="B58" s="266"/>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338"/>
      <c r="AL58" s="339" t="s">
        <v>533</v>
      </c>
      <c r="AM58" s="340">
        <v>30317896</v>
      </c>
      <c r="AN58" s="341">
        <v>43536</v>
      </c>
      <c r="AO58" s="342">
        <v>6.7</v>
      </c>
      <c r="AP58" s="343">
        <v>40699</v>
      </c>
      <c r="AQ58" s="344">
        <v>13.7</v>
      </c>
      <c r="AR58" s="345">
        <v>-7</v>
      </c>
    </row>
    <row r="59" spans="1:44" x14ac:dyDescent="0.15">
      <c r="A59" s="270"/>
      <c r="B59" s="266"/>
      <c r="C59" s="266"/>
      <c r="D59" s="266"/>
      <c r="E59" s="266"/>
      <c r="F59" s="266"/>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c r="AF59" s="266"/>
      <c r="AG59" s="266"/>
      <c r="AH59" s="266"/>
      <c r="AI59" s="266"/>
      <c r="AJ59" s="266"/>
      <c r="AK59" s="323" t="s">
        <v>537</v>
      </c>
      <c r="AL59" s="324"/>
      <c r="AM59" s="332">
        <v>90977894</v>
      </c>
      <c r="AN59" s="333">
        <v>131618</v>
      </c>
      <c r="AO59" s="334">
        <v>-11.2</v>
      </c>
      <c r="AP59" s="335">
        <v>139505</v>
      </c>
      <c r="AQ59" s="336">
        <v>2.8</v>
      </c>
      <c r="AR59" s="337">
        <v>-14</v>
      </c>
    </row>
    <row r="60" spans="1:44" x14ac:dyDescent="0.15">
      <c r="A60" s="270"/>
      <c r="B60" s="266"/>
      <c r="C60" s="266"/>
      <c r="D60" s="266"/>
      <c r="E60" s="266"/>
      <c r="F60" s="266"/>
      <c r="G60" s="266"/>
      <c r="H60" s="266"/>
      <c r="I60" s="266"/>
      <c r="J60" s="266"/>
      <c r="K60" s="266"/>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266"/>
      <c r="AI60" s="266"/>
      <c r="AJ60" s="266"/>
      <c r="AK60" s="338"/>
      <c r="AL60" s="339" t="s">
        <v>533</v>
      </c>
      <c r="AM60" s="340">
        <v>26917164</v>
      </c>
      <c r="AN60" s="341">
        <v>38941</v>
      </c>
      <c r="AO60" s="342">
        <v>-10.6</v>
      </c>
      <c r="AP60" s="343">
        <v>39411</v>
      </c>
      <c r="AQ60" s="344">
        <v>-3.2</v>
      </c>
      <c r="AR60" s="345">
        <v>-7.4</v>
      </c>
    </row>
    <row r="61" spans="1:44" x14ac:dyDescent="0.15">
      <c r="A61" s="270"/>
      <c r="B61" s="266"/>
      <c r="C61" s="266"/>
      <c r="D61" s="266"/>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c r="AJ61" s="266"/>
      <c r="AK61" s="323" t="s">
        <v>538</v>
      </c>
      <c r="AL61" s="346"/>
      <c r="AM61" s="347">
        <v>107289689</v>
      </c>
      <c r="AN61" s="348">
        <v>152841</v>
      </c>
      <c r="AO61" s="349">
        <v>-4</v>
      </c>
      <c r="AP61" s="350">
        <v>126461</v>
      </c>
      <c r="AQ61" s="351">
        <v>7.3</v>
      </c>
      <c r="AR61" s="337">
        <v>-11.3</v>
      </c>
    </row>
    <row r="62" spans="1:44" x14ac:dyDescent="0.15">
      <c r="A62" s="270"/>
      <c r="B62" s="266"/>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338"/>
      <c r="AL62" s="339" t="s">
        <v>533</v>
      </c>
      <c r="AM62" s="340">
        <v>31431661</v>
      </c>
      <c r="AN62" s="341">
        <v>44778</v>
      </c>
      <c r="AO62" s="342">
        <v>-4.5999999999999996</v>
      </c>
      <c r="AP62" s="343">
        <v>33929</v>
      </c>
      <c r="AQ62" s="344">
        <v>10.1</v>
      </c>
      <c r="AR62" s="345">
        <v>-14.7</v>
      </c>
    </row>
    <row r="63" spans="1:44" x14ac:dyDescent="0.15">
      <c r="A63" s="270"/>
      <c r="B63" s="266"/>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row>
    <row r="64" spans="1:44" x14ac:dyDescent="0.15">
      <c r="A64" s="270"/>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row>
    <row r="65" spans="1:46" x14ac:dyDescent="0.15">
      <c r="A65" s="270"/>
      <c r="B65" s="266"/>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266"/>
      <c r="AP65" s="266"/>
      <c r="AQ65" s="266"/>
      <c r="AR65" s="266"/>
    </row>
    <row r="66" spans="1:46" x14ac:dyDescent="0.15">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15">
      <c r="AK67" s="266"/>
      <c r="AL67" s="266"/>
      <c r="AM67" s="266"/>
      <c r="AN67" s="266"/>
      <c r="AO67" s="266"/>
      <c r="AP67" s="266"/>
      <c r="AQ67" s="266"/>
      <c r="AR67" s="266"/>
      <c r="AS67" s="266"/>
      <c r="AT67" s="266"/>
    </row>
    <row r="68" spans="1:46" ht="13.5" hidden="1" customHeight="1" x14ac:dyDescent="0.15">
      <c r="AK68" s="266"/>
      <c r="AL68" s="266"/>
      <c r="AM68" s="266"/>
      <c r="AN68" s="266"/>
      <c r="AO68" s="266"/>
      <c r="AP68" s="266"/>
      <c r="AQ68" s="266"/>
      <c r="AR68" s="266"/>
    </row>
    <row r="69" spans="1:46" ht="13.5" hidden="1" customHeight="1" x14ac:dyDescent="0.15">
      <c r="AK69" s="266"/>
      <c r="AL69" s="266"/>
      <c r="AM69" s="266"/>
      <c r="AN69" s="266"/>
      <c r="AO69" s="266"/>
      <c r="AP69" s="266"/>
      <c r="AQ69" s="266"/>
      <c r="AR69" s="266"/>
    </row>
    <row r="70" spans="1:46" hidden="1" x14ac:dyDescent="0.15">
      <c r="AK70" s="266"/>
      <c r="AL70" s="266"/>
      <c r="AM70" s="266"/>
      <c r="AN70" s="266"/>
      <c r="AO70" s="266"/>
      <c r="AP70" s="266"/>
      <c r="AQ70" s="266"/>
      <c r="AR70" s="266"/>
    </row>
    <row r="71" spans="1:46" hidden="1" x14ac:dyDescent="0.15">
      <c r="AK71" s="266"/>
      <c r="AL71" s="266"/>
      <c r="AM71" s="266"/>
      <c r="AN71" s="266"/>
      <c r="AO71" s="266"/>
      <c r="AP71" s="266"/>
      <c r="AQ71" s="266"/>
      <c r="AR71" s="266"/>
    </row>
    <row r="72" spans="1:46" hidden="1" x14ac:dyDescent="0.15">
      <c r="AK72" s="266"/>
      <c r="AL72" s="266"/>
      <c r="AM72" s="266"/>
      <c r="AN72" s="266"/>
      <c r="AO72" s="266"/>
      <c r="AP72" s="266"/>
      <c r="AQ72" s="266"/>
      <c r="AR72" s="266"/>
    </row>
    <row r="73" spans="1:46" hidden="1" x14ac:dyDescent="0.15">
      <c r="AK73" s="266"/>
      <c r="AL73" s="266"/>
      <c r="AM73" s="266"/>
      <c r="AN73" s="266"/>
      <c r="AO73" s="266"/>
      <c r="AP73" s="266"/>
      <c r="AQ73" s="266"/>
      <c r="AR73" s="266"/>
    </row>
    <row r="74" spans="1:46" hidden="1" x14ac:dyDescent="0.15"/>
  </sheetData>
  <sheetProtection algorithmName="SHA-512" hashValue="P9wjuO7uvR4R5Cb+if4lUM9Ti+sRbZXHLUgel27oicDSL6mqVJLhKuA4UlZ53dOhizEx3EB50P0ahJ6qSEx8XQ==" saltValue="0CPTOL8XG//MwYnxCtmWz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 right="0" top="0.39370078740157483" bottom="0.39370078740157483" header="0.19685039370078741" footer="0.19685039370078741"/>
  <pageSetup paperSize="9" scale="59" orientation="landscape"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62" customWidth="1"/>
    <col min="126" max="16384" width="9" style="261" hidden="1"/>
  </cols>
  <sheetData>
    <row r="1" spans="1:125" ht="13.5" customHeight="1"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x14ac:dyDescent="0.15">
      <c r="B2" s="261"/>
      <c r="DC2" s="261"/>
    </row>
    <row r="3" spans="1:125" x14ac:dyDescent="0.15">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D3" s="261"/>
      <c r="DE3" s="261"/>
      <c r="DF3" s="261"/>
      <c r="DG3" s="261"/>
      <c r="DH3" s="261"/>
      <c r="DI3" s="261"/>
      <c r="DJ3" s="261"/>
      <c r="DK3" s="261"/>
      <c r="DL3" s="261"/>
      <c r="DM3" s="261"/>
      <c r="DN3" s="261"/>
      <c r="DO3" s="261"/>
      <c r="DP3" s="261"/>
      <c r="DQ3" s="261"/>
      <c r="DR3" s="261"/>
      <c r="DS3" s="261"/>
      <c r="DT3" s="261"/>
      <c r="DU3" s="261"/>
    </row>
    <row r="4" spans="1:125" x14ac:dyDescent="0.15"/>
    <row r="5" spans="1:125" x14ac:dyDescent="0.15"/>
    <row r="6" spans="1:125" x14ac:dyDescent="0.15"/>
    <row r="7" spans="1:125" x14ac:dyDescent="0.15"/>
    <row r="8" spans="1:125" x14ac:dyDescent="0.15"/>
    <row r="9" spans="1:125" x14ac:dyDescent="0.15">
      <c r="DU9" s="261"/>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61"/>
    </row>
    <row r="18" spans="2:125" x14ac:dyDescent="0.15"/>
    <row r="19" spans="2:125" x14ac:dyDescent="0.15"/>
    <row r="20" spans="2:125" x14ac:dyDescent="0.15">
      <c r="DU20" s="261"/>
    </row>
    <row r="21" spans="2:125" x14ac:dyDescent="0.15">
      <c r="DU21" s="261"/>
    </row>
    <row r="22" spans="2:125" x14ac:dyDescent="0.15"/>
    <row r="23" spans="2:125" x14ac:dyDescent="0.15"/>
    <row r="24" spans="2:125" x14ac:dyDescent="0.15"/>
    <row r="25" spans="2:125" x14ac:dyDescent="0.15"/>
    <row r="26" spans="2:125" x14ac:dyDescent="0.15"/>
    <row r="27" spans="2:125" x14ac:dyDescent="0.15"/>
    <row r="28" spans="2:125" x14ac:dyDescent="0.15">
      <c r="DU28" s="261"/>
    </row>
    <row r="29" spans="2:125" x14ac:dyDescent="0.15"/>
    <row r="30" spans="2:125" x14ac:dyDescent="0.15">
      <c r="B30" s="261"/>
    </row>
    <row r="31" spans="2:125" x14ac:dyDescent="0.15"/>
    <row r="32" spans="2:125" x14ac:dyDescent="0.15"/>
    <row r="33" spans="3:125" x14ac:dyDescent="0.15">
      <c r="G33" s="261"/>
      <c r="I33" s="261"/>
    </row>
    <row r="34" spans="3:125" x14ac:dyDescent="0.15">
      <c r="C34" s="261"/>
      <c r="P34" s="261"/>
      <c r="R34" s="261"/>
      <c r="DD34" s="261"/>
    </row>
    <row r="35" spans="3:125" x14ac:dyDescent="0.15">
      <c r="D35" s="261"/>
      <c r="E35" s="261"/>
      <c r="DC35" s="261"/>
      <c r="DF35" s="261"/>
      <c r="DP35" s="261"/>
      <c r="DQ35" s="261"/>
      <c r="DR35" s="261"/>
      <c r="DS35" s="261"/>
      <c r="DT35" s="261"/>
      <c r="DU35" s="261"/>
    </row>
    <row r="36" spans="3:125" x14ac:dyDescent="0.15">
      <c r="F36" s="261"/>
      <c r="H36" s="261"/>
      <c r="J36" s="261"/>
      <c r="K36" s="261"/>
      <c r="L36" s="261"/>
      <c r="M36" s="261"/>
      <c r="N36" s="261"/>
      <c r="O36" s="261"/>
      <c r="Q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E36" s="261"/>
      <c r="DG36" s="261"/>
      <c r="DH36" s="261"/>
      <c r="DI36" s="261"/>
      <c r="DJ36" s="261"/>
      <c r="DK36" s="261"/>
      <c r="DL36" s="261"/>
      <c r="DM36" s="261"/>
      <c r="DN36" s="261"/>
      <c r="DO36" s="261"/>
      <c r="DP36" s="261"/>
      <c r="DQ36" s="261"/>
      <c r="DR36" s="261"/>
      <c r="DS36" s="261"/>
      <c r="DT36" s="261"/>
      <c r="DU36" s="261"/>
    </row>
    <row r="37" spans="3:125" x14ac:dyDescent="0.15">
      <c r="DU37" s="261"/>
    </row>
    <row r="38" spans="3:125" x14ac:dyDescent="0.15">
      <c r="DT38" s="261"/>
      <c r="DU38" s="261"/>
    </row>
    <row r="39" spans="3:125" x14ac:dyDescent="0.15"/>
    <row r="40" spans="3:125" x14ac:dyDescent="0.15">
      <c r="DD40" s="261"/>
    </row>
    <row r="41" spans="3:125" x14ac:dyDescent="0.15">
      <c r="R41" s="261"/>
    </row>
    <row r="42" spans="3:125" x14ac:dyDescent="0.15">
      <c r="DC42" s="261"/>
      <c r="DF42" s="261"/>
    </row>
    <row r="43" spans="3:125" x14ac:dyDescent="0.15">
      <c r="Q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E43" s="261"/>
      <c r="DG43" s="261"/>
      <c r="DH43" s="261"/>
      <c r="DI43" s="261"/>
      <c r="DJ43" s="261"/>
      <c r="DK43" s="261"/>
      <c r="DL43" s="261"/>
      <c r="DM43" s="261"/>
      <c r="DN43" s="261"/>
      <c r="DO43" s="261"/>
      <c r="DP43" s="261"/>
      <c r="DQ43" s="261"/>
      <c r="DR43" s="261"/>
      <c r="DS43" s="261"/>
      <c r="DT43" s="261"/>
      <c r="DU43" s="261"/>
    </row>
    <row r="44" spans="3:125" x14ac:dyDescent="0.15">
      <c r="DU44" s="261"/>
    </row>
    <row r="45" spans="3:125" x14ac:dyDescent="0.15"/>
    <row r="46" spans="3:125" x14ac:dyDescent="0.15"/>
    <row r="47" spans="3:125" x14ac:dyDescent="0.15"/>
    <row r="48" spans="3:125" x14ac:dyDescent="0.15">
      <c r="DT48" s="261"/>
      <c r="DU48" s="261"/>
    </row>
    <row r="49" spans="120:125" x14ac:dyDescent="0.15"/>
    <row r="50" spans="120:125" x14ac:dyDescent="0.15">
      <c r="DU50" s="261"/>
    </row>
    <row r="51" spans="120:125" x14ac:dyDescent="0.15">
      <c r="DP51" s="261"/>
      <c r="DQ51" s="261"/>
      <c r="DR51" s="261"/>
      <c r="DS51" s="261"/>
      <c r="DT51" s="261"/>
      <c r="DU51" s="261"/>
    </row>
    <row r="52" spans="120:125" x14ac:dyDescent="0.15"/>
    <row r="53" spans="120:125" x14ac:dyDescent="0.15"/>
    <row r="54" spans="120:125" x14ac:dyDescent="0.15">
      <c r="DU54" s="261"/>
    </row>
    <row r="55" spans="120:125" x14ac:dyDescent="0.15"/>
    <row r="56" spans="120:125" x14ac:dyDescent="0.15"/>
    <row r="57" spans="120:125" x14ac:dyDescent="0.15"/>
    <row r="58" spans="120:125" x14ac:dyDescent="0.15">
      <c r="DU58" s="261"/>
    </row>
    <row r="59" spans="120:125" x14ac:dyDescent="0.15"/>
    <row r="60" spans="120:125" x14ac:dyDescent="0.15"/>
    <row r="61" spans="120:125" x14ac:dyDescent="0.15"/>
    <row r="62" spans="120:125" x14ac:dyDescent="0.15"/>
    <row r="63" spans="120:125" x14ac:dyDescent="0.15">
      <c r="DU63" s="261"/>
    </row>
    <row r="64" spans="120:125" x14ac:dyDescent="0.15">
      <c r="DT64" s="261"/>
      <c r="DU64" s="261"/>
    </row>
    <row r="65" spans="123:125" x14ac:dyDescent="0.15"/>
    <row r="66" spans="123:125" x14ac:dyDescent="0.15"/>
    <row r="67" spans="123:125" x14ac:dyDescent="0.15"/>
    <row r="68" spans="123:125" x14ac:dyDescent="0.15"/>
    <row r="69" spans="123:125" x14ac:dyDescent="0.15">
      <c r="DS69" s="261"/>
      <c r="DT69" s="261"/>
      <c r="DU69" s="26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61"/>
    </row>
    <row r="83" spans="112:125" x14ac:dyDescent="0.15">
      <c r="DI83" s="261"/>
      <c r="DJ83" s="261"/>
      <c r="DK83" s="261"/>
      <c r="DL83" s="261"/>
      <c r="DM83" s="261"/>
      <c r="DN83" s="261"/>
      <c r="DO83" s="261"/>
      <c r="DP83" s="261"/>
      <c r="DQ83" s="261"/>
      <c r="DR83" s="261"/>
      <c r="DS83" s="261"/>
      <c r="DT83" s="261"/>
      <c r="DU83" s="261"/>
    </row>
    <row r="84" spans="112:125" x14ac:dyDescent="0.15"/>
    <row r="85" spans="112:125" x14ac:dyDescent="0.15"/>
    <row r="86" spans="112:125" x14ac:dyDescent="0.15"/>
    <row r="87" spans="112:125" x14ac:dyDescent="0.15"/>
    <row r="88" spans="112:125" x14ac:dyDescent="0.15">
      <c r="DU88" s="261"/>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61"/>
      <c r="DT94" s="261"/>
      <c r="DU94" s="261"/>
    </row>
    <row r="95" spans="112:125" ht="13.5" customHeight="1" x14ac:dyDescent="0.15">
      <c r="DU95" s="261"/>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1"/>
    </row>
    <row r="102" spans="124:125" ht="13.5" customHeight="1" x14ac:dyDescent="0.15"/>
    <row r="103" spans="124:125" ht="13.5" customHeight="1" x14ac:dyDescent="0.15"/>
    <row r="104" spans="124:125" ht="13.5" customHeight="1" x14ac:dyDescent="0.15">
      <c r="DT104" s="261"/>
      <c r="DU104" s="26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1"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61"/>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Wie5m8teFhoVs29IMxEEYDcXmv8ZQ93sfMNvBQedNB7kBz9jWNyKHwGGhn5I1MN6bNBWAaJjE9J5ORpZMJZiA==" saltValue="zW0maSoRfDBDgnBzhLAObA=="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Normal="100" zoomScaleSheetLayoutView="55" workbookViewId="0"/>
  </sheetViews>
  <sheetFormatPr defaultColWidth="0" defaultRowHeight="13.5" customHeight="1" zeroHeight="1" x14ac:dyDescent="0.15"/>
  <cols>
    <col min="1" max="125" width="2.5" style="262" customWidth="1"/>
    <col min="126" max="154" width="0" style="261" hidden="1" customWidth="1"/>
    <col min="155" max="16384" width="9" style="261" hidden="1"/>
  </cols>
  <sheetData>
    <row r="1" spans="1:125" ht="13.5" customHeight="1"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x14ac:dyDescent="0.15">
      <c r="B2" s="261"/>
    </row>
    <row r="3" spans="1:125" x14ac:dyDescent="0.15">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1"/>
      <c r="BZ31" s="261"/>
      <c r="CA31" s="261"/>
      <c r="CB31" s="261"/>
      <c r="CC31" s="261"/>
      <c r="CD31" s="261"/>
      <c r="CE31" s="261"/>
      <c r="CF31" s="261"/>
      <c r="CG31" s="261"/>
      <c r="CH31" s="261"/>
      <c r="CI31" s="261"/>
      <c r="CJ31" s="261"/>
      <c r="CK31" s="261"/>
      <c r="CL31" s="261"/>
      <c r="CM31" s="261"/>
      <c r="CN31" s="261"/>
      <c r="CO31" s="261"/>
      <c r="CP31" s="261"/>
      <c r="CQ31" s="261"/>
      <c r="CR31" s="261"/>
      <c r="CS31" s="261"/>
      <c r="CT31" s="261"/>
      <c r="CU31" s="261"/>
      <c r="CV31" s="261"/>
      <c r="CW31" s="261"/>
      <c r="CX31" s="261"/>
      <c r="CY31" s="261"/>
      <c r="CZ31" s="261"/>
      <c r="DA31" s="261"/>
      <c r="DB31" s="261"/>
      <c r="DC31" s="261"/>
      <c r="DD31" s="261"/>
      <c r="DE31" s="261"/>
      <c r="DF31" s="261"/>
      <c r="DG31" s="261"/>
      <c r="DH31" s="261"/>
      <c r="DI31" s="261"/>
      <c r="DJ31" s="261"/>
      <c r="DK31" s="261"/>
      <c r="DL31" s="261"/>
      <c r="DM31" s="261"/>
      <c r="DN31" s="261"/>
      <c r="DO31" s="261"/>
      <c r="DP31" s="261"/>
      <c r="DQ31" s="261"/>
      <c r="DR31" s="261"/>
      <c r="DS31" s="261"/>
      <c r="DT31" s="261"/>
      <c r="DU31" s="261"/>
    </row>
    <row r="32" spans="9:125" x14ac:dyDescent="0.15"/>
    <row r="33" spans="2:8" x14ac:dyDescent="0.15">
      <c r="G33" s="261"/>
    </row>
    <row r="34" spans="2:8" x14ac:dyDescent="0.15">
      <c r="C34" s="261"/>
    </row>
    <row r="35" spans="2:8" x14ac:dyDescent="0.15">
      <c r="B35" s="261"/>
      <c r="D35" s="261"/>
      <c r="E35" s="261"/>
    </row>
    <row r="36" spans="2:8" x14ac:dyDescent="0.15">
      <c r="F36" s="261"/>
      <c r="H36" s="261"/>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540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ItYTa1IZJZPIMotGwivDzYzFi5UNKTpQNbSHFWoyqhLoQGG4nEPAG1uKpz6UquNCEvQDIToGFm8K1RYmkhUCw==" saltValue="VIT4hM9QEcHqxRQm7TLknQ=="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54" t="s">
        <v>541</v>
      </c>
      <c r="G46" s="355" t="s">
        <v>542</v>
      </c>
      <c r="H46" s="355" t="s">
        <v>543</v>
      </c>
      <c r="I46" s="355" t="s">
        <v>544</v>
      </c>
      <c r="J46" s="356" t="s">
        <v>545</v>
      </c>
    </row>
    <row r="47" spans="2:10" ht="57.75" customHeight="1" x14ac:dyDescent="0.15">
      <c r="B47" s="7"/>
      <c r="C47" s="1183" t="s">
        <v>3</v>
      </c>
      <c r="D47" s="1183"/>
      <c r="E47" s="1184"/>
      <c r="F47" s="357">
        <v>1.63</v>
      </c>
      <c r="G47" s="358">
        <v>1.64</v>
      </c>
      <c r="H47" s="358">
        <v>3.74</v>
      </c>
      <c r="I47" s="358">
        <v>5.6</v>
      </c>
      <c r="J47" s="359">
        <v>5.72</v>
      </c>
    </row>
    <row r="48" spans="2:10" ht="57.75" customHeight="1" x14ac:dyDescent="0.15">
      <c r="B48" s="8"/>
      <c r="C48" s="1185" t="s">
        <v>4</v>
      </c>
      <c r="D48" s="1185"/>
      <c r="E48" s="1186"/>
      <c r="F48" s="360">
        <v>1.86</v>
      </c>
      <c r="G48" s="361">
        <v>1.78</v>
      </c>
      <c r="H48" s="361">
        <v>2.9</v>
      </c>
      <c r="I48" s="361">
        <v>2.8</v>
      </c>
      <c r="J48" s="362">
        <v>3.04</v>
      </c>
    </row>
    <row r="49" spans="2:10" ht="57.75" customHeight="1" thickBot="1" x14ac:dyDescent="0.2">
      <c r="B49" s="9"/>
      <c r="C49" s="1187" t="s">
        <v>5</v>
      </c>
      <c r="D49" s="1187"/>
      <c r="E49" s="1188"/>
      <c r="F49" s="363">
        <v>0.99</v>
      </c>
      <c r="G49" s="364">
        <v>1.65</v>
      </c>
      <c r="H49" s="364">
        <v>6.71</v>
      </c>
      <c r="I49" s="364">
        <v>2.38</v>
      </c>
      <c r="J49" s="365">
        <v>2.33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21v3weNAO+p8YeZKzb/iix0xP1L3i2clPhUH0aTtnaFZBEe/WyO3XqzhR8woKuKue/w5CsDpyeb9gdDe7GCJJg==" saltValue="Ik2tnLeykMbboyql8ydJ0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0</v>
      </c>
      <c r="K32" s="10"/>
      <c r="L32" s="10"/>
      <c r="M32" s="10"/>
      <c r="N32" s="10"/>
      <c r="O32" s="10"/>
      <c r="P32" s="10"/>
    </row>
    <row r="33" spans="1:16" ht="39" customHeight="1" thickBot="1" x14ac:dyDescent="0.25">
      <c r="A33" s="10"/>
      <c r="B33" s="13" t="s">
        <v>6</v>
      </c>
      <c r="C33" s="14"/>
      <c r="D33" s="14"/>
      <c r="E33" s="15" t="s">
        <v>2</v>
      </c>
      <c r="F33" s="16" t="s">
        <v>541</v>
      </c>
      <c r="G33" s="17" t="s">
        <v>542</v>
      </c>
      <c r="H33" s="17" t="s">
        <v>543</v>
      </c>
      <c r="I33" s="17" t="s">
        <v>544</v>
      </c>
      <c r="J33" s="18" t="s">
        <v>545</v>
      </c>
      <c r="K33" s="10"/>
      <c r="L33" s="10"/>
      <c r="M33" s="10"/>
      <c r="N33" s="10"/>
      <c r="O33" s="10"/>
      <c r="P33" s="10"/>
    </row>
    <row r="34" spans="1:16" ht="39" customHeight="1" x14ac:dyDescent="0.15">
      <c r="A34" s="10"/>
      <c r="B34" s="19"/>
      <c r="C34" s="1195" t="s">
        <v>546</v>
      </c>
      <c r="D34" s="1195"/>
      <c r="E34" s="1196"/>
      <c r="F34" s="20">
        <v>1.79</v>
      </c>
      <c r="G34" s="21">
        <v>1.71</v>
      </c>
      <c r="H34" s="21">
        <v>2.83</v>
      </c>
      <c r="I34" s="21">
        <v>2.73</v>
      </c>
      <c r="J34" s="22">
        <v>2.96</v>
      </c>
      <c r="K34" s="10"/>
      <c r="L34" s="10"/>
      <c r="M34" s="10"/>
      <c r="N34" s="10"/>
      <c r="O34" s="10"/>
      <c r="P34" s="10"/>
    </row>
    <row r="35" spans="1:16" ht="39" customHeight="1" x14ac:dyDescent="0.15">
      <c r="A35" s="10"/>
      <c r="B35" s="23"/>
      <c r="C35" s="1189" t="s">
        <v>547</v>
      </c>
      <c r="D35" s="1190"/>
      <c r="E35" s="1191"/>
      <c r="F35" s="24">
        <v>3.48</v>
      </c>
      <c r="G35" s="25">
        <v>3.1</v>
      </c>
      <c r="H35" s="25">
        <v>2.82</v>
      </c>
      <c r="I35" s="25">
        <v>2.41</v>
      </c>
      <c r="J35" s="26">
        <v>1.88</v>
      </c>
      <c r="K35" s="10"/>
      <c r="L35" s="10"/>
      <c r="M35" s="10"/>
      <c r="N35" s="10"/>
      <c r="O35" s="10"/>
      <c r="P35" s="10"/>
    </row>
    <row r="36" spans="1:16" ht="39" customHeight="1" x14ac:dyDescent="0.15">
      <c r="A36" s="10"/>
      <c r="B36" s="23"/>
      <c r="C36" s="1189" t="s">
        <v>548</v>
      </c>
      <c r="D36" s="1190"/>
      <c r="E36" s="1191"/>
      <c r="F36" s="24">
        <v>0.57999999999999996</v>
      </c>
      <c r="G36" s="25">
        <v>0.91</v>
      </c>
      <c r="H36" s="25">
        <v>0.92</v>
      </c>
      <c r="I36" s="25">
        <v>1.18</v>
      </c>
      <c r="J36" s="26">
        <v>1.52</v>
      </c>
      <c r="K36" s="10"/>
      <c r="L36" s="10"/>
      <c r="M36" s="10"/>
      <c r="N36" s="10"/>
      <c r="O36" s="10"/>
      <c r="P36" s="10"/>
    </row>
    <row r="37" spans="1:16" ht="39" customHeight="1" x14ac:dyDescent="0.15">
      <c r="A37" s="10"/>
      <c r="B37" s="23"/>
      <c r="C37" s="1189" t="s">
        <v>549</v>
      </c>
      <c r="D37" s="1190"/>
      <c r="E37" s="1191"/>
      <c r="F37" s="24">
        <v>0.37</v>
      </c>
      <c r="G37" s="25">
        <v>0.4</v>
      </c>
      <c r="H37" s="25">
        <v>0.48</v>
      </c>
      <c r="I37" s="25">
        <v>0.56999999999999995</v>
      </c>
      <c r="J37" s="26">
        <v>0.61</v>
      </c>
      <c r="K37" s="10"/>
      <c r="L37" s="10"/>
      <c r="M37" s="10"/>
      <c r="N37" s="10"/>
      <c r="O37" s="10"/>
      <c r="P37" s="10"/>
    </row>
    <row r="38" spans="1:16" ht="39" customHeight="1" x14ac:dyDescent="0.15">
      <c r="A38" s="10"/>
      <c r="B38" s="23"/>
      <c r="C38" s="1189" t="s">
        <v>550</v>
      </c>
      <c r="D38" s="1190"/>
      <c r="E38" s="1191"/>
      <c r="F38" s="24">
        <v>0.7</v>
      </c>
      <c r="G38" s="25">
        <v>0.56000000000000005</v>
      </c>
      <c r="H38" s="25">
        <v>0.51</v>
      </c>
      <c r="I38" s="25">
        <v>0.5</v>
      </c>
      <c r="J38" s="26">
        <v>0.43</v>
      </c>
      <c r="K38" s="10"/>
      <c r="L38" s="10"/>
      <c r="M38" s="10"/>
      <c r="N38" s="10"/>
      <c r="O38" s="10"/>
      <c r="P38" s="10"/>
    </row>
    <row r="39" spans="1:16" ht="39" customHeight="1" x14ac:dyDescent="0.15">
      <c r="A39" s="10"/>
      <c r="B39" s="23"/>
      <c r="C39" s="1189" t="s">
        <v>551</v>
      </c>
      <c r="D39" s="1190"/>
      <c r="E39" s="1191"/>
      <c r="F39" s="24">
        <v>0.25</v>
      </c>
      <c r="G39" s="25">
        <v>0.2</v>
      </c>
      <c r="H39" s="25">
        <v>0.2</v>
      </c>
      <c r="I39" s="25">
        <v>0.19</v>
      </c>
      <c r="J39" s="26">
        <v>0.17</v>
      </c>
      <c r="K39" s="10"/>
      <c r="L39" s="10"/>
      <c r="M39" s="10"/>
      <c r="N39" s="10"/>
      <c r="O39" s="10"/>
      <c r="P39" s="10"/>
    </row>
    <row r="40" spans="1:16" ht="39" customHeight="1" x14ac:dyDescent="0.15">
      <c r="A40" s="10"/>
      <c r="B40" s="23"/>
      <c r="C40" s="1189" t="s">
        <v>552</v>
      </c>
      <c r="D40" s="1190"/>
      <c r="E40" s="1191"/>
      <c r="F40" s="24">
        <v>0.06</v>
      </c>
      <c r="G40" s="25">
        <v>0.08</v>
      </c>
      <c r="H40" s="25">
        <v>0.08</v>
      </c>
      <c r="I40" s="25">
        <v>0.1</v>
      </c>
      <c r="J40" s="26">
        <v>0.11</v>
      </c>
      <c r="K40" s="10"/>
      <c r="L40" s="10"/>
      <c r="M40" s="10"/>
      <c r="N40" s="10"/>
      <c r="O40" s="10"/>
      <c r="P40" s="10"/>
    </row>
    <row r="41" spans="1:16" ht="39" customHeight="1" x14ac:dyDescent="0.15">
      <c r="A41" s="10"/>
      <c r="B41" s="23"/>
      <c r="C41" s="1189" t="s">
        <v>553</v>
      </c>
      <c r="D41" s="1190"/>
      <c r="E41" s="1191"/>
      <c r="F41" s="24">
        <v>0.03</v>
      </c>
      <c r="G41" s="25">
        <v>0.03</v>
      </c>
      <c r="H41" s="25">
        <v>0.03</v>
      </c>
      <c r="I41" s="25">
        <v>0.03</v>
      </c>
      <c r="J41" s="26">
        <v>0.04</v>
      </c>
      <c r="K41" s="10"/>
      <c r="L41" s="10"/>
      <c r="M41" s="10"/>
      <c r="N41" s="10"/>
      <c r="O41" s="10"/>
      <c r="P41" s="10"/>
    </row>
    <row r="42" spans="1:16" ht="39" customHeight="1" x14ac:dyDescent="0.15">
      <c r="A42" s="10"/>
      <c r="B42" s="27"/>
      <c r="C42" s="1189" t="s">
        <v>554</v>
      </c>
      <c r="D42" s="1190"/>
      <c r="E42" s="1191"/>
      <c r="F42" s="24" t="s">
        <v>500</v>
      </c>
      <c r="G42" s="25" t="s">
        <v>500</v>
      </c>
      <c r="H42" s="25" t="s">
        <v>500</v>
      </c>
      <c r="I42" s="25" t="s">
        <v>500</v>
      </c>
      <c r="J42" s="26" t="s">
        <v>500</v>
      </c>
      <c r="K42" s="10"/>
      <c r="L42" s="10"/>
      <c r="M42" s="10"/>
      <c r="N42" s="10"/>
      <c r="O42" s="10"/>
      <c r="P42" s="10"/>
    </row>
    <row r="43" spans="1:16" ht="39" customHeight="1" thickBot="1" x14ac:dyDescent="0.2">
      <c r="A43" s="10"/>
      <c r="B43" s="28"/>
      <c r="C43" s="1192" t="s">
        <v>555</v>
      </c>
      <c r="D43" s="1193"/>
      <c r="E43" s="1194"/>
      <c r="F43" s="29">
        <v>0.02</v>
      </c>
      <c r="G43" s="30">
        <v>0.02</v>
      </c>
      <c r="H43" s="30">
        <v>0.02</v>
      </c>
      <c r="I43" s="30">
        <v>0.02</v>
      </c>
      <c r="J43" s="31">
        <v>0.03</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algorithmName="SHA-512" hashValue="KAxVyP5M60TCI03LdFWmM3KLsX745SjiRwBk2hIhg0k+4Qk7kzlMDRYVzH3FmYP26H/6J5uOdPFvfuFPPL9RXA==" saltValue="QloNtoX/mzxhjOmZ61bv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50" zoomScaleNormal="50"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2">
      <c r="A44" s="36"/>
      <c r="B44" s="39" t="s">
        <v>8</v>
      </c>
      <c r="C44" s="40"/>
      <c r="D44" s="40"/>
      <c r="E44" s="41"/>
      <c r="F44" s="41"/>
      <c r="G44" s="41"/>
      <c r="H44" s="41"/>
      <c r="I44" s="41"/>
      <c r="J44" s="42" t="s">
        <v>2</v>
      </c>
      <c r="K44" s="43" t="s">
        <v>541</v>
      </c>
      <c r="L44" s="44" t="s">
        <v>542</v>
      </c>
      <c r="M44" s="44" t="s">
        <v>543</v>
      </c>
      <c r="N44" s="44" t="s">
        <v>544</v>
      </c>
      <c r="O44" s="45" t="s">
        <v>545</v>
      </c>
      <c r="P44" s="36"/>
      <c r="Q44" s="36"/>
      <c r="R44" s="36"/>
      <c r="S44" s="36"/>
      <c r="T44" s="36"/>
      <c r="U44" s="36"/>
    </row>
    <row r="45" spans="1:21" ht="30.75" customHeight="1" x14ac:dyDescent="0.15">
      <c r="A45" s="36"/>
      <c r="B45" s="1205" t="s">
        <v>9</v>
      </c>
      <c r="C45" s="1206"/>
      <c r="D45" s="46"/>
      <c r="E45" s="1211" t="s">
        <v>10</v>
      </c>
      <c r="F45" s="1211"/>
      <c r="G45" s="1211"/>
      <c r="H45" s="1211"/>
      <c r="I45" s="1211"/>
      <c r="J45" s="1212"/>
      <c r="K45" s="47">
        <v>86413</v>
      </c>
      <c r="L45" s="48">
        <v>84507</v>
      </c>
      <c r="M45" s="48">
        <v>71817</v>
      </c>
      <c r="N45" s="48">
        <v>66682</v>
      </c>
      <c r="O45" s="49">
        <v>73791</v>
      </c>
      <c r="P45" s="36"/>
      <c r="Q45" s="36"/>
      <c r="R45" s="36"/>
      <c r="S45" s="36"/>
      <c r="T45" s="36"/>
      <c r="U45" s="36"/>
    </row>
    <row r="46" spans="1:21" ht="30.75" customHeight="1" x14ac:dyDescent="0.15">
      <c r="A46" s="36"/>
      <c r="B46" s="1207"/>
      <c r="C46" s="1208"/>
      <c r="D46" s="50"/>
      <c r="E46" s="1199" t="s">
        <v>11</v>
      </c>
      <c r="F46" s="1199"/>
      <c r="G46" s="1199"/>
      <c r="H46" s="1199"/>
      <c r="I46" s="1199"/>
      <c r="J46" s="1200"/>
      <c r="K46" s="51" t="s">
        <v>500</v>
      </c>
      <c r="L46" s="52" t="s">
        <v>500</v>
      </c>
      <c r="M46" s="52" t="s">
        <v>500</v>
      </c>
      <c r="N46" s="52" t="s">
        <v>500</v>
      </c>
      <c r="O46" s="53" t="s">
        <v>500</v>
      </c>
      <c r="P46" s="36"/>
      <c r="Q46" s="36"/>
      <c r="R46" s="36"/>
      <c r="S46" s="36"/>
      <c r="T46" s="36"/>
      <c r="U46" s="36"/>
    </row>
    <row r="47" spans="1:21" ht="30.75" customHeight="1" x14ac:dyDescent="0.15">
      <c r="A47" s="36"/>
      <c r="B47" s="1207"/>
      <c r="C47" s="1208"/>
      <c r="D47" s="50"/>
      <c r="E47" s="1199" t="s">
        <v>12</v>
      </c>
      <c r="F47" s="1199"/>
      <c r="G47" s="1199"/>
      <c r="H47" s="1199"/>
      <c r="I47" s="1199"/>
      <c r="J47" s="1200"/>
      <c r="K47" s="51">
        <v>4301</v>
      </c>
      <c r="L47" s="52">
        <v>5010</v>
      </c>
      <c r="M47" s="52">
        <v>6124</v>
      </c>
      <c r="N47" s="52">
        <v>7131</v>
      </c>
      <c r="O47" s="53">
        <v>7920</v>
      </c>
      <c r="P47" s="36"/>
      <c r="Q47" s="36"/>
      <c r="R47" s="36"/>
      <c r="S47" s="36"/>
      <c r="T47" s="36"/>
      <c r="U47" s="36"/>
    </row>
    <row r="48" spans="1:21" ht="30.75" customHeight="1" x14ac:dyDescent="0.15">
      <c r="A48" s="36"/>
      <c r="B48" s="1207"/>
      <c r="C48" s="1208"/>
      <c r="D48" s="50"/>
      <c r="E48" s="1199" t="s">
        <v>13</v>
      </c>
      <c r="F48" s="1199"/>
      <c r="G48" s="1199"/>
      <c r="H48" s="1199"/>
      <c r="I48" s="1199"/>
      <c r="J48" s="1200"/>
      <c r="K48" s="51">
        <v>2385</v>
      </c>
      <c r="L48" s="52">
        <v>2369</v>
      </c>
      <c r="M48" s="52">
        <v>2576</v>
      </c>
      <c r="N48" s="52">
        <v>2559</v>
      </c>
      <c r="O48" s="53">
        <v>2545</v>
      </c>
      <c r="P48" s="36"/>
      <c r="Q48" s="36"/>
      <c r="R48" s="36"/>
      <c r="S48" s="36"/>
      <c r="T48" s="36"/>
      <c r="U48" s="36"/>
    </row>
    <row r="49" spans="1:21" ht="30.75" customHeight="1" x14ac:dyDescent="0.15">
      <c r="A49" s="36"/>
      <c r="B49" s="1207"/>
      <c r="C49" s="1208"/>
      <c r="D49" s="50"/>
      <c r="E49" s="1199" t="s">
        <v>14</v>
      </c>
      <c r="F49" s="1199"/>
      <c r="G49" s="1199"/>
      <c r="H49" s="1199"/>
      <c r="I49" s="1199"/>
      <c r="J49" s="1200"/>
      <c r="K49" s="51">
        <v>507</v>
      </c>
      <c r="L49" s="52">
        <v>498</v>
      </c>
      <c r="M49" s="52">
        <v>471</v>
      </c>
      <c r="N49" s="52">
        <v>457</v>
      </c>
      <c r="O49" s="53">
        <v>402</v>
      </c>
      <c r="P49" s="36"/>
      <c r="Q49" s="36"/>
      <c r="R49" s="36"/>
      <c r="S49" s="36"/>
      <c r="T49" s="36"/>
      <c r="U49" s="36"/>
    </row>
    <row r="50" spans="1:21" ht="30.75" customHeight="1" x14ac:dyDescent="0.15">
      <c r="A50" s="36"/>
      <c r="B50" s="1207"/>
      <c r="C50" s="1208"/>
      <c r="D50" s="50"/>
      <c r="E50" s="1199" t="s">
        <v>15</v>
      </c>
      <c r="F50" s="1199"/>
      <c r="G50" s="1199"/>
      <c r="H50" s="1199"/>
      <c r="I50" s="1199"/>
      <c r="J50" s="1200"/>
      <c r="K50" s="51">
        <v>1030</v>
      </c>
      <c r="L50" s="52">
        <v>992</v>
      </c>
      <c r="M50" s="52">
        <v>989</v>
      </c>
      <c r="N50" s="52">
        <v>929</v>
      </c>
      <c r="O50" s="53">
        <v>834</v>
      </c>
      <c r="P50" s="36"/>
      <c r="Q50" s="36"/>
      <c r="R50" s="36"/>
      <c r="S50" s="36"/>
      <c r="T50" s="36"/>
      <c r="U50" s="36"/>
    </row>
    <row r="51" spans="1:21" ht="30.75" customHeight="1" x14ac:dyDescent="0.15">
      <c r="A51" s="36"/>
      <c r="B51" s="1209"/>
      <c r="C51" s="1210"/>
      <c r="D51" s="54"/>
      <c r="E51" s="1199" t="s">
        <v>16</v>
      </c>
      <c r="F51" s="1199"/>
      <c r="G51" s="1199"/>
      <c r="H51" s="1199"/>
      <c r="I51" s="1199"/>
      <c r="J51" s="1200"/>
      <c r="K51" s="51" t="s">
        <v>500</v>
      </c>
      <c r="L51" s="52">
        <v>16</v>
      </c>
      <c r="M51" s="52">
        <v>2</v>
      </c>
      <c r="N51" s="52">
        <v>0</v>
      </c>
      <c r="O51" s="53">
        <v>0</v>
      </c>
      <c r="P51" s="36"/>
      <c r="Q51" s="36"/>
      <c r="R51" s="36"/>
      <c r="S51" s="36"/>
      <c r="T51" s="36"/>
      <c r="U51" s="36"/>
    </row>
    <row r="52" spans="1:21" ht="30.75" customHeight="1" x14ac:dyDescent="0.15">
      <c r="A52" s="36"/>
      <c r="B52" s="1197" t="s">
        <v>17</v>
      </c>
      <c r="C52" s="1198"/>
      <c r="D52" s="54"/>
      <c r="E52" s="1199" t="s">
        <v>18</v>
      </c>
      <c r="F52" s="1199"/>
      <c r="G52" s="1199"/>
      <c r="H52" s="1199"/>
      <c r="I52" s="1199"/>
      <c r="J52" s="1200"/>
      <c r="K52" s="51">
        <v>64978</v>
      </c>
      <c r="L52" s="52">
        <v>67506</v>
      </c>
      <c r="M52" s="52">
        <v>67813</v>
      </c>
      <c r="N52" s="52">
        <v>67712</v>
      </c>
      <c r="O52" s="53">
        <v>69159</v>
      </c>
      <c r="P52" s="36"/>
      <c r="Q52" s="36"/>
      <c r="R52" s="36"/>
      <c r="S52" s="36"/>
      <c r="T52" s="36"/>
      <c r="U52" s="36"/>
    </row>
    <row r="53" spans="1:21" ht="30.75" customHeight="1" thickBot="1" x14ac:dyDescent="0.2">
      <c r="A53" s="36"/>
      <c r="B53" s="1201" t="s">
        <v>19</v>
      </c>
      <c r="C53" s="1202"/>
      <c r="D53" s="55"/>
      <c r="E53" s="1203" t="s">
        <v>20</v>
      </c>
      <c r="F53" s="1203"/>
      <c r="G53" s="1203"/>
      <c r="H53" s="1203"/>
      <c r="I53" s="1203"/>
      <c r="J53" s="1204"/>
      <c r="K53" s="56">
        <v>29658</v>
      </c>
      <c r="L53" s="57">
        <v>25886</v>
      </c>
      <c r="M53" s="57">
        <v>14166</v>
      </c>
      <c r="N53" s="57">
        <v>10046</v>
      </c>
      <c r="O53" s="58">
        <v>16333</v>
      </c>
      <c r="P53" s="36"/>
      <c r="Q53" s="36"/>
      <c r="R53" s="36"/>
      <c r="S53" s="36"/>
      <c r="T53" s="36"/>
      <c r="U53" s="36"/>
    </row>
    <row r="54" spans="1:21" ht="24" customHeight="1" x14ac:dyDescent="0.15">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15">
      <c r="A55" s="36"/>
      <c r="B55" s="59"/>
      <c r="C55" s="36"/>
      <c r="D55" s="36"/>
      <c r="E55" s="36"/>
      <c r="F55" s="36"/>
      <c r="G55" s="36"/>
      <c r="H55" s="36"/>
      <c r="I55" s="36"/>
      <c r="J55" s="36"/>
      <c r="K55" s="36"/>
      <c r="L55" s="36"/>
      <c r="M55" s="36"/>
      <c r="N55" s="36"/>
      <c r="O55" s="36"/>
      <c r="P55" s="36"/>
      <c r="Q55" s="36"/>
      <c r="R55" s="36"/>
      <c r="S55" s="36"/>
      <c r="T55" s="36"/>
      <c r="U55" s="36"/>
    </row>
  </sheetData>
  <sheetProtection algorithmName="SHA-512" hashValue="cEqZaHSOMnYrXsGntfGvt6xSSk7yPKXybIpoNkO8oReBme86w0V3ETsadzIBjmR0NT4SWi9Bh5JE5U+vzNu9Jw==" saltValue="2oWnWEeNGwIoYItS2oiRJ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r:id="rId1"/>
  <headerFooter>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50" zoomScaleNormal="50" zoomScaleSheetLayoutView="100" workbookViewId="0"/>
  </sheetViews>
  <sheetFormatPr defaultColWidth="0" defaultRowHeight="13.5" customHeight="1" zeroHeight="1" x14ac:dyDescent="0.15"/>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61" t="s">
        <v>7</v>
      </c>
    </row>
    <row r="40" spans="2:13" ht="27.75" customHeight="1" thickBot="1" x14ac:dyDescent="0.2">
      <c r="B40" s="62" t="s">
        <v>8</v>
      </c>
      <c r="C40" s="63"/>
      <c r="D40" s="63"/>
      <c r="E40" s="64"/>
      <c r="F40" s="64"/>
      <c r="G40" s="64"/>
      <c r="H40" s="65" t="s">
        <v>2</v>
      </c>
      <c r="I40" s="366" t="s">
        <v>541</v>
      </c>
      <c r="J40" s="367" t="s">
        <v>542</v>
      </c>
      <c r="K40" s="367" t="s">
        <v>543</v>
      </c>
      <c r="L40" s="367" t="s">
        <v>544</v>
      </c>
      <c r="M40" s="368" t="s">
        <v>545</v>
      </c>
    </row>
    <row r="41" spans="2:13" ht="27.75" customHeight="1" x14ac:dyDescent="0.15">
      <c r="B41" s="1225" t="s">
        <v>21</v>
      </c>
      <c r="C41" s="1226"/>
      <c r="D41" s="66"/>
      <c r="E41" s="1227" t="s">
        <v>22</v>
      </c>
      <c r="F41" s="1227"/>
      <c r="G41" s="1227"/>
      <c r="H41" s="1228"/>
      <c r="I41" s="369">
        <v>1033870</v>
      </c>
      <c r="J41" s="370">
        <v>1022190</v>
      </c>
      <c r="K41" s="370">
        <v>1008692</v>
      </c>
      <c r="L41" s="370">
        <v>997257</v>
      </c>
      <c r="M41" s="371">
        <v>979807</v>
      </c>
    </row>
    <row r="42" spans="2:13" ht="27.75" customHeight="1" x14ac:dyDescent="0.15">
      <c r="B42" s="1215"/>
      <c r="C42" s="1216"/>
      <c r="D42" s="67"/>
      <c r="E42" s="1219" t="s">
        <v>23</v>
      </c>
      <c r="F42" s="1219"/>
      <c r="G42" s="1219"/>
      <c r="H42" s="1220"/>
      <c r="I42" s="372">
        <v>10559</v>
      </c>
      <c r="J42" s="373">
        <v>9442</v>
      </c>
      <c r="K42" s="373">
        <v>8441</v>
      </c>
      <c r="L42" s="373">
        <v>7462</v>
      </c>
      <c r="M42" s="374">
        <v>6750</v>
      </c>
    </row>
    <row r="43" spans="2:13" ht="27.75" customHeight="1" x14ac:dyDescent="0.15">
      <c r="B43" s="1215"/>
      <c r="C43" s="1216"/>
      <c r="D43" s="67"/>
      <c r="E43" s="1219" t="s">
        <v>24</v>
      </c>
      <c r="F43" s="1219"/>
      <c r="G43" s="1219"/>
      <c r="H43" s="1220"/>
      <c r="I43" s="372">
        <v>27119</v>
      </c>
      <c r="J43" s="373">
        <v>25244</v>
      </c>
      <c r="K43" s="373">
        <v>23630</v>
      </c>
      <c r="L43" s="373">
        <v>21982</v>
      </c>
      <c r="M43" s="374">
        <v>21900</v>
      </c>
    </row>
    <row r="44" spans="2:13" ht="27.75" customHeight="1" x14ac:dyDescent="0.15">
      <c r="B44" s="1215"/>
      <c r="C44" s="1216"/>
      <c r="D44" s="67"/>
      <c r="E44" s="1219" t="s">
        <v>25</v>
      </c>
      <c r="F44" s="1219"/>
      <c r="G44" s="1219"/>
      <c r="H44" s="1220"/>
      <c r="I44" s="372">
        <v>3460</v>
      </c>
      <c r="J44" s="373">
        <v>3095</v>
      </c>
      <c r="K44" s="373">
        <v>2775</v>
      </c>
      <c r="L44" s="373">
        <v>2466</v>
      </c>
      <c r="M44" s="374">
        <v>2239</v>
      </c>
    </row>
    <row r="45" spans="2:13" ht="27.75" customHeight="1" x14ac:dyDescent="0.15">
      <c r="B45" s="1215"/>
      <c r="C45" s="1216"/>
      <c r="D45" s="67"/>
      <c r="E45" s="1219" t="s">
        <v>26</v>
      </c>
      <c r="F45" s="1219"/>
      <c r="G45" s="1219"/>
      <c r="H45" s="1220"/>
      <c r="I45" s="372">
        <v>130406</v>
      </c>
      <c r="J45" s="373">
        <v>122050</v>
      </c>
      <c r="K45" s="373">
        <v>117016</v>
      </c>
      <c r="L45" s="373">
        <v>115077</v>
      </c>
      <c r="M45" s="374">
        <v>113160</v>
      </c>
    </row>
    <row r="46" spans="2:13" ht="27.75" customHeight="1" x14ac:dyDescent="0.15">
      <c r="B46" s="1215"/>
      <c r="C46" s="1216"/>
      <c r="D46" s="68"/>
      <c r="E46" s="1229" t="s">
        <v>27</v>
      </c>
      <c r="F46" s="1229"/>
      <c r="G46" s="1229"/>
      <c r="H46" s="1230"/>
      <c r="I46" s="372">
        <v>27534</v>
      </c>
      <c r="J46" s="373">
        <v>25632</v>
      </c>
      <c r="K46" s="373">
        <v>26038</v>
      </c>
      <c r="L46" s="373">
        <v>24770</v>
      </c>
      <c r="M46" s="374">
        <v>21574</v>
      </c>
    </row>
    <row r="47" spans="2:13" ht="27.75" customHeight="1" x14ac:dyDescent="0.15">
      <c r="B47" s="1215"/>
      <c r="C47" s="1216"/>
      <c r="D47" s="69"/>
      <c r="E47" s="1231" t="s">
        <v>28</v>
      </c>
      <c r="F47" s="1232"/>
      <c r="G47" s="1232"/>
      <c r="H47" s="1233"/>
      <c r="I47" s="372" t="s">
        <v>500</v>
      </c>
      <c r="J47" s="373" t="s">
        <v>500</v>
      </c>
      <c r="K47" s="373" t="s">
        <v>500</v>
      </c>
      <c r="L47" s="373" t="s">
        <v>500</v>
      </c>
      <c r="M47" s="374" t="s">
        <v>500</v>
      </c>
    </row>
    <row r="48" spans="2:13" ht="27.75" customHeight="1" x14ac:dyDescent="0.15">
      <c r="B48" s="1215"/>
      <c r="C48" s="1216"/>
      <c r="D48" s="67"/>
      <c r="E48" s="1219" t="s">
        <v>29</v>
      </c>
      <c r="F48" s="1219"/>
      <c r="G48" s="1219"/>
      <c r="H48" s="1220"/>
      <c r="I48" s="372" t="s">
        <v>500</v>
      </c>
      <c r="J48" s="373" t="s">
        <v>500</v>
      </c>
      <c r="K48" s="373" t="s">
        <v>500</v>
      </c>
      <c r="L48" s="373" t="s">
        <v>500</v>
      </c>
      <c r="M48" s="374" t="s">
        <v>500</v>
      </c>
    </row>
    <row r="49" spans="2:13" ht="27.75" customHeight="1" x14ac:dyDescent="0.15">
      <c r="B49" s="1217"/>
      <c r="C49" s="1218"/>
      <c r="D49" s="67"/>
      <c r="E49" s="1219" t="s">
        <v>30</v>
      </c>
      <c r="F49" s="1219"/>
      <c r="G49" s="1219"/>
      <c r="H49" s="1220"/>
      <c r="I49" s="372" t="s">
        <v>500</v>
      </c>
      <c r="J49" s="373" t="s">
        <v>500</v>
      </c>
      <c r="K49" s="373" t="s">
        <v>500</v>
      </c>
      <c r="L49" s="373" t="s">
        <v>500</v>
      </c>
      <c r="M49" s="374" t="s">
        <v>500</v>
      </c>
    </row>
    <row r="50" spans="2:13" ht="27.75" customHeight="1" x14ac:dyDescent="0.15">
      <c r="B50" s="1213" t="s">
        <v>31</v>
      </c>
      <c r="C50" s="1214"/>
      <c r="D50" s="70"/>
      <c r="E50" s="1219" t="s">
        <v>32</v>
      </c>
      <c r="F50" s="1219"/>
      <c r="G50" s="1219"/>
      <c r="H50" s="1220"/>
      <c r="I50" s="372">
        <v>79444</v>
      </c>
      <c r="J50" s="373">
        <v>76290</v>
      </c>
      <c r="K50" s="373">
        <v>75433</v>
      </c>
      <c r="L50" s="373">
        <v>73839</v>
      </c>
      <c r="M50" s="374">
        <v>72767</v>
      </c>
    </row>
    <row r="51" spans="2:13" ht="27.75" customHeight="1" x14ac:dyDescent="0.15">
      <c r="B51" s="1215"/>
      <c r="C51" s="1216"/>
      <c r="D51" s="67"/>
      <c r="E51" s="1219" t="s">
        <v>33</v>
      </c>
      <c r="F51" s="1219"/>
      <c r="G51" s="1219"/>
      <c r="H51" s="1220"/>
      <c r="I51" s="372">
        <v>12909</v>
      </c>
      <c r="J51" s="373">
        <v>12508</v>
      </c>
      <c r="K51" s="373">
        <v>12075</v>
      </c>
      <c r="L51" s="373">
        <v>11210</v>
      </c>
      <c r="M51" s="374">
        <v>9128</v>
      </c>
    </row>
    <row r="52" spans="2:13" ht="27.75" customHeight="1" x14ac:dyDescent="0.15">
      <c r="B52" s="1217"/>
      <c r="C52" s="1218"/>
      <c r="D52" s="67"/>
      <c r="E52" s="1219" t="s">
        <v>34</v>
      </c>
      <c r="F52" s="1219"/>
      <c r="G52" s="1219"/>
      <c r="H52" s="1220"/>
      <c r="I52" s="372">
        <v>746776</v>
      </c>
      <c r="J52" s="373">
        <v>733304</v>
      </c>
      <c r="K52" s="373">
        <v>722999</v>
      </c>
      <c r="L52" s="373">
        <v>704801</v>
      </c>
      <c r="M52" s="374">
        <v>682670</v>
      </c>
    </row>
    <row r="53" spans="2:13" ht="27.75" customHeight="1" thickBot="1" x14ac:dyDescent="0.2">
      <c r="B53" s="1221" t="s">
        <v>35</v>
      </c>
      <c r="C53" s="1222"/>
      <c r="D53" s="71"/>
      <c r="E53" s="1223" t="s">
        <v>36</v>
      </c>
      <c r="F53" s="1223"/>
      <c r="G53" s="1223"/>
      <c r="H53" s="1224"/>
      <c r="I53" s="375">
        <v>393820</v>
      </c>
      <c r="J53" s="376">
        <v>385552</v>
      </c>
      <c r="K53" s="376">
        <v>376085</v>
      </c>
      <c r="L53" s="376">
        <v>379164</v>
      </c>
      <c r="M53" s="377">
        <v>380865</v>
      </c>
    </row>
    <row r="54" spans="2:13" ht="27.75" customHeight="1" x14ac:dyDescent="0.15">
      <c r="B54" s="72"/>
      <c r="C54" s="72"/>
      <c r="D54" s="72"/>
      <c r="E54" s="73"/>
      <c r="F54" s="73"/>
      <c r="G54" s="73"/>
      <c r="H54" s="73"/>
      <c r="I54" s="74"/>
      <c r="J54" s="74"/>
      <c r="K54" s="74"/>
      <c r="L54" s="74"/>
      <c r="M54" s="74"/>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425roX/Z+mwQNPZOF1MJ9joAK/nTgLNFEHyulupA4QLp1vwnhy3RX+xJglyiF5/ItFjI8n5lJpG/pbSt1esxdA==" saltValue="t89PYWBAExnKflaSLcWw2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9" orientation="landscape"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75" t="s">
        <v>37</v>
      </c>
    </row>
    <row r="54" spans="2:8" ht="29.25" customHeight="1" thickBot="1" x14ac:dyDescent="0.25">
      <c r="B54" s="76" t="s">
        <v>1</v>
      </c>
      <c r="C54" s="77"/>
      <c r="D54" s="77"/>
      <c r="E54" s="78" t="s">
        <v>2</v>
      </c>
      <c r="F54" s="79" t="s">
        <v>543</v>
      </c>
      <c r="G54" s="79" t="s">
        <v>544</v>
      </c>
      <c r="H54" s="80" t="s">
        <v>545</v>
      </c>
    </row>
    <row r="55" spans="2:8" ht="52.5" customHeight="1" x14ac:dyDescent="0.15">
      <c r="B55" s="81"/>
      <c r="C55" s="1242" t="s">
        <v>38</v>
      </c>
      <c r="D55" s="1242"/>
      <c r="E55" s="1243"/>
      <c r="F55" s="82">
        <v>10830</v>
      </c>
      <c r="G55" s="82">
        <v>15888</v>
      </c>
      <c r="H55" s="83">
        <v>15967</v>
      </c>
    </row>
    <row r="56" spans="2:8" ht="52.5" customHeight="1" x14ac:dyDescent="0.15">
      <c r="B56" s="84"/>
      <c r="C56" s="1244" t="s">
        <v>39</v>
      </c>
      <c r="D56" s="1244"/>
      <c r="E56" s="1245"/>
      <c r="F56" s="85">
        <v>25767</v>
      </c>
      <c r="G56" s="85">
        <v>24678</v>
      </c>
      <c r="H56" s="86">
        <v>19493</v>
      </c>
    </row>
    <row r="57" spans="2:8" ht="53.25" customHeight="1" x14ac:dyDescent="0.15">
      <c r="B57" s="84"/>
      <c r="C57" s="1246" t="s">
        <v>40</v>
      </c>
      <c r="D57" s="1246"/>
      <c r="E57" s="1247"/>
      <c r="F57" s="87">
        <v>19085</v>
      </c>
      <c r="G57" s="87">
        <v>17046</v>
      </c>
      <c r="H57" s="88">
        <v>17637</v>
      </c>
    </row>
    <row r="58" spans="2:8" ht="45.75" customHeight="1" x14ac:dyDescent="0.15">
      <c r="B58" s="89"/>
      <c r="C58" s="1234" t="s">
        <v>599</v>
      </c>
      <c r="D58" s="1235"/>
      <c r="E58" s="1236"/>
      <c r="F58" s="90">
        <v>3880</v>
      </c>
      <c r="G58" s="90">
        <v>4274</v>
      </c>
      <c r="H58" s="91">
        <v>4740</v>
      </c>
    </row>
    <row r="59" spans="2:8" ht="45.75" customHeight="1" x14ac:dyDescent="0.15">
      <c r="B59" s="89"/>
      <c r="C59" s="1234" t="s">
        <v>600</v>
      </c>
      <c r="D59" s="1235"/>
      <c r="E59" s="1236"/>
      <c r="F59" s="90">
        <v>5333</v>
      </c>
      <c r="G59" s="90">
        <v>4771</v>
      </c>
      <c r="H59" s="91">
        <v>4189</v>
      </c>
    </row>
    <row r="60" spans="2:8" ht="45.75" customHeight="1" x14ac:dyDescent="0.15">
      <c r="B60" s="89"/>
      <c r="C60" s="1234" t="s">
        <v>601</v>
      </c>
      <c r="D60" s="1235"/>
      <c r="E60" s="1236"/>
      <c r="F60" s="90">
        <v>1840</v>
      </c>
      <c r="G60" s="90">
        <v>1975</v>
      </c>
      <c r="H60" s="91">
        <v>2110</v>
      </c>
    </row>
    <row r="61" spans="2:8" ht="45.75" customHeight="1" x14ac:dyDescent="0.15">
      <c r="B61" s="89"/>
      <c r="C61" s="1234" t="s">
        <v>602</v>
      </c>
      <c r="D61" s="1235"/>
      <c r="E61" s="1236"/>
      <c r="F61" s="90">
        <v>1744</v>
      </c>
      <c r="G61" s="90">
        <v>1353</v>
      </c>
      <c r="H61" s="91">
        <v>1358</v>
      </c>
    </row>
    <row r="62" spans="2:8" ht="45.75" customHeight="1" thickBot="1" x14ac:dyDescent="0.2">
      <c r="B62" s="92"/>
      <c r="C62" s="1237" t="s">
        <v>603</v>
      </c>
      <c r="D62" s="1238"/>
      <c r="E62" s="1239"/>
      <c r="F62" s="93">
        <v>93</v>
      </c>
      <c r="G62" s="93">
        <v>278</v>
      </c>
      <c r="H62" s="94">
        <v>1170</v>
      </c>
    </row>
    <row r="63" spans="2:8" ht="52.5" customHeight="1" thickBot="1" x14ac:dyDescent="0.2">
      <c r="B63" s="95"/>
      <c r="C63" s="1240" t="s">
        <v>41</v>
      </c>
      <c r="D63" s="1240"/>
      <c r="E63" s="1241"/>
      <c r="F63" s="96">
        <v>55682</v>
      </c>
      <c r="G63" s="96">
        <v>57612</v>
      </c>
      <c r="H63" s="97">
        <v>53098</v>
      </c>
    </row>
    <row r="64" spans="2:8" ht="15" customHeight="1" x14ac:dyDescent="0.15"/>
    <row r="65" ht="0" hidden="1" customHeight="1" x14ac:dyDescent="0.15"/>
    <row r="66" ht="0" hidden="1" customHeight="1" x14ac:dyDescent="0.15"/>
  </sheetData>
  <sheetProtection algorithmName="SHA-512" hashValue="dTEk9T9NoJN91xNuGiEf0z+M7RMoWrbtxocoVuKhSsptRyIWjIa6a/HySTTl2WfWOesEX85waxpofgTMdi+3HA==" saltValue="SQql8ehKEtIgD5HtEayH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55" zoomScaleNormal="55" zoomScaleSheetLayoutView="55" workbookViewId="0"/>
  </sheetViews>
  <sheetFormatPr defaultColWidth="0" defaultRowHeight="0" customHeight="1" zeroHeight="1" x14ac:dyDescent="0.15"/>
  <cols>
    <col min="1" max="1" width="6.375" style="378" customWidth="1"/>
    <col min="2" max="107" width="2.5" style="378" customWidth="1"/>
    <col min="108" max="108" width="6.125" style="380" customWidth="1"/>
    <col min="109" max="109" width="5.875" style="379" customWidth="1"/>
    <col min="110" max="110" width="19.125" style="378" hidden="1"/>
    <col min="111" max="115" width="12.625" style="378" hidden="1"/>
    <col min="116" max="349" width="8.625" style="378" hidden="1"/>
    <col min="350" max="355" width="14.875" style="378" hidden="1"/>
    <col min="356" max="357" width="15.875" style="378" hidden="1"/>
    <col min="358" max="363" width="16.125" style="378" hidden="1"/>
    <col min="364" max="364" width="6.125" style="378" hidden="1"/>
    <col min="365" max="365" width="3" style="378" hidden="1"/>
    <col min="366" max="605" width="8.625" style="378" hidden="1"/>
    <col min="606" max="611" width="14.875" style="378" hidden="1"/>
    <col min="612" max="613" width="15.875" style="378" hidden="1"/>
    <col min="614" max="619" width="16.125" style="378" hidden="1"/>
    <col min="620" max="620" width="6.125" style="378" hidden="1"/>
    <col min="621" max="621" width="3" style="378" hidden="1"/>
    <col min="622" max="861" width="8.625" style="378" hidden="1"/>
    <col min="862" max="867" width="14.875" style="378" hidden="1"/>
    <col min="868" max="869" width="15.875" style="378" hidden="1"/>
    <col min="870" max="875" width="16.125" style="378" hidden="1"/>
    <col min="876" max="876" width="6.125" style="378" hidden="1"/>
    <col min="877" max="877" width="3" style="378" hidden="1"/>
    <col min="878" max="1117" width="8.625" style="378" hidden="1"/>
    <col min="1118" max="1123" width="14.875" style="378" hidden="1"/>
    <col min="1124" max="1125" width="15.875" style="378" hidden="1"/>
    <col min="1126" max="1131" width="16.125" style="378" hidden="1"/>
    <col min="1132" max="1132" width="6.125" style="378" hidden="1"/>
    <col min="1133" max="1133" width="3" style="378" hidden="1"/>
    <col min="1134" max="1373" width="8.625" style="378" hidden="1"/>
    <col min="1374" max="1379" width="14.875" style="378" hidden="1"/>
    <col min="1380" max="1381" width="15.875" style="378" hidden="1"/>
    <col min="1382" max="1387" width="16.125" style="378" hidden="1"/>
    <col min="1388" max="1388" width="6.125" style="378" hidden="1"/>
    <col min="1389" max="1389" width="3" style="378" hidden="1"/>
    <col min="1390" max="1629" width="8.625" style="378" hidden="1"/>
    <col min="1630" max="1635" width="14.875" style="378" hidden="1"/>
    <col min="1636" max="1637" width="15.875" style="378" hidden="1"/>
    <col min="1638" max="1643" width="16.125" style="378" hidden="1"/>
    <col min="1644" max="1644" width="6.125" style="378" hidden="1"/>
    <col min="1645" max="1645" width="3" style="378" hidden="1"/>
    <col min="1646" max="1885" width="8.625" style="378" hidden="1"/>
    <col min="1886" max="1891" width="14.875" style="378" hidden="1"/>
    <col min="1892" max="1893" width="15.875" style="378" hidden="1"/>
    <col min="1894" max="1899" width="16.125" style="378" hidden="1"/>
    <col min="1900" max="1900" width="6.125" style="378" hidden="1"/>
    <col min="1901" max="1901" width="3" style="378" hidden="1"/>
    <col min="1902" max="2141" width="8.625" style="378" hidden="1"/>
    <col min="2142" max="2147" width="14.875" style="378" hidden="1"/>
    <col min="2148" max="2149" width="15.875" style="378" hidden="1"/>
    <col min="2150" max="2155" width="16.125" style="378" hidden="1"/>
    <col min="2156" max="2156" width="6.125" style="378" hidden="1"/>
    <col min="2157" max="2157" width="3" style="378" hidden="1"/>
    <col min="2158" max="2397" width="8.625" style="378" hidden="1"/>
    <col min="2398" max="2403" width="14.875" style="378" hidden="1"/>
    <col min="2404" max="2405" width="15.875" style="378" hidden="1"/>
    <col min="2406" max="2411" width="16.125" style="378" hidden="1"/>
    <col min="2412" max="2412" width="6.125" style="378" hidden="1"/>
    <col min="2413" max="2413" width="3" style="378" hidden="1"/>
    <col min="2414" max="2653" width="8.625" style="378" hidden="1"/>
    <col min="2654" max="2659" width="14.875" style="378" hidden="1"/>
    <col min="2660" max="2661" width="15.875" style="378" hidden="1"/>
    <col min="2662" max="2667" width="16.125" style="378" hidden="1"/>
    <col min="2668" max="2668" width="6.125" style="378" hidden="1"/>
    <col min="2669" max="2669" width="3" style="378" hidden="1"/>
    <col min="2670" max="2909" width="8.625" style="378" hidden="1"/>
    <col min="2910" max="2915" width="14.875" style="378" hidden="1"/>
    <col min="2916" max="2917" width="15.875" style="378" hidden="1"/>
    <col min="2918" max="2923" width="16.125" style="378" hidden="1"/>
    <col min="2924" max="2924" width="6.125" style="378" hidden="1"/>
    <col min="2925" max="2925" width="3" style="378" hidden="1"/>
    <col min="2926" max="3165" width="8.625" style="378" hidden="1"/>
    <col min="3166" max="3171" width="14.875" style="378" hidden="1"/>
    <col min="3172" max="3173" width="15.875" style="378" hidden="1"/>
    <col min="3174" max="3179" width="16.125" style="378" hidden="1"/>
    <col min="3180" max="3180" width="6.125" style="378" hidden="1"/>
    <col min="3181" max="3181" width="3" style="378" hidden="1"/>
    <col min="3182" max="3421" width="8.625" style="378" hidden="1"/>
    <col min="3422" max="3427" width="14.875" style="378" hidden="1"/>
    <col min="3428" max="3429" width="15.875" style="378" hidden="1"/>
    <col min="3430" max="3435" width="16.125" style="378" hidden="1"/>
    <col min="3436" max="3436" width="6.125" style="378" hidden="1"/>
    <col min="3437" max="3437" width="3" style="378" hidden="1"/>
    <col min="3438" max="3677" width="8.625" style="378" hidden="1"/>
    <col min="3678" max="3683" width="14.875" style="378" hidden="1"/>
    <col min="3684" max="3685" width="15.875" style="378" hidden="1"/>
    <col min="3686" max="3691" width="16.125" style="378" hidden="1"/>
    <col min="3692" max="3692" width="6.125" style="378" hidden="1"/>
    <col min="3693" max="3693" width="3" style="378" hidden="1"/>
    <col min="3694" max="3933" width="8.625" style="378" hidden="1"/>
    <col min="3934" max="3939" width="14.875" style="378" hidden="1"/>
    <col min="3940" max="3941" width="15.875" style="378" hidden="1"/>
    <col min="3942" max="3947" width="16.125" style="378" hidden="1"/>
    <col min="3948" max="3948" width="6.125" style="378" hidden="1"/>
    <col min="3949" max="3949" width="3" style="378" hidden="1"/>
    <col min="3950" max="4189" width="8.625" style="378" hidden="1"/>
    <col min="4190" max="4195" width="14.875" style="378" hidden="1"/>
    <col min="4196" max="4197" width="15.875" style="378" hidden="1"/>
    <col min="4198" max="4203" width="16.125" style="378" hidden="1"/>
    <col min="4204" max="4204" width="6.125" style="378" hidden="1"/>
    <col min="4205" max="4205" width="3" style="378" hidden="1"/>
    <col min="4206" max="4445" width="8.625" style="378" hidden="1"/>
    <col min="4446" max="4451" width="14.875" style="378" hidden="1"/>
    <col min="4452" max="4453" width="15.875" style="378" hidden="1"/>
    <col min="4454" max="4459" width="16.125" style="378" hidden="1"/>
    <col min="4460" max="4460" width="6.125" style="378" hidden="1"/>
    <col min="4461" max="4461" width="3" style="378" hidden="1"/>
    <col min="4462" max="4701" width="8.625" style="378" hidden="1"/>
    <col min="4702" max="4707" width="14.875" style="378" hidden="1"/>
    <col min="4708" max="4709" width="15.875" style="378" hidden="1"/>
    <col min="4710" max="4715" width="16.125" style="378" hidden="1"/>
    <col min="4716" max="4716" width="6.125" style="378" hidden="1"/>
    <col min="4717" max="4717" width="3" style="378" hidden="1"/>
    <col min="4718" max="4957" width="8.625" style="378" hidden="1"/>
    <col min="4958" max="4963" width="14.875" style="378" hidden="1"/>
    <col min="4964" max="4965" width="15.875" style="378" hidden="1"/>
    <col min="4966" max="4971" width="16.125" style="378" hidden="1"/>
    <col min="4972" max="4972" width="6.125" style="378" hidden="1"/>
    <col min="4973" max="4973" width="3" style="378" hidden="1"/>
    <col min="4974" max="5213" width="8.625" style="378" hidden="1"/>
    <col min="5214" max="5219" width="14.875" style="378" hidden="1"/>
    <col min="5220" max="5221" width="15.875" style="378" hidden="1"/>
    <col min="5222" max="5227" width="16.125" style="378" hidden="1"/>
    <col min="5228" max="5228" width="6.125" style="378" hidden="1"/>
    <col min="5229" max="5229" width="3" style="378" hidden="1"/>
    <col min="5230" max="5469" width="8.625" style="378" hidden="1"/>
    <col min="5470" max="5475" width="14.875" style="378" hidden="1"/>
    <col min="5476" max="5477" width="15.875" style="378" hidden="1"/>
    <col min="5478" max="5483" width="16.125" style="378" hidden="1"/>
    <col min="5484" max="5484" width="6.125" style="378" hidden="1"/>
    <col min="5485" max="5485" width="3" style="378" hidden="1"/>
    <col min="5486" max="5725" width="8.625" style="378" hidden="1"/>
    <col min="5726" max="5731" width="14.875" style="378" hidden="1"/>
    <col min="5732" max="5733" width="15.875" style="378" hidden="1"/>
    <col min="5734" max="5739" width="16.125" style="378" hidden="1"/>
    <col min="5740" max="5740" width="6.125" style="378" hidden="1"/>
    <col min="5741" max="5741" width="3" style="378" hidden="1"/>
    <col min="5742" max="5981" width="8.625" style="378" hidden="1"/>
    <col min="5982" max="5987" width="14.875" style="378" hidden="1"/>
    <col min="5988" max="5989" width="15.875" style="378" hidden="1"/>
    <col min="5990" max="5995" width="16.125" style="378" hidden="1"/>
    <col min="5996" max="5996" width="6.125" style="378" hidden="1"/>
    <col min="5997" max="5997" width="3" style="378" hidden="1"/>
    <col min="5998" max="6237" width="8.625" style="378" hidden="1"/>
    <col min="6238" max="6243" width="14.875" style="378" hidden="1"/>
    <col min="6244" max="6245" width="15.875" style="378" hidden="1"/>
    <col min="6246" max="6251" width="16.125" style="378" hidden="1"/>
    <col min="6252" max="6252" width="6.125" style="378" hidden="1"/>
    <col min="6253" max="6253" width="3" style="378" hidden="1"/>
    <col min="6254" max="6493" width="8.625" style="378" hidden="1"/>
    <col min="6494" max="6499" width="14.875" style="378" hidden="1"/>
    <col min="6500" max="6501" width="15.875" style="378" hidden="1"/>
    <col min="6502" max="6507" width="16.125" style="378" hidden="1"/>
    <col min="6508" max="6508" width="6.125" style="378" hidden="1"/>
    <col min="6509" max="6509" width="3" style="378" hidden="1"/>
    <col min="6510" max="6749" width="8.625" style="378" hidden="1"/>
    <col min="6750" max="6755" width="14.875" style="378" hidden="1"/>
    <col min="6756" max="6757" width="15.875" style="378" hidden="1"/>
    <col min="6758" max="6763" width="16.125" style="378" hidden="1"/>
    <col min="6764" max="6764" width="6.125" style="378" hidden="1"/>
    <col min="6765" max="6765" width="3" style="378" hidden="1"/>
    <col min="6766" max="7005" width="8.625" style="378" hidden="1"/>
    <col min="7006" max="7011" width="14.875" style="378" hidden="1"/>
    <col min="7012" max="7013" width="15.875" style="378" hidden="1"/>
    <col min="7014" max="7019" width="16.125" style="378" hidden="1"/>
    <col min="7020" max="7020" width="6.125" style="378" hidden="1"/>
    <col min="7021" max="7021" width="3" style="378" hidden="1"/>
    <col min="7022" max="7261" width="8.625" style="378" hidden="1"/>
    <col min="7262" max="7267" width="14.875" style="378" hidden="1"/>
    <col min="7268" max="7269" width="15.875" style="378" hidden="1"/>
    <col min="7270" max="7275" width="16.125" style="378" hidden="1"/>
    <col min="7276" max="7276" width="6.125" style="378" hidden="1"/>
    <col min="7277" max="7277" width="3" style="378" hidden="1"/>
    <col min="7278" max="7517" width="8.625" style="378" hidden="1"/>
    <col min="7518" max="7523" width="14.875" style="378" hidden="1"/>
    <col min="7524" max="7525" width="15.875" style="378" hidden="1"/>
    <col min="7526" max="7531" width="16.125" style="378" hidden="1"/>
    <col min="7532" max="7532" width="6.125" style="378" hidden="1"/>
    <col min="7533" max="7533" width="3" style="378" hidden="1"/>
    <col min="7534" max="7773" width="8.625" style="378" hidden="1"/>
    <col min="7774" max="7779" width="14.875" style="378" hidden="1"/>
    <col min="7780" max="7781" width="15.875" style="378" hidden="1"/>
    <col min="7782" max="7787" width="16.125" style="378" hidden="1"/>
    <col min="7788" max="7788" width="6.125" style="378" hidden="1"/>
    <col min="7789" max="7789" width="3" style="378" hidden="1"/>
    <col min="7790" max="8029" width="8.625" style="378" hidden="1"/>
    <col min="8030" max="8035" width="14.875" style="378" hidden="1"/>
    <col min="8036" max="8037" width="15.875" style="378" hidden="1"/>
    <col min="8038" max="8043" width="16.125" style="378" hidden="1"/>
    <col min="8044" max="8044" width="6.125" style="378" hidden="1"/>
    <col min="8045" max="8045" width="3" style="378" hidden="1"/>
    <col min="8046" max="8285" width="8.625" style="378" hidden="1"/>
    <col min="8286" max="8291" width="14.875" style="378" hidden="1"/>
    <col min="8292" max="8293" width="15.875" style="378" hidden="1"/>
    <col min="8294" max="8299" width="16.125" style="378" hidden="1"/>
    <col min="8300" max="8300" width="6.125" style="378" hidden="1"/>
    <col min="8301" max="8301" width="3" style="378" hidden="1"/>
    <col min="8302" max="8541" width="8.625" style="378" hidden="1"/>
    <col min="8542" max="8547" width="14.875" style="378" hidden="1"/>
    <col min="8548" max="8549" width="15.875" style="378" hidden="1"/>
    <col min="8550" max="8555" width="16.125" style="378" hidden="1"/>
    <col min="8556" max="8556" width="6.125" style="378" hidden="1"/>
    <col min="8557" max="8557" width="3" style="378" hidden="1"/>
    <col min="8558" max="8797" width="8.625" style="378" hidden="1"/>
    <col min="8798" max="8803" width="14.875" style="378" hidden="1"/>
    <col min="8804" max="8805" width="15.875" style="378" hidden="1"/>
    <col min="8806" max="8811" width="16.125" style="378" hidden="1"/>
    <col min="8812" max="8812" width="6.125" style="378" hidden="1"/>
    <col min="8813" max="8813" width="3" style="378" hidden="1"/>
    <col min="8814" max="9053" width="8.625" style="378" hidden="1"/>
    <col min="9054" max="9059" width="14.875" style="378" hidden="1"/>
    <col min="9060" max="9061" width="15.875" style="378" hidden="1"/>
    <col min="9062" max="9067" width="16.125" style="378" hidden="1"/>
    <col min="9068" max="9068" width="6.125" style="378" hidden="1"/>
    <col min="9069" max="9069" width="3" style="378" hidden="1"/>
    <col min="9070" max="9309" width="8.625" style="378" hidden="1"/>
    <col min="9310" max="9315" width="14.875" style="378" hidden="1"/>
    <col min="9316" max="9317" width="15.875" style="378" hidden="1"/>
    <col min="9318" max="9323" width="16.125" style="378" hidden="1"/>
    <col min="9324" max="9324" width="6.125" style="378" hidden="1"/>
    <col min="9325" max="9325" width="3" style="378" hidden="1"/>
    <col min="9326" max="9565" width="8.625" style="378" hidden="1"/>
    <col min="9566" max="9571" width="14.875" style="378" hidden="1"/>
    <col min="9572" max="9573" width="15.875" style="378" hidden="1"/>
    <col min="9574" max="9579" width="16.125" style="378" hidden="1"/>
    <col min="9580" max="9580" width="6.125" style="378" hidden="1"/>
    <col min="9581" max="9581" width="3" style="378" hidden="1"/>
    <col min="9582" max="9821" width="8.625" style="378" hidden="1"/>
    <col min="9822" max="9827" width="14.875" style="378" hidden="1"/>
    <col min="9828" max="9829" width="15.875" style="378" hidden="1"/>
    <col min="9830" max="9835" width="16.125" style="378" hidden="1"/>
    <col min="9836" max="9836" width="6.125" style="378" hidden="1"/>
    <col min="9837" max="9837" width="3" style="378" hidden="1"/>
    <col min="9838" max="10077" width="8.625" style="378" hidden="1"/>
    <col min="10078" max="10083" width="14.875" style="378" hidden="1"/>
    <col min="10084" max="10085" width="15.875" style="378" hidden="1"/>
    <col min="10086" max="10091" width="16.125" style="378" hidden="1"/>
    <col min="10092" max="10092" width="6.125" style="378" hidden="1"/>
    <col min="10093" max="10093" width="3" style="378" hidden="1"/>
    <col min="10094" max="10333" width="8.625" style="378" hidden="1"/>
    <col min="10334" max="10339" width="14.875" style="378" hidden="1"/>
    <col min="10340" max="10341" width="15.875" style="378" hidden="1"/>
    <col min="10342" max="10347" width="16.125" style="378" hidden="1"/>
    <col min="10348" max="10348" width="6.125" style="378" hidden="1"/>
    <col min="10349" max="10349" width="3" style="378" hidden="1"/>
    <col min="10350" max="10589" width="8.625" style="378" hidden="1"/>
    <col min="10590" max="10595" width="14.875" style="378" hidden="1"/>
    <col min="10596" max="10597" width="15.875" style="378" hidden="1"/>
    <col min="10598" max="10603" width="16.125" style="378" hidden="1"/>
    <col min="10604" max="10604" width="6.125" style="378" hidden="1"/>
    <col min="10605" max="10605" width="3" style="378" hidden="1"/>
    <col min="10606" max="10845" width="8.625" style="378" hidden="1"/>
    <col min="10846" max="10851" width="14.875" style="378" hidden="1"/>
    <col min="10852" max="10853" width="15.875" style="378" hidden="1"/>
    <col min="10854" max="10859" width="16.125" style="378" hidden="1"/>
    <col min="10860" max="10860" width="6.125" style="378" hidden="1"/>
    <col min="10861" max="10861" width="3" style="378" hidden="1"/>
    <col min="10862" max="11101" width="8.625" style="378" hidden="1"/>
    <col min="11102" max="11107" width="14.875" style="378" hidden="1"/>
    <col min="11108" max="11109" width="15.875" style="378" hidden="1"/>
    <col min="11110" max="11115" width="16.125" style="378" hidden="1"/>
    <col min="11116" max="11116" width="6.125" style="378" hidden="1"/>
    <col min="11117" max="11117" width="3" style="378" hidden="1"/>
    <col min="11118" max="11357" width="8.625" style="378" hidden="1"/>
    <col min="11358" max="11363" width="14.875" style="378" hidden="1"/>
    <col min="11364" max="11365" width="15.875" style="378" hidden="1"/>
    <col min="11366" max="11371" width="16.125" style="378" hidden="1"/>
    <col min="11372" max="11372" width="6.125" style="378" hidden="1"/>
    <col min="11373" max="11373" width="3" style="378" hidden="1"/>
    <col min="11374" max="11613" width="8.625" style="378" hidden="1"/>
    <col min="11614" max="11619" width="14.875" style="378" hidden="1"/>
    <col min="11620" max="11621" width="15.875" style="378" hidden="1"/>
    <col min="11622" max="11627" width="16.125" style="378" hidden="1"/>
    <col min="11628" max="11628" width="6.125" style="378" hidden="1"/>
    <col min="11629" max="11629" width="3" style="378" hidden="1"/>
    <col min="11630" max="11869" width="8.625" style="378" hidden="1"/>
    <col min="11870" max="11875" width="14.875" style="378" hidden="1"/>
    <col min="11876" max="11877" width="15.875" style="378" hidden="1"/>
    <col min="11878" max="11883" width="16.125" style="378" hidden="1"/>
    <col min="11884" max="11884" width="6.125" style="378" hidden="1"/>
    <col min="11885" max="11885" width="3" style="378" hidden="1"/>
    <col min="11886" max="12125" width="8.625" style="378" hidden="1"/>
    <col min="12126" max="12131" width="14.875" style="378" hidden="1"/>
    <col min="12132" max="12133" width="15.875" style="378" hidden="1"/>
    <col min="12134" max="12139" width="16.125" style="378" hidden="1"/>
    <col min="12140" max="12140" width="6.125" style="378" hidden="1"/>
    <col min="12141" max="12141" width="3" style="378" hidden="1"/>
    <col min="12142" max="12381" width="8.625" style="378" hidden="1"/>
    <col min="12382" max="12387" width="14.875" style="378" hidden="1"/>
    <col min="12388" max="12389" width="15.875" style="378" hidden="1"/>
    <col min="12390" max="12395" width="16.125" style="378" hidden="1"/>
    <col min="12396" max="12396" width="6.125" style="378" hidden="1"/>
    <col min="12397" max="12397" width="3" style="378" hidden="1"/>
    <col min="12398" max="12637" width="8.625" style="378" hidden="1"/>
    <col min="12638" max="12643" width="14.875" style="378" hidden="1"/>
    <col min="12644" max="12645" width="15.875" style="378" hidden="1"/>
    <col min="12646" max="12651" width="16.125" style="378" hidden="1"/>
    <col min="12652" max="12652" width="6.125" style="378" hidden="1"/>
    <col min="12653" max="12653" width="3" style="378" hidden="1"/>
    <col min="12654" max="12893" width="8.625" style="378" hidden="1"/>
    <col min="12894" max="12899" width="14.875" style="378" hidden="1"/>
    <col min="12900" max="12901" width="15.875" style="378" hidden="1"/>
    <col min="12902" max="12907" width="16.125" style="378" hidden="1"/>
    <col min="12908" max="12908" width="6.125" style="378" hidden="1"/>
    <col min="12909" max="12909" width="3" style="378" hidden="1"/>
    <col min="12910" max="13149" width="8.625" style="378" hidden="1"/>
    <col min="13150" max="13155" width="14.875" style="378" hidden="1"/>
    <col min="13156" max="13157" width="15.875" style="378" hidden="1"/>
    <col min="13158" max="13163" width="16.125" style="378" hidden="1"/>
    <col min="13164" max="13164" width="6.125" style="378" hidden="1"/>
    <col min="13165" max="13165" width="3" style="378" hidden="1"/>
    <col min="13166" max="13405" width="8.625" style="378" hidden="1"/>
    <col min="13406" max="13411" width="14.875" style="378" hidden="1"/>
    <col min="13412" max="13413" width="15.875" style="378" hidden="1"/>
    <col min="13414" max="13419" width="16.125" style="378" hidden="1"/>
    <col min="13420" max="13420" width="6.125" style="378" hidden="1"/>
    <col min="13421" max="13421" width="3" style="378" hidden="1"/>
    <col min="13422" max="13661" width="8.625" style="378" hidden="1"/>
    <col min="13662" max="13667" width="14.875" style="378" hidden="1"/>
    <col min="13668" max="13669" width="15.875" style="378" hidden="1"/>
    <col min="13670" max="13675" width="16.125" style="378" hidden="1"/>
    <col min="13676" max="13676" width="6.125" style="378" hidden="1"/>
    <col min="13677" max="13677" width="3" style="378" hidden="1"/>
    <col min="13678" max="13917" width="8.625" style="378" hidden="1"/>
    <col min="13918" max="13923" width="14.875" style="378" hidden="1"/>
    <col min="13924" max="13925" width="15.875" style="378" hidden="1"/>
    <col min="13926" max="13931" width="16.125" style="378" hidden="1"/>
    <col min="13932" max="13932" width="6.125" style="378" hidden="1"/>
    <col min="13933" max="13933" width="3" style="378" hidden="1"/>
    <col min="13934" max="14173" width="8.625" style="378" hidden="1"/>
    <col min="14174" max="14179" width="14.875" style="378" hidden="1"/>
    <col min="14180" max="14181" width="15.875" style="378" hidden="1"/>
    <col min="14182" max="14187" width="16.125" style="378" hidden="1"/>
    <col min="14188" max="14188" width="6.125" style="378" hidden="1"/>
    <col min="14189" max="14189" width="3" style="378" hidden="1"/>
    <col min="14190" max="14429" width="8.625" style="378" hidden="1"/>
    <col min="14430" max="14435" width="14.875" style="378" hidden="1"/>
    <col min="14436" max="14437" width="15.875" style="378" hidden="1"/>
    <col min="14438" max="14443" width="16.125" style="378" hidden="1"/>
    <col min="14444" max="14444" width="6.125" style="378" hidden="1"/>
    <col min="14445" max="14445" width="3" style="378" hidden="1"/>
    <col min="14446" max="14685" width="8.625" style="378" hidden="1"/>
    <col min="14686" max="14691" width="14.875" style="378" hidden="1"/>
    <col min="14692" max="14693" width="15.875" style="378" hidden="1"/>
    <col min="14694" max="14699" width="16.125" style="378" hidden="1"/>
    <col min="14700" max="14700" width="6.125" style="378" hidden="1"/>
    <col min="14701" max="14701" width="3" style="378" hidden="1"/>
    <col min="14702" max="14941" width="8.625" style="378" hidden="1"/>
    <col min="14942" max="14947" width="14.875" style="378" hidden="1"/>
    <col min="14948" max="14949" width="15.875" style="378" hidden="1"/>
    <col min="14950" max="14955" width="16.125" style="378" hidden="1"/>
    <col min="14956" max="14956" width="6.125" style="378" hidden="1"/>
    <col min="14957" max="14957" width="3" style="378" hidden="1"/>
    <col min="14958" max="15197" width="8.625" style="378" hidden="1"/>
    <col min="15198" max="15203" width="14.875" style="378" hidden="1"/>
    <col min="15204" max="15205" width="15.875" style="378" hidden="1"/>
    <col min="15206" max="15211" width="16.125" style="378" hidden="1"/>
    <col min="15212" max="15212" width="6.125" style="378" hidden="1"/>
    <col min="15213" max="15213" width="3" style="378" hidden="1"/>
    <col min="15214" max="15453" width="8.625" style="378" hidden="1"/>
    <col min="15454" max="15459" width="14.875" style="378" hidden="1"/>
    <col min="15460" max="15461" width="15.875" style="378" hidden="1"/>
    <col min="15462" max="15467" width="16.125" style="378" hidden="1"/>
    <col min="15468" max="15468" width="6.125" style="378" hidden="1"/>
    <col min="15469" max="15469" width="3" style="378" hidden="1"/>
    <col min="15470" max="15709" width="8.625" style="378" hidden="1"/>
    <col min="15710" max="15715" width="14.875" style="378" hidden="1"/>
    <col min="15716" max="15717" width="15.875" style="378" hidden="1"/>
    <col min="15718" max="15723" width="16.125" style="378" hidden="1"/>
    <col min="15724" max="15724" width="6.125" style="378" hidden="1"/>
    <col min="15725" max="15725" width="3" style="378" hidden="1"/>
    <col min="15726" max="15965" width="8.625" style="378" hidden="1"/>
    <col min="15966" max="15971" width="14.875" style="378" hidden="1"/>
    <col min="15972" max="15973" width="15.875" style="378" hidden="1"/>
    <col min="15974" max="15979" width="16.125" style="378" hidden="1"/>
    <col min="15980" max="15980" width="6.125" style="378" hidden="1"/>
    <col min="15981" max="15981" width="3" style="378" hidden="1"/>
    <col min="15982" max="16221" width="8.625" style="378" hidden="1"/>
    <col min="16222" max="16227" width="14.875" style="378" hidden="1"/>
    <col min="16228" max="16229" width="15.875" style="378" hidden="1"/>
    <col min="16230" max="16235" width="16.125" style="378" hidden="1"/>
    <col min="16236" max="16236" width="6.125" style="378" hidden="1"/>
    <col min="16237" max="16237" width="3" style="378" hidden="1"/>
    <col min="16238" max="16384" width="8.625" style="378" hidden="1"/>
  </cols>
  <sheetData>
    <row r="1" spans="1:143" ht="42.75" customHeight="1" x14ac:dyDescent="0.15">
      <c r="A1" s="415"/>
      <c r="B1" s="414"/>
      <c r="DD1" s="378"/>
      <c r="DE1" s="378"/>
    </row>
    <row r="2" spans="1:143" ht="25.5" customHeight="1" x14ac:dyDescent="0.15">
      <c r="A2" s="413"/>
      <c r="C2" s="413"/>
      <c r="O2" s="413"/>
      <c r="P2" s="413"/>
      <c r="Q2" s="413"/>
      <c r="R2" s="413"/>
      <c r="S2" s="413"/>
      <c r="T2" s="413"/>
      <c r="U2" s="413"/>
      <c r="V2" s="413"/>
      <c r="W2" s="413"/>
      <c r="X2" s="413"/>
      <c r="Y2" s="413"/>
      <c r="Z2" s="413"/>
      <c r="AA2" s="413"/>
      <c r="AB2" s="413"/>
      <c r="AC2" s="413"/>
      <c r="AD2" s="413"/>
      <c r="AE2" s="413"/>
      <c r="AF2" s="413"/>
      <c r="AG2" s="413"/>
      <c r="AH2" s="413"/>
      <c r="AI2" s="413"/>
      <c r="AU2" s="413"/>
      <c r="BG2" s="413"/>
      <c r="BS2" s="413"/>
      <c r="CE2" s="413"/>
      <c r="CQ2" s="413"/>
      <c r="DD2" s="378"/>
      <c r="DE2" s="378"/>
    </row>
    <row r="3" spans="1:143" ht="25.5" customHeight="1" x14ac:dyDescent="0.15">
      <c r="A3" s="413"/>
      <c r="C3" s="413"/>
      <c r="O3" s="413"/>
      <c r="P3" s="413"/>
      <c r="Q3" s="413"/>
      <c r="R3" s="413"/>
      <c r="S3" s="413"/>
      <c r="T3" s="413"/>
      <c r="U3" s="413"/>
      <c r="V3" s="413"/>
      <c r="W3" s="413"/>
      <c r="X3" s="413"/>
      <c r="Y3" s="413"/>
      <c r="Z3" s="413"/>
      <c r="AA3" s="413"/>
      <c r="AB3" s="413"/>
      <c r="AC3" s="413"/>
      <c r="AD3" s="413"/>
      <c r="AE3" s="413"/>
      <c r="AF3" s="413"/>
      <c r="AG3" s="413"/>
      <c r="AH3" s="413"/>
      <c r="AI3" s="413"/>
      <c r="AU3" s="413"/>
      <c r="BG3" s="413"/>
      <c r="BS3" s="413"/>
      <c r="CE3" s="413"/>
      <c r="CQ3" s="413"/>
      <c r="DD3" s="378"/>
      <c r="DE3" s="378"/>
    </row>
    <row r="4" spans="1:143" s="261" customFormat="1" ht="13.5" x14ac:dyDescent="0.15">
      <c r="A4" s="413"/>
      <c r="B4" s="413"/>
      <c r="C4" s="413"/>
      <c r="D4" s="413"/>
      <c r="E4" s="413"/>
      <c r="F4" s="413"/>
      <c r="G4" s="413"/>
      <c r="H4" s="413"/>
      <c r="I4" s="413"/>
      <c r="J4" s="413"/>
      <c r="K4" s="413"/>
      <c r="L4" s="413"/>
      <c r="M4" s="413"/>
      <c r="N4" s="413"/>
      <c r="O4" s="413"/>
      <c r="P4" s="413"/>
      <c r="Q4" s="413"/>
      <c r="R4" s="413"/>
      <c r="S4" s="413"/>
      <c r="T4" s="413"/>
      <c r="U4" s="413"/>
      <c r="V4" s="413"/>
      <c r="W4" s="413"/>
      <c r="X4" s="413"/>
      <c r="Y4" s="413"/>
      <c r="Z4" s="413"/>
      <c r="AA4" s="413"/>
      <c r="AB4" s="413"/>
      <c r="AC4" s="413"/>
      <c r="AD4" s="413"/>
      <c r="AE4" s="413"/>
      <c r="AF4" s="413"/>
      <c r="AG4" s="413"/>
      <c r="AH4" s="413"/>
      <c r="AI4" s="413"/>
      <c r="AJ4" s="413"/>
      <c r="AK4" s="413"/>
      <c r="AL4" s="413"/>
      <c r="AM4" s="413"/>
      <c r="AN4" s="413"/>
      <c r="AO4" s="413"/>
      <c r="AP4" s="413"/>
      <c r="AQ4" s="413"/>
      <c r="AR4" s="413"/>
      <c r="AS4" s="413"/>
      <c r="AT4" s="413"/>
      <c r="AU4" s="413"/>
      <c r="AV4" s="413"/>
      <c r="AW4" s="413"/>
      <c r="AX4" s="413"/>
      <c r="AY4" s="413"/>
      <c r="AZ4" s="413"/>
      <c r="BA4" s="413"/>
      <c r="BB4" s="413"/>
      <c r="BC4" s="413"/>
      <c r="BD4" s="413"/>
      <c r="BE4" s="413"/>
      <c r="BF4" s="413"/>
      <c r="BG4" s="413"/>
      <c r="BH4" s="413"/>
      <c r="BI4" s="413"/>
      <c r="BJ4" s="413"/>
      <c r="BK4" s="413"/>
      <c r="BL4" s="413"/>
      <c r="BM4" s="413"/>
      <c r="BN4" s="413"/>
      <c r="BO4" s="413"/>
      <c r="BP4" s="413"/>
      <c r="BQ4" s="413"/>
      <c r="BR4" s="413"/>
      <c r="BS4" s="413"/>
      <c r="BT4" s="413"/>
      <c r="BU4" s="413"/>
      <c r="BV4" s="413"/>
      <c r="BW4" s="413"/>
      <c r="BX4" s="413"/>
      <c r="BY4" s="413"/>
      <c r="BZ4" s="413"/>
      <c r="CA4" s="413"/>
      <c r="CB4" s="413"/>
      <c r="CC4" s="413"/>
      <c r="CD4" s="413"/>
      <c r="CE4" s="413"/>
      <c r="CF4" s="413"/>
      <c r="CG4" s="413"/>
      <c r="CH4" s="413"/>
      <c r="CI4" s="413"/>
      <c r="CJ4" s="413"/>
      <c r="CK4" s="413"/>
      <c r="CL4" s="413"/>
      <c r="CM4" s="413"/>
      <c r="CN4" s="413"/>
      <c r="CO4" s="413"/>
      <c r="CP4" s="413"/>
      <c r="CQ4" s="413"/>
      <c r="CR4" s="413"/>
      <c r="CS4" s="413"/>
      <c r="CT4" s="413"/>
      <c r="CU4" s="413"/>
      <c r="CV4" s="413"/>
      <c r="CW4" s="413"/>
      <c r="CX4" s="413"/>
      <c r="CY4" s="413"/>
      <c r="CZ4" s="413"/>
      <c r="DA4" s="413"/>
      <c r="DB4" s="413"/>
      <c r="DC4" s="413"/>
      <c r="DD4" s="413"/>
      <c r="DE4" s="413"/>
      <c r="DF4" s="262"/>
      <c r="DG4" s="262"/>
      <c r="DH4" s="262"/>
      <c r="DI4" s="262"/>
      <c r="DJ4" s="262"/>
      <c r="DK4" s="262"/>
      <c r="DL4" s="262"/>
      <c r="DM4" s="262"/>
      <c r="DN4" s="262"/>
      <c r="DO4" s="262"/>
      <c r="DP4" s="262"/>
      <c r="DQ4" s="262"/>
      <c r="DR4" s="262"/>
      <c r="DS4" s="262"/>
      <c r="DT4" s="262"/>
      <c r="DU4" s="262"/>
      <c r="DV4" s="262"/>
      <c r="DW4" s="262"/>
    </row>
    <row r="5" spans="1:143" s="261" customFormat="1" ht="13.5" x14ac:dyDescent="0.15">
      <c r="A5" s="413"/>
      <c r="B5" s="413"/>
      <c r="C5" s="413"/>
      <c r="D5" s="413"/>
      <c r="E5" s="413"/>
      <c r="F5" s="413"/>
      <c r="G5" s="413"/>
      <c r="H5" s="413"/>
      <c r="I5" s="413"/>
      <c r="J5" s="413"/>
      <c r="K5" s="413"/>
      <c r="L5" s="413"/>
      <c r="M5" s="413"/>
      <c r="N5" s="413"/>
      <c r="O5" s="413"/>
      <c r="P5" s="413"/>
      <c r="Q5" s="413"/>
      <c r="R5" s="413"/>
      <c r="S5" s="413"/>
      <c r="T5" s="413"/>
      <c r="U5" s="413"/>
      <c r="V5" s="413"/>
      <c r="W5" s="413"/>
      <c r="X5" s="413"/>
      <c r="Y5" s="413"/>
      <c r="Z5" s="413"/>
      <c r="AA5" s="413"/>
      <c r="AB5" s="413"/>
      <c r="AC5" s="413"/>
      <c r="AD5" s="413"/>
      <c r="AE5" s="413"/>
      <c r="AF5" s="413"/>
      <c r="AG5" s="413"/>
      <c r="AH5" s="413"/>
      <c r="AI5" s="413"/>
      <c r="AJ5" s="413"/>
      <c r="AK5" s="413"/>
      <c r="AL5" s="413"/>
      <c r="AM5" s="413"/>
      <c r="AN5" s="413"/>
      <c r="AO5" s="413"/>
      <c r="AP5" s="413"/>
      <c r="AQ5" s="413"/>
      <c r="AR5" s="413"/>
      <c r="AS5" s="413"/>
      <c r="AT5" s="413"/>
      <c r="AU5" s="413"/>
      <c r="AV5" s="413"/>
      <c r="AW5" s="413"/>
      <c r="AX5" s="413"/>
      <c r="AY5" s="413"/>
      <c r="AZ5" s="413"/>
      <c r="BA5" s="413"/>
      <c r="BB5" s="413"/>
      <c r="BC5" s="413"/>
      <c r="BD5" s="413"/>
      <c r="BE5" s="413"/>
      <c r="BF5" s="413"/>
      <c r="BG5" s="413"/>
      <c r="BH5" s="413"/>
      <c r="BI5" s="413"/>
      <c r="BJ5" s="413"/>
      <c r="BK5" s="413"/>
      <c r="BL5" s="413"/>
      <c r="BM5" s="413"/>
      <c r="BN5" s="413"/>
      <c r="BO5" s="413"/>
      <c r="BP5" s="413"/>
      <c r="BQ5" s="413"/>
      <c r="BR5" s="413"/>
      <c r="BS5" s="413"/>
      <c r="BT5" s="413"/>
      <c r="BU5" s="413"/>
      <c r="BV5" s="413"/>
      <c r="BW5" s="413"/>
      <c r="BX5" s="413"/>
      <c r="BY5" s="413"/>
      <c r="BZ5" s="413"/>
      <c r="CA5" s="413"/>
      <c r="CB5" s="413"/>
      <c r="CC5" s="413"/>
      <c r="CD5" s="413"/>
      <c r="CE5" s="413"/>
      <c r="CF5" s="413"/>
      <c r="CG5" s="413"/>
      <c r="CH5" s="413"/>
      <c r="CI5" s="413"/>
      <c r="CJ5" s="413"/>
      <c r="CK5" s="413"/>
      <c r="CL5" s="413"/>
      <c r="CM5" s="413"/>
      <c r="CN5" s="413"/>
      <c r="CO5" s="413"/>
      <c r="CP5" s="413"/>
      <c r="CQ5" s="413"/>
      <c r="CR5" s="413"/>
      <c r="CS5" s="413"/>
      <c r="CT5" s="413"/>
      <c r="CU5" s="413"/>
      <c r="CV5" s="413"/>
      <c r="CW5" s="413"/>
      <c r="CX5" s="413"/>
      <c r="CY5" s="413"/>
      <c r="CZ5" s="413"/>
      <c r="DA5" s="413"/>
      <c r="DB5" s="413"/>
      <c r="DC5" s="413"/>
      <c r="DD5" s="413"/>
      <c r="DE5" s="413"/>
      <c r="DF5" s="262"/>
      <c r="DG5" s="262"/>
      <c r="DH5" s="262"/>
      <c r="DI5" s="262"/>
      <c r="DJ5" s="262"/>
      <c r="DK5" s="262"/>
      <c r="DL5" s="262"/>
      <c r="DM5" s="262"/>
      <c r="DN5" s="262"/>
      <c r="DO5" s="262"/>
      <c r="DP5" s="262"/>
      <c r="DQ5" s="262"/>
      <c r="DR5" s="262"/>
      <c r="DS5" s="262"/>
      <c r="DT5" s="262"/>
      <c r="DU5" s="262"/>
      <c r="DV5" s="262"/>
      <c r="DW5" s="262"/>
    </row>
    <row r="6" spans="1:143" s="261" customFormat="1" ht="13.5" x14ac:dyDescent="0.15">
      <c r="A6" s="413"/>
      <c r="B6" s="413"/>
      <c r="C6" s="413"/>
      <c r="D6" s="413"/>
      <c r="E6" s="413"/>
      <c r="F6" s="413"/>
      <c r="G6" s="413"/>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3"/>
      <c r="AY6" s="413"/>
      <c r="AZ6" s="413"/>
      <c r="BA6" s="413"/>
      <c r="BB6" s="413"/>
      <c r="BC6" s="413"/>
      <c r="BD6" s="413"/>
      <c r="BE6" s="413"/>
      <c r="BF6" s="413"/>
      <c r="BG6" s="413"/>
      <c r="BH6" s="413"/>
      <c r="BI6" s="413"/>
      <c r="BJ6" s="413"/>
      <c r="BK6" s="413"/>
      <c r="BL6" s="413"/>
      <c r="BM6" s="413"/>
      <c r="BN6" s="413"/>
      <c r="BO6" s="413"/>
      <c r="BP6" s="413"/>
      <c r="BQ6" s="413"/>
      <c r="BR6" s="413"/>
      <c r="BS6" s="413"/>
      <c r="BT6" s="413"/>
      <c r="BU6" s="413"/>
      <c r="BV6" s="413"/>
      <c r="BW6" s="413"/>
      <c r="BX6" s="413"/>
      <c r="BY6" s="413"/>
      <c r="BZ6" s="413"/>
      <c r="CA6" s="413"/>
      <c r="CB6" s="413"/>
      <c r="CC6" s="413"/>
      <c r="CD6" s="413"/>
      <c r="CE6" s="413"/>
      <c r="CF6" s="413"/>
      <c r="CG6" s="413"/>
      <c r="CH6" s="413"/>
      <c r="CI6" s="413"/>
      <c r="CJ6" s="413"/>
      <c r="CK6" s="413"/>
      <c r="CL6" s="413"/>
      <c r="CM6" s="413"/>
      <c r="CN6" s="413"/>
      <c r="CO6" s="413"/>
      <c r="CP6" s="413"/>
      <c r="CQ6" s="413"/>
      <c r="CR6" s="413"/>
      <c r="CS6" s="413"/>
      <c r="CT6" s="413"/>
      <c r="CU6" s="413"/>
      <c r="CV6" s="413"/>
      <c r="CW6" s="413"/>
      <c r="CX6" s="413"/>
      <c r="CY6" s="413"/>
      <c r="CZ6" s="413"/>
      <c r="DA6" s="413"/>
      <c r="DB6" s="413"/>
      <c r="DC6" s="413"/>
      <c r="DD6" s="413"/>
      <c r="DE6" s="413"/>
      <c r="DF6" s="262"/>
      <c r="DG6" s="262"/>
      <c r="DH6" s="262"/>
      <c r="DI6" s="262"/>
      <c r="DJ6" s="262"/>
      <c r="DK6" s="262"/>
      <c r="DL6" s="262"/>
      <c r="DM6" s="262"/>
      <c r="DN6" s="262"/>
      <c r="DO6" s="262"/>
      <c r="DP6" s="262"/>
      <c r="DQ6" s="262"/>
      <c r="DR6" s="262"/>
      <c r="DS6" s="262"/>
      <c r="DT6" s="262"/>
      <c r="DU6" s="262"/>
      <c r="DV6" s="262"/>
      <c r="DW6" s="262"/>
    </row>
    <row r="7" spans="1:143" s="261" customFormat="1" ht="13.5" x14ac:dyDescent="0.15">
      <c r="A7" s="413"/>
      <c r="B7" s="413"/>
      <c r="C7" s="413"/>
      <c r="D7" s="413"/>
      <c r="E7" s="413"/>
      <c r="F7" s="413"/>
      <c r="G7" s="413"/>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c r="AV7" s="413"/>
      <c r="AW7" s="413"/>
      <c r="AX7" s="413"/>
      <c r="AY7" s="413"/>
      <c r="AZ7" s="413"/>
      <c r="BA7" s="413"/>
      <c r="BB7" s="413"/>
      <c r="BC7" s="413"/>
      <c r="BD7" s="413"/>
      <c r="BE7" s="413"/>
      <c r="BF7" s="413"/>
      <c r="BG7" s="413"/>
      <c r="BH7" s="413"/>
      <c r="BI7" s="413"/>
      <c r="BJ7" s="413"/>
      <c r="BK7" s="413"/>
      <c r="BL7" s="413"/>
      <c r="BM7" s="413"/>
      <c r="BN7" s="413"/>
      <c r="BO7" s="413"/>
      <c r="BP7" s="413"/>
      <c r="BQ7" s="413"/>
      <c r="BR7" s="413"/>
      <c r="BS7" s="413"/>
      <c r="BT7" s="413"/>
      <c r="BU7" s="413"/>
      <c r="BV7" s="413"/>
      <c r="BW7" s="413"/>
      <c r="BX7" s="413"/>
      <c r="BY7" s="413"/>
      <c r="BZ7" s="413"/>
      <c r="CA7" s="413"/>
      <c r="CB7" s="413"/>
      <c r="CC7" s="413"/>
      <c r="CD7" s="413"/>
      <c r="CE7" s="413"/>
      <c r="CF7" s="413"/>
      <c r="CG7" s="413"/>
      <c r="CH7" s="413"/>
      <c r="CI7" s="413"/>
      <c r="CJ7" s="413"/>
      <c r="CK7" s="413"/>
      <c r="CL7" s="413"/>
      <c r="CM7" s="413"/>
      <c r="CN7" s="413"/>
      <c r="CO7" s="413"/>
      <c r="CP7" s="413"/>
      <c r="CQ7" s="413"/>
      <c r="CR7" s="413"/>
      <c r="CS7" s="413"/>
      <c r="CT7" s="413"/>
      <c r="CU7" s="413"/>
      <c r="CV7" s="413"/>
      <c r="CW7" s="413"/>
      <c r="CX7" s="413"/>
      <c r="CY7" s="413"/>
      <c r="CZ7" s="413"/>
      <c r="DA7" s="413"/>
      <c r="DB7" s="413"/>
      <c r="DC7" s="413"/>
      <c r="DD7" s="413"/>
      <c r="DE7" s="413"/>
      <c r="DF7" s="262"/>
      <c r="DG7" s="262"/>
      <c r="DH7" s="262"/>
      <c r="DI7" s="262"/>
      <c r="DJ7" s="262"/>
      <c r="DK7" s="262"/>
      <c r="DL7" s="262"/>
      <c r="DM7" s="262"/>
      <c r="DN7" s="262"/>
      <c r="DO7" s="262"/>
      <c r="DP7" s="262"/>
      <c r="DQ7" s="262"/>
      <c r="DR7" s="262"/>
      <c r="DS7" s="262"/>
      <c r="DT7" s="262"/>
      <c r="DU7" s="262"/>
      <c r="DV7" s="262"/>
      <c r="DW7" s="262"/>
    </row>
    <row r="8" spans="1:143" s="261" customFormat="1" ht="13.5" x14ac:dyDescent="0.15">
      <c r="A8" s="413"/>
      <c r="B8" s="413"/>
      <c r="C8" s="413"/>
      <c r="D8" s="413"/>
      <c r="E8" s="413"/>
      <c r="F8" s="413"/>
      <c r="G8" s="413"/>
      <c r="H8" s="413"/>
      <c r="I8" s="413"/>
      <c r="J8" s="413"/>
      <c r="K8" s="413"/>
      <c r="L8" s="413"/>
      <c r="M8" s="413"/>
      <c r="N8" s="413"/>
      <c r="O8" s="413"/>
      <c r="P8" s="413"/>
      <c r="Q8" s="413"/>
      <c r="R8" s="413"/>
      <c r="S8" s="413"/>
      <c r="T8" s="413"/>
      <c r="U8" s="413"/>
      <c r="V8" s="413"/>
      <c r="W8" s="413"/>
      <c r="X8" s="413"/>
      <c r="Y8" s="413"/>
      <c r="Z8" s="413"/>
      <c r="AA8" s="413"/>
      <c r="AB8" s="413"/>
      <c r="AC8" s="413"/>
      <c r="AD8" s="413"/>
      <c r="AE8" s="413"/>
      <c r="AF8" s="413"/>
      <c r="AG8" s="413"/>
      <c r="AH8" s="413"/>
      <c r="AI8" s="413"/>
      <c r="AJ8" s="413"/>
      <c r="AK8" s="413"/>
      <c r="AL8" s="413"/>
      <c r="AM8" s="413"/>
      <c r="AN8" s="413"/>
      <c r="AO8" s="413"/>
      <c r="AP8" s="413"/>
      <c r="AQ8" s="413"/>
      <c r="AR8" s="413"/>
      <c r="AS8" s="413"/>
      <c r="AT8" s="413"/>
      <c r="AU8" s="413"/>
      <c r="AV8" s="413"/>
      <c r="AW8" s="413"/>
      <c r="AX8" s="413"/>
      <c r="AY8" s="413"/>
      <c r="AZ8" s="413"/>
      <c r="BA8" s="413"/>
      <c r="BB8" s="413"/>
      <c r="BC8" s="413"/>
      <c r="BD8" s="413"/>
      <c r="BE8" s="413"/>
      <c r="BF8" s="413"/>
      <c r="BG8" s="413"/>
      <c r="BH8" s="413"/>
      <c r="BI8" s="413"/>
      <c r="BJ8" s="413"/>
      <c r="BK8" s="413"/>
      <c r="BL8" s="413"/>
      <c r="BM8" s="413"/>
      <c r="BN8" s="413"/>
      <c r="BO8" s="413"/>
      <c r="BP8" s="413"/>
      <c r="BQ8" s="413"/>
      <c r="BR8" s="413"/>
      <c r="BS8" s="413"/>
      <c r="BT8" s="413"/>
      <c r="BU8" s="413"/>
      <c r="BV8" s="413"/>
      <c r="BW8" s="413"/>
      <c r="BX8" s="413"/>
      <c r="BY8" s="413"/>
      <c r="BZ8" s="413"/>
      <c r="CA8" s="413"/>
      <c r="CB8" s="413"/>
      <c r="CC8" s="413"/>
      <c r="CD8" s="413"/>
      <c r="CE8" s="413"/>
      <c r="CF8" s="413"/>
      <c r="CG8" s="413"/>
      <c r="CH8" s="413"/>
      <c r="CI8" s="413"/>
      <c r="CJ8" s="413"/>
      <c r="CK8" s="413"/>
      <c r="CL8" s="413"/>
      <c r="CM8" s="413"/>
      <c r="CN8" s="413"/>
      <c r="CO8" s="413"/>
      <c r="CP8" s="413"/>
      <c r="CQ8" s="413"/>
      <c r="CR8" s="413"/>
      <c r="CS8" s="413"/>
      <c r="CT8" s="413"/>
      <c r="CU8" s="413"/>
      <c r="CV8" s="413"/>
      <c r="CW8" s="413"/>
      <c r="CX8" s="413"/>
      <c r="CY8" s="413"/>
      <c r="CZ8" s="413"/>
      <c r="DA8" s="413"/>
      <c r="DB8" s="413"/>
      <c r="DC8" s="413"/>
      <c r="DD8" s="413"/>
      <c r="DE8" s="413"/>
      <c r="DF8" s="262"/>
      <c r="DG8" s="262"/>
      <c r="DH8" s="262"/>
      <c r="DI8" s="262"/>
      <c r="DJ8" s="262"/>
      <c r="DK8" s="262"/>
      <c r="DL8" s="262"/>
      <c r="DM8" s="262"/>
      <c r="DN8" s="262"/>
      <c r="DO8" s="262"/>
      <c r="DP8" s="262"/>
      <c r="DQ8" s="262"/>
      <c r="DR8" s="262"/>
      <c r="DS8" s="262"/>
      <c r="DT8" s="262"/>
      <c r="DU8" s="262"/>
      <c r="DV8" s="262"/>
      <c r="DW8" s="262"/>
    </row>
    <row r="9" spans="1:143" s="261" customFormat="1" ht="13.5" x14ac:dyDescent="0.15">
      <c r="A9" s="413"/>
      <c r="B9" s="413"/>
      <c r="C9" s="413"/>
      <c r="D9" s="413"/>
      <c r="E9" s="413"/>
      <c r="F9" s="413"/>
      <c r="G9" s="413"/>
      <c r="H9" s="413"/>
      <c r="I9" s="413"/>
      <c r="J9" s="413"/>
      <c r="K9" s="413"/>
      <c r="L9" s="413"/>
      <c r="M9" s="413"/>
      <c r="N9" s="413"/>
      <c r="O9" s="413"/>
      <c r="P9" s="413"/>
      <c r="Q9" s="413"/>
      <c r="R9" s="413"/>
      <c r="S9" s="413"/>
      <c r="T9" s="413"/>
      <c r="U9" s="413"/>
      <c r="V9" s="413"/>
      <c r="W9" s="413"/>
      <c r="X9" s="413"/>
      <c r="Y9" s="413"/>
      <c r="Z9" s="413"/>
      <c r="AA9" s="413"/>
      <c r="AB9" s="413"/>
      <c r="AC9" s="413"/>
      <c r="AD9" s="413"/>
      <c r="AE9" s="413"/>
      <c r="AF9" s="413"/>
      <c r="AG9" s="413"/>
      <c r="AH9" s="413"/>
      <c r="AI9" s="413"/>
      <c r="AJ9" s="413"/>
      <c r="AK9" s="413"/>
      <c r="AL9" s="413"/>
      <c r="AM9" s="413"/>
      <c r="AN9" s="413"/>
      <c r="AO9" s="413"/>
      <c r="AP9" s="413"/>
      <c r="AQ9" s="413"/>
      <c r="AR9" s="413"/>
      <c r="AS9" s="413"/>
      <c r="AT9" s="413"/>
      <c r="AU9" s="413"/>
      <c r="AV9" s="413"/>
      <c r="AW9" s="413"/>
      <c r="AX9" s="413"/>
      <c r="AY9" s="413"/>
      <c r="AZ9" s="413"/>
      <c r="BA9" s="413"/>
      <c r="BB9" s="413"/>
      <c r="BC9" s="413"/>
      <c r="BD9" s="413"/>
      <c r="BE9" s="413"/>
      <c r="BF9" s="413"/>
      <c r="BG9" s="413"/>
      <c r="BH9" s="413"/>
      <c r="BI9" s="413"/>
      <c r="BJ9" s="413"/>
      <c r="BK9" s="413"/>
      <c r="BL9" s="413"/>
      <c r="BM9" s="413"/>
      <c r="BN9" s="413"/>
      <c r="BO9" s="413"/>
      <c r="BP9" s="413"/>
      <c r="BQ9" s="413"/>
      <c r="BR9" s="413"/>
      <c r="BS9" s="413"/>
      <c r="BT9" s="413"/>
      <c r="BU9" s="413"/>
      <c r="BV9" s="413"/>
      <c r="BW9" s="413"/>
      <c r="BX9" s="413"/>
      <c r="BY9" s="413"/>
      <c r="BZ9" s="413"/>
      <c r="CA9" s="413"/>
      <c r="CB9" s="413"/>
      <c r="CC9" s="413"/>
      <c r="CD9" s="413"/>
      <c r="CE9" s="413"/>
      <c r="CF9" s="413"/>
      <c r="CG9" s="413"/>
      <c r="CH9" s="413"/>
      <c r="CI9" s="413"/>
      <c r="CJ9" s="413"/>
      <c r="CK9" s="413"/>
      <c r="CL9" s="413"/>
      <c r="CM9" s="413"/>
      <c r="CN9" s="413"/>
      <c r="CO9" s="413"/>
      <c r="CP9" s="413"/>
      <c r="CQ9" s="413"/>
      <c r="CR9" s="413"/>
      <c r="CS9" s="413"/>
      <c r="CT9" s="413"/>
      <c r="CU9" s="413"/>
      <c r="CV9" s="413"/>
      <c r="CW9" s="413"/>
      <c r="CX9" s="413"/>
      <c r="CY9" s="413"/>
      <c r="CZ9" s="413"/>
      <c r="DA9" s="413"/>
      <c r="DB9" s="413"/>
      <c r="DC9" s="413"/>
      <c r="DD9" s="413"/>
      <c r="DE9" s="413"/>
      <c r="DF9" s="262"/>
      <c r="DG9" s="262"/>
      <c r="DH9" s="262"/>
      <c r="DI9" s="262"/>
      <c r="DJ9" s="262"/>
      <c r="DK9" s="262"/>
      <c r="DL9" s="262"/>
      <c r="DM9" s="262"/>
      <c r="DN9" s="262"/>
      <c r="DO9" s="262"/>
      <c r="DP9" s="262"/>
      <c r="DQ9" s="262"/>
      <c r="DR9" s="262"/>
      <c r="DS9" s="262"/>
      <c r="DT9" s="262"/>
      <c r="DU9" s="262"/>
      <c r="DV9" s="262"/>
      <c r="DW9" s="262"/>
    </row>
    <row r="10" spans="1:143" s="261" customFormat="1" ht="13.5" x14ac:dyDescent="0.15">
      <c r="A10" s="413"/>
      <c r="B10" s="413"/>
      <c r="C10" s="413"/>
      <c r="D10" s="413"/>
      <c r="E10" s="413"/>
      <c r="F10" s="413"/>
      <c r="G10" s="413"/>
      <c r="H10" s="413"/>
      <c r="I10" s="413"/>
      <c r="J10" s="413"/>
      <c r="K10" s="413"/>
      <c r="L10" s="413"/>
      <c r="M10" s="413"/>
      <c r="N10" s="413"/>
      <c r="O10" s="413"/>
      <c r="P10" s="413"/>
      <c r="Q10" s="413"/>
      <c r="R10" s="413"/>
      <c r="S10" s="413"/>
      <c r="T10" s="413"/>
      <c r="U10" s="413"/>
      <c r="V10" s="413"/>
      <c r="W10" s="413"/>
      <c r="X10" s="413"/>
      <c r="Y10" s="413"/>
      <c r="Z10" s="413"/>
      <c r="AA10" s="413"/>
      <c r="AB10" s="413"/>
      <c r="AC10" s="413"/>
      <c r="AD10" s="413"/>
      <c r="AE10" s="413"/>
      <c r="AF10" s="413"/>
      <c r="AG10" s="413"/>
      <c r="AH10" s="413"/>
      <c r="AI10" s="413"/>
      <c r="AJ10" s="413"/>
      <c r="AK10" s="413"/>
      <c r="AL10" s="413"/>
      <c r="AM10" s="413"/>
      <c r="AN10" s="413"/>
      <c r="AO10" s="413"/>
      <c r="AP10" s="413"/>
      <c r="AQ10" s="413"/>
      <c r="AR10" s="413"/>
      <c r="AS10" s="413"/>
      <c r="AT10" s="413"/>
      <c r="AU10" s="413"/>
      <c r="AV10" s="413"/>
      <c r="AW10" s="413"/>
      <c r="AX10" s="413"/>
      <c r="AY10" s="413"/>
      <c r="AZ10" s="413"/>
      <c r="BA10" s="413"/>
      <c r="BB10" s="413"/>
      <c r="BC10" s="413"/>
      <c r="BD10" s="413"/>
      <c r="BE10" s="413"/>
      <c r="BF10" s="413"/>
      <c r="BG10" s="413"/>
      <c r="BH10" s="413"/>
      <c r="BI10" s="413"/>
      <c r="BJ10" s="413"/>
      <c r="BK10" s="413"/>
      <c r="BL10" s="413"/>
      <c r="BM10" s="413"/>
      <c r="BN10" s="413"/>
      <c r="BO10" s="413"/>
      <c r="BP10" s="413"/>
      <c r="BQ10" s="413"/>
      <c r="BR10" s="413"/>
      <c r="BS10" s="413"/>
      <c r="BT10" s="413"/>
      <c r="BU10" s="413"/>
      <c r="BV10" s="413"/>
      <c r="BW10" s="413"/>
      <c r="BX10" s="413"/>
      <c r="BY10" s="413"/>
      <c r="BZ10" s="413"/>
      <c r="CA10" s="413"/>
      <c r="CB10" s="413"/>
      <c r="CC10" s="413"/>
      <c r="CD10" s="413"/>
      <c r="CE10" s="413"/>
      <c r="CF10" s="413"/>
      <c r="CG10" s="413"/>
      <c r="CH10" s="413"/>
      <c r="CI10" s="413"/>
      <c r="CJ10" s="413"/>
      <c r="CK10" s="413"/>
      <c r="CL10" s="413"/>
      <c r="CM10" s="413"/>
      <c r="CN10" s="413"/>
      <c r="CO10" s="413"/>
      <c r="CP10" s="413"/>
      <c r="CQ10" s="413"/>
      <c r="CR10" s="413"/>
      <c r="CS10" s="413"/>
      <c r="CT10" s="413"/>
      <c r="CU10" s="413"/>
      <c r="CV10" s="413"/>
      <c r="CW10" s="413"/>
      <c r="CX10" s="413"/>
      <c r="CY10" s="413"/>
      <c r="CZ10" s="413"/>
      <c r="DA10" s="413"/>
      <c r="DB10" s="413"/>
      <c r="DC10" s="413"/>
      <c r="DD10" s="413"/>
      <c r="DE10" s="413"/>
      <c r="DF10" s="262"/>
      <c r="DG10" s="262"/>
      <c r="DH10" s="262"/>
      <c r="DI10" s="262"/>
      <c r="DJ10" s="262"/>
      <c r="DK10" s="262"/>
      <c r="DL10" s="262"/>
      <c r="DM10" s="262"/>
      <c r="DN10" s="262"/>
      <c r="DO10" s="262"/>
      <c r="DP10" s="262"/>
      <c r="DQ10" s="262"/>
      <c r="DR10" s="262"/>
      <c r="DS10" s="262"/>
      <c r="DT10" s="262"/>
      <c r="DU10" s="262"/>
      <c r="DV10" s="262"/>
      <c r="DW10" s="262"/>
      <c r="EM10" s="261" t="s">
        <v>619</v>
      </c>
    </row>
    <row r="11" spans="1:143" s="261" customFormat="1" ht="13.5" x14ac:dyDescent="0.15">
      <c r="A11" s="413"/>
      <c r="B11" s="413"/>
      <c r="C11" s="413"/>
      <c r="D11" s="413"/>
      <c r="E11" s="413"/>
      <c r="F11" s="413"/>
      <c r="G11" s="413"/>
      <c r="H11" s="413"/>
      <c r="I11" s="413"/>
      <c r="J11" s="413"/>
      <c r="K11" s="413"/>
      <c r="L11" s="413"/>
      <c r="M11" s="413"/>
      <c r="N11" s="413"/>
      <c r="O11" s="413"/>
      <c r="P11" s="413"/>
      <c r="Q11" s="413"/>
      <c r="R11" s="413"/>
      <c r="S11" s="413"/>
      <c r="T11" s="413"/>
      <c r="U11" s="413"/>
      <c r="V11" s="413"/>
      <c r="W11" s="413"/>
      <c r="X11" s="413"/>
      <c r="Y11" s="413"/>
      <c r="Z11" s="413"/>
      <c r="AA11" s="413"/>
      <c r="AB11" s="413"/>
      <c r="AC11" s="413"/>
      <c r="AD11" s="413"/>
      <c r="AE11" s="413"/>
      <c r="AF11" s="413"/>
      <c r="AG11" s="413"/>
      <c r="AH11" s="413"/>
      <c r="AI11" s="413"/>
      <c r="AJ11" s="413"/>
      <c r="AK11" s="413"/>
      <c r="AL11" s="413"/>
      <c r="AM11" s="413"/>
      <c r="AN11" s="413"/>
      <c r="AO11" s="413"/>
      <c r="AP11" s="413"/>
      <c r="AQ11" s="413"/>
      <c r="AR11" s="413"/>
      <c r="AS11" s="413"/>
      <c r="AT11" s="413"/>
      <c r="AU11" s="413"/>
      <c r="AV11" s="413"/>
      <c r="AW11" s="413"/>
      <c r="AX11" s="413"/>
      <c r="AY11" s="413"/>
      <c r="AZ11" s="413"/>
      <c r="BA11" s="413"/>
      <c r="BB11" s="413"/>
      <c r="BC11" s="413"/>
      <c r="BD11" s="413"/>
      <c r="BE11" s="413"/>
      <c r="BF11" s="413"/>
      <c r="BG11" s="413"/>
      <c r="BH11" s="413"/>
      <c r="BI11" s="413"/>
      <c r="BJ11" s="413"/>
      <c r="BK11" s="413"/>
      <c r="BL11" s="413"/>
      <c r="BM11" s="413"/>
      <c r="BN11" s="413"/>
      <c r="BO11" s="413"/>
      <c r="BP11" s="413"/>
      <c r="BQ11" s="413"/>
      <c r="BR11" s="413"/>
      <c r="BS11" s="413"/>
      <c r="BT11" s="413"/>
      <c r="BU11" s="413"/>
      <c r="BV11" s="413"/>
      <c r="BW11" s="413"/>
      <c r="BX11" s="413"/>
      <c r="BY11" s="413"/>
      <c r="BZ11" s="413"/>
      <c r="CA11" s="413"/>
      <c r="CB11" s="413"/>
      <c r="CC11" s="413"/>
      <c r="CD11" s="413"/>
      <c r="CE11" s="413"/>
      <c r="CF11" s="413"/>
      <c r="CG11" s="413"/>
      <c r="CH11" s="413"/>
      <c r="CI11" s="413"/>
      <c r="CJ11" s="413"/>
      <c r="CK11" s="413"/>
      <c r="CL11" s="413"/>
      <c r="CM11" s="413"/>
      <c r="CN11" s="413"/>
      <c r="CO11" s="413"/>
      <c r="CP11" s="413"/>
      <c r="CQ11" s="413"/>
      <c r="CR11" s="413"/>
      <c r="CS11" s="413"/>
      <c r="CT11" s="413"/>
      <c r="CU11" s="413"/>
      <c r="CV11" s="413"/>
      <c r="CW11" s="413"/>
      <c r="CX11" s="413"/>
      <c r="CY11" s="413"/>
      <c r="CZ11" s="413"/>
      <c r="DA11" s="413"/>
      <c r="DB11" s="413"/>
      <c r="DC11" s="413"/>
      <c r="DD11" s="413"/>
      <c r="DE11" s="413"/>
      <c r="DF11" s="262"/>
      <c r="DG11" s="262"/>
      <c r="DH11" s="262"/>
      <c r="DI11" s="262"/>
      <c r="DJ11" s="262"/>
      <c r="DK11" s="262"/>
      <c r="DL11" s="262"/>
      <c r="DM11" s="262"/>
      <c r="DN11" s="262"/>
      <c r="DO11" s="262"/>
      <c r="DP11" s="262"/>
      <c r="DQ11" s="262"/>
      <c r="DR11" s="262"/>
      <c r="DS11" s="262"/>
      <c r="DT11" s="262"/>
      <c r="DU11" s="262"/>
      <c r="DV11" s="262"/>
      <c r="DW11" s="262"/>
    </row>
    <row r="12" spans="1:143" s="261" customFormat="1" ht="13.5" x14ac:dyDescent="0.15">
      <c r="A12" s="413"/>
      <c r="B12" s="413"/>
      <c r="C12" s="413"/>
      <c r="D12" s="413"/>
      <c r="E12" s="413"/>
      <c r="F12" s="413"/>
      <c r="G12" s="413"/>
      <c r="H12" s="413"/>
      <c r="I12" s="413"/>
      <c r="J12" s="413"/>
      <c r="K12" s="413"/>
      <c r="L12" s="413"/>
      <c r="M12" s="413"/>
      <c r="N12" s="413"/>
      <c r="O12" s="413"/>
      <c r="P12" s="413"/>
      <c r="Q12" s="413"/>
      <c r="R12" s="413"/>
      <c r="S12" s="413"/>
      <c r="T12" s="413"/>
      <c r="U12" s="413"/>
      <c r="V12" s="413"/>
      <c r="W12" s="413"/>
      <c r="X12" s="413"/>
      <c r="Y12" s="413"/>
      <c r="Z12" s="413"/>
      <c r="AA12" s="413"/>
      <c r="AB12" s="413"/>
      <c r="AC12" s="413"/>
      <c r="AD12" s="413"/>
      <c r="AE12" s="413"/>
      <c r="AF12" s="413"/>
      <c r="AG12" s="413"/>
      <c r="AH12" s="413"/>
      <c r="AI12" s="413"/>
      <c r="AJ12" s="413"/>
      <c r="AK12" s="413"/>
      <c r="AL12" s="413"/>
      <c r="AM12" s="413"/>
      <c r="AN12" s="413"/>
      <c r="AO12" s="413"/>
      <c r="AP12" s="413"/>
      <c r="AQ12" s="413"/>
      <c r="AR12" s="413"/>
      <c r="AS12" s="413"/>
      <c r="AT12" s="413"/>
      <c r="AU12" s="413"/>
      <c r="AV12" s="413"/>
      <c r="AW12" s="413"/>
      <c r="AX12" s="413"/>
      <c r="AY12" s="413"/>
      <c r="AZ12" s="413"/>
      <c r="BA12" s="413"/>
      <c r="BB12" s="413"/>
      <c r="BC12" s="413"/>
      <c r="BD12" s="413"/>
      <c r="BE12" s="413"/>
      <c r="BF12" s="413"/>
      <c r="BG12" s="413"/>
      <c r="BH12" s="413"/>
      <c r="BI12" s="413"/>
      <c r="BJ12" s="413"/>
      <c r="BK12" s="413"/>
      <c r="BL12" s="413"/>
      <c r="BM12" s="413"/>
      <c r="BN12" s="413"/>
      <c r="BO12" s="413"/>
      <c r="BP12" s="413"/>
      <c r="BQ12" s="413"/>
      <c r="BR12" s="413"/>
      <c r="BS12" s="413"/>
      <c r="BT12" s="413"/>
      <c r="BU12" s="413"/>
      <c r="BV12" s="413"/>
      <c r="BW12" s="413"/>
      <c r="BX12" s="413"/>
      <c r="BY12" s="413"/>
      <c r="BZ12" s="413"/>
      <c r="CA12" s="413"/>
      <c r="CB12" s="413"/>
      <c r="CC12" s="413"/>
      <c r="CD12" s="413"/>
      <c r="CE12" s="413"/>
      <c r="CF12" s="413"/>
      <c r="CG12" s="413"/>
      <c r="CH12" s="413"/>
      <c r="CI12" s="413"/>
      <c r="CJ12" s="413"/>
      <c r="CK12" s="413"/>
      <c r="CL12" s="413"/>
      <c r="CM12" s="413"/>
      <c r="CN12" s="413"/>
      <c r="CO12" s="413"/>
      <c r="CP12" s="413"/>
      <c r="CQ12" s="413"/>
      <c r="CR12" s="413"/>
      <c r="CS12" s="413"/>
      <c r="CT12" s="413"/>
      <c r="CU12" s="413"/>
      <c r="CV12" s="413"/>
      <c r="CW12" s="413"/>
      <c r="CX12" s="413"/>
      <c r="CY12" s="413"/>
      <c r="CZ12" s="413"/>
      <c r="DA12" s="413"/>
      <c r="DB12" s="413"/>
      <c r="DC12" s="413"/>
      <c r="DD12" s="413"/>
      <c r="DE12" s="413"/>
      <c r="DF12" s="262"/>
      <c r="DG12" s="262"/>
      <c r="DH12" s="262"/>
      <c r="DI12" s="262"/>
      <c r="DJ12" s="262"/>
      <c r="DK12" s="262"/>
      <c r="DL12" s="262"/>
      <c r="DM12" s="262"/>
      <c r="DN12" s="262"/>
      <c r="DO12" s="262"/>
      <c r="DP12" s="262"/>
      <c r="DQ12" s="262"/>
      <c r="DR12" s="262"/>
      <c r="DS12" s="262"/>
      <c r="DT12" s="262"/>
      <c r="DU12" s="262"/>
      <c r="DV12" s="262"/>
      <c r="DW12" s="262"/>
      <c r="EM12" s="261" t="s">
        <v>619</v>
      </c>
    </row>
    <row r="13" spans="1:143" s="261" customFormat="1" ht="13.5" x14ac:dyDescent="0.15">
      <c r="A13" s="413"/>
      <c r="B13" s="413"/>
      <c r="C13" s="413"/>
      <c r="D13" s="413"/>
      <c r="E13" s="413"/>
      <c r="F13" s="413"/>
      <c r="G13" s="413"/>
      <c r="H13" s="413"/>
      <c r="I13" s="413"/>
      <c r="J13" s="413"/>
      <c r="K13" s="413"/>
      <c r="L13" s="413"/>
      <c r="M13" s="413"/>
      <c r="N13" s="413"/>
      <c r="O13" s="413"/>
      <c r="P13" s="413"/>
      <c r="Q13" s="413"/>
      <c r="R13" s="413"/>
      <c r="S13" s="413"/>
      <c r="T13" s="413"/>
      <c r="U13" s="413"/>
      <c r="V13" s="413"/>
      <c r="W13" s="413"/>
      <c r="X13" s="413"/>
      <c r="Y13" s="413"/>
      <c r="Z13" s="413"/>
      <c r="AA13" s="413"/>
      <c r="AB13" s="413"/>
      <c r="AC13" s="413"/>
      <c r="AD13" s="413"/>
      <c r="AE13" s="413"/>
      <c r="AF13" s="413"/>
      <c r="AG13" s="413"/>
      <c r="AH13" s="413"/>
      <c r="AI13" s="413"/>
      <c r="AJ13" s="413"/>
      <c r="AK13" s="413"/>
      <c r="AL13" s="413"/>
      <c r="AM13" s="413"/>
      <c r="AN13" s="413"/>
      <c r="AO13" s="413"/>
      <c r="AP13" s="413"/>
      <c r="AQ13" s="413"/>
      <c r="AR13" s="413"/>
      <c r="AS13" s="413"/>
      <c r="AT13" s="413"/>
      <c r="AU13" s="413"/>
      <c r="AV13" s="413"/>
      <c r="AW13" s="413"/>
      <c r="AX13" s="413"/>
      <c r="AY13" s="413"/>
      <c r="AZ13" s="413"/>
      <c r="BA13" s="413"/>
      <c r="BB13" s="413"/>
      <c r="BC13" s="413"/>
      <c r="BD13" s="413"/>
      <c r="BE13" s="413"/>
      <c r="BF13" s="413"/>
      <c r="BG13" s="413"/>
      <c r="BH13" s="413"/>
      <c r="BI13" s="413"/>
      <c r="BJ13" s="413"/>
      <c r="BK13" s="413"/>
      <c r="BL13" s="413"/>
      <c r="BM13" s="413"/>
      <c r="BN13" s="413"/>
      <c r="BO13" s="413"/>
      <c r="BP13" s="413"/>
      <c r="BQ13" s="413"/>
      <c r="BR13" s="413"/>
      <c r="BS13" s="413"/>
      <c r="BT13" s="413"/>
      <c r="BU13" s="413"/>
      <c r="BV13" s="413"/>
      <c r="BW13" s="413"/>
      <c r="BX13" s="413"/>
      <c r="BY13" s="413"/>
      <c r="BZ13" s="413"/>
      <c r="CA13" s="413"/>
      <c r="CB13" s="413"/>
      <c r="CC13" s="413"/>
      <c r="CD13" s="413"/>
      <c r="CE13" s="413"/>
      <c r="CF13" s="413"/>
      <c r="CG13" s="413"/>
      <c r="CH13" s="413"/>
      <c r="CI13" s="413"/>
      <c r="CJ13" s="413"/>
      <c r="CK13" s="413"/>
      <c r="CL13" s="413"/>
      <c r="CM13" s="413"/>
      <c r="CN13" s="413"/>
      <c r="CO13" s="413"/>
      <c r="CP13" s="413"/>
      <c r="CQ13" s="413"/>
      <c r="CR13" s="413"/>
      <c r="CS13" s="413"/>
      <c r="CT13" s="413"/>
      <c r="CU13" s="413"/>
      <c r="CV13" s="413"/>
      <c r="CW13" s="413"/>
      <c r="CX13" s="413"/>
      <c r="CY13" s="413"/>
      <c r="CZ13" s="413"/>
      <c r="DA13" s="413"/>
      <c r="DB13" s="413"/>
      <c r="DC13" s="413"/>
      <c r="DD13" s="413"/>
      <c r="DE13" s="413"/>
      <c r="DF13" s="262"/>
      <c r="DG13" s="262"/>
      <c r="DH13" s="262"/>
      <c r="DI13" s="262"/>
      <c r="DJ13" s="262"/>
      <c r="DK13" s="262"/>
      <c r="DL13" s="262"/>
      <c r="DM13" s="262"/>
      <c r="DN13" s="262"/>
      <c r="DO13" s="262"/>
      <c r="DP13" s="262"/>
      <c r="DQ13" s="262"/>
      <c r="DR13" s="262"/>
      <c r="DS13" s="262"/>
      <c r="DT13" s="262"/>
      <c r="DU13" s="262"/>
      <c r="DV13" s="262"/>
      <c r="DW13" s="262"/>
    </row>
    <row r="14" spans="1:143" s="261" customFormat="1" ht="13.5" x14ac:dyDescent="0.15">
      <c r="A14" s="413"/>
      <c r="B14" s="413"/>
      <c r="C14" s="413"/>
      <c r="D14" s="413"/>
      <c r="E14" s="413"/>
      <c r="F14" s="413"/>
      <c r="G14" s="413"/>
      <c r="H14" s="413"/>
      <c r="I14" s="413"/>
      <c r="J14" s="413"/>
      <c r="K14" s="413"/>
      <c r="L14" s="413"/>
      <c r="M14" s="413"/>
      <c r="N14" s="413"/>
      <c r="O14" s="413"/>
      <c r="P14" s="413"/>
      <c r="Q14" s="413"/>
      <c r="R14" s="413"/>
      <c r="S14" s="413"/>
      <c r="T14" s="413"/>
      <c r="U14" s="413"/>
      <c r="V14" s="413"/>
      <c r="W14" s="413"/>
      <c r="X14" s="413"/>
      <c r="Y14" s="413"/>
      <c r="Z14" s="413"/>
      <c r="AA14" s="413"/>
      <c r="AB14" s="413"/>
      <c r="AC14" s="413"/>
      <c r="AD14" s="413"/>
      <c r="AE14" s="413"/>
      <c r="AF14" s="413"/>
      <c r="AG14" s="413"/>
      <c r="AH14" s="413"/>
      <c r="AI14" s="413"/>
      <c r="AJ14" s="413"/>
      <c r="AK14" s="413"/>
      <c r="AL14" s="413"/>
      <c r="AM14" s="413"/>
      <c r="AN14" s="413"/>
      <c r="AO14" s="413"/>
      <c r="AP14" s="413"/>
      <c r="AQ14" s="413"/>
      <c r="AR14" s="413"/>
      <c r="AS14" s="413"/>
      <c r="AT14" s="413"/>
      <c r="AU14" s="413"/>
      <c r="AV14" s="413"/>
      <c r="AW14" s="413"/>
      <c r="AX14" s="413"/>
      <c r="AY14" s="413"/>
      <c r="AZ14" s="413"/>
      <c r="BA14" s="413"/>
      <c r="BB14" s="413"/>
      <c r="BC14" s="413"/>
      <c r="BD14" s="413"/>
      <c r="BE14" s="413"/>
      <c r="BF14" s="413"/>
      <c r="BG14" s="413"/>
      <c r="BH14" s="413"/>
      <c r="BI14" s="413"/>
      <c r="BJ14" s="413"/>
      <c r="BK14" s="413"/>
      <c r="BL14" s="413"/>
      <c r="BM14" s="413"/>
      <c r="BN14" s="413"/>
      <c r="BO14" s="413"/>
      <c r="BP14" s="413"/>
      <c r="BQ14" s="413"/>
      <c r="BR14" s="413"/>
      <c r="BS14" s="413"/>
      <c r="BT14" s="413"/>
      <c r="BU14" s="413"/>
      <c r="BV14" s="413"/>
      <c r="BW14" s="413"/>
      <c r="BX14" s="413"/>
      <c r="BY14" s="413"/>
      <c r="BZ14" s="413"/>
      <c r="CA14" s="413"/>
      <c r="CB14" s="413"/>
      <c r="CC14" s="413"/>
      <c r="CD14" s="413"/>
      <c r="CE14" s="413"/>
      <c r="CF14" s="413"/>
      <c r="CG14" s="413"/>
      <c r="CH14" s="413"/>
      <c r="CI14" s="413"/>
      <c r="CJ14" s="413"/>
      <c r="CK14" s="413"/>
      <c r="CL14" s="413"/>
      <c r="CM14" s="413"/>
      <c r="CN14" s="413"/>
      <c r="CO14" s="413"/>
      <c r="CP14" s="413"/>
      <c r="CQ14" s="413"/>
      <c r="CR14" s="413"/>
      <c r="CS14" s="413"/>
      <c r="CT14" s="413"/>
      <c r="CU14" s="413"/>
      <c r="CV14" s="413"/>
      <c r="CW14" s="413"/>
      <c r="CX14" s="413"/>
      <c r="CY14" s="413"/>
      <c r="CZ14" s="413"/>
      <c r="DA14" s="413"/>
      <c r="DB14" s="413"/>
      <c r="DC14" s="413"/>
      <c r="DD14" s="413"/>
      <c r="DE14" s="413"/>
      <c r="DF14" s="262"/>
      <c r="DG14" s="262"/>
      <c r="DH14" s="262"/>
      <c r="DI14" s="262"/>
      <c r="DJ14" s="262"/>
      <c r="DK14" s="262"/>
      <c r="DL14" s="262"/>
      <c r="DM14" s="262"/>
      <c r="DN14" s="262"/>
      <c r="DO14" s="262"/>
      <c r="DP14" s="262"/>
      <c r="DQ14" s="262"/>
      <c r="DR14" s="262"/>
      <c r="DS14" s="262"/>
      <c r="DT14" s="262"/>
      <c r="DU14" s="262"/>
      <c r="DV14" s="262"/>
      <c r="DW14" s="262"/>
    </row>
    <row r="15" spans="1:143" s="261" customFormat="1" ht="13.5" x14ac:dyDescent="0.15">
      <c r="A15" s="378"/>
      <c r="B15" s="413"/>
      <c r="C15" s="413"/>
      <c r="D15" s="413"/>
      <c r="E15" s="413"/>
      <c r="F15" s="413"/>
      <c r="G15" s="413"/>
      <c r="H15" s="413"/>
      <c r="I15" s="413"/>
      <c r="J15" s="413"/>
      <c r="K15" s="413"/>
      <c r="L15" s="413"/>
      <c r="M15" s="413"/>
      <c r="N15" s="413"/>
      <c r="O15" s="413"/>
      <c r="P15" s="413"/>
      <c r="Q15" s="413"/>
      <c r="R15" s="413"/>
      <c r="S15" s="413"/>
      <c r="T15" s="413"/>
      <c r="U15" s="413"/>
      <c r="V15" s="413"/>
      <c r="W15" s="413"/>
      <c r="X15" s="413"/>
      <c r="Y15" s="413"/>
      <c r="Z15" s="413"/>
      <c r="AA15" s="413"/>
      <c r="AB15" s="413"/>
      <c r="AC15" s="413"/>
      <c r="AD15" s="413"/>
      <c r="AE15" s="413"/>
      <c r="AF15" s="413"/>
      <c r="AG15" s="413"/>
      <c r="AH15" s="413"/>
      <c r="AI15" s="413"/>
      <c r="AJ15" s="413"/>
      <c r="AK15" s="413"/>
      <c r="AL15" s="413"/>
      <c r="AM15" s="413"/>
      <c r="AN15" s="413"/>
      <c r="AO15" s="413"/>
      <c r="AP15" s="413"/>
      <c r="AQ15" s="413"/>
      <c r="AR15" s="413"/>
      <c r="AS15" s="413"/>
      <c r="AT15" s="413"/>
      <c r="AU15" s="413"/>
      <c r="AV15" s="413"/>
      <c r="AW15" s="413"/>
      <c r="AX15" s="413"/>
      <c r="AY15" s="413"/>
      <c r="AZ15" s="413"/>
      <c r="BA15" s="413"/>
      <c r="BB15" s="413"/>
      <c r="BC15" s="413"/>
      <c r="BD15" s="413"/>
      <c r="BE15" s="413"/>
      <c r="BF15" s="413"/>
      <c r="BG15" s="413"/>
      <c r="BH15" s="413"/>
      <c r="BI15" s="413"/>
      <c r="BJ15" s="413"/>
      <c r="BK15" s="413"/>
      <c r="BL15" s="413"/>
      <c r="BM15" s="413"/>
      <c r="BN15" s="413"/>
      <c r="BO15" s="413"/>
      <c r="BP15" s="413"/>
      <c r="BQ15" s="413"/>
      <c r="BR15" s="413"/>
      <c r="BS15" s="413"/>
      <c r="BT15" s="413"/>
      <c r="BU15" s="413"/>
      <c r="BV15" s="413"/>
      <c r="BW15" s="413"/>
      <c r="BX15" s="413"/>
      <c r="BY15" s="413"/>
      <c r="BZ15" s="413"/>
      <c r="CA15" s="413"/>
      <c r="CB15" s="413"/>
      <c r="CC15" s="413"/>
      <c r="CD15" s="413"/>
      <c r="CE15" s="413"/>
      <c r="CF15" s="413"/>
      <c r="CG15" s="413"/>
      <c r="CH15" s="413"/>
      <c r="CI15" s="413"/>
      <c r="CJ15" s="413"/>
      <c r="CK15" s="413"/>
      <c r="CL15" s="413"/>
      <c r="CM15" s="413"/>
      <c r="CN15" s="413"/>
      <c r="CO15" s="413"/>
      <c r="CP15" s="413"/>
      <c r="CQ15" s="413"/>
      <c r="CR15" s="413"/>
      <c r="CS15" s="413"/>
      <c r="CT15" s="413"/>
      <c r="CU15" s="413"/>
      <c r="CV15" s="413"/>
      <c r="CW15" s="413"/>
      <c r="CX15" s="413"/>
      <c r="CY15" s="413"/>
      <c r="CZ15" s="413"/>
      <c r="DA15" s="413"/>
      <c r="DB15" s="413"/>
      <c r="DC15" s="413"/>
      <c r="DD15" s="413"/>
      <c r="DE15" s="413"/>
      <c r="DF15" s="262"/>
      <c r="DG15" s="262"/>
      <c r="DH15" s="262"/>
      <c r="DI15" s="262"/>
      <c r="DJ15" s="262"/>
      <c r="DK15" s="262"/>
      <c r="DL15" s="262"/>
      <c r="DM15" s="262"/>
      <c r="DN15" s="262"/>
      <c r="DO15" s="262"/>
      <c r="DP15" s="262"/>
      <c r="DQ15" s="262"/>
      <c r="DR15" s="262"/>
      <c r="DS15" s="262"/>
      <c r="DT15" s="262"/>
      <c r="DU15" s="262"/>
      <c r="DV15" s="262"/>
      <c r="DW15" s="262"/>
    </row>
    <row r="16" spans="1:143" s="261" customFormat="1" ht="13.5" x14ac:dyDescent="0.15">
      <c r="A16" s="378"/>
      <c r="B16" s="413"/>
      <c r="C16" s="413"/>
      <c r="D16" s="413"/>
      <c r="E16" s="413"/>
      <c r="F16" s="413"/>
      <c r="G16" s="413"/>
      <c r="H16" s="413"/>
      <c r="I16" s="413"/>
      <c r="J16" s="413"/>
      <c r="K16" s="413"/>
      <c r="L16" s="413"/>
      <c r="M16" s="413"/>
      <c r="N16" s="413"/>
      <c r="O16" s="413"/>
      <c r="P16" s="413"/>
      <c r="Q16" s="413"/>
      <c r="R16" s="413"/>
      <c r="S16" s="413"/>
      <c r="T16" s="413"/>
      <c r="U16" s="413"/>
      <c r="V16" s="413"/>
      <c r="W16" s="413"/>
      <c r="X16" s="413"/>
      <c r="Y16" s="413"/>
      <c r="Z16" s="413"/>
      <c r="AA16" s="413"/>
      <c r="AB16" s="413"/>
      <c r="AC16" s="413"/>
      <c r="AD16" s="413"/>
      <c r="AE16" s="413"/>
      <c r="AF16" s="413"/>
      <c r="AG16" s="413"/>
      <c r="AH16" s="413"/>
      <c r="AI16" s="413"/>
      <c r="AJ16" s="413"/>
      <c r="AK16" s="413"/>
      <c r="AL16" s="413"/>
      <c r="AM16" s="413"/>
      <c r="AN16" s="413"/>
      <c r="AO16" s="413"/>
      <c r="AP16" s="413"/>
      <c r="AQ16" s="413"/>
      <c r="AR16" s="413"/>
      <c r="AS16" s="413"/>
      <c r="AT16" s="413"/>
      <c r="AU16" s="413"/>
      <c r="AV16" s="413"/>
      <c r="AW16" s="413"/>
      <c r="AX16" s="413"/>
      <c r="AY16" s="413"/>
      <c r="AZ16" s="413"/>
      <c r="BA16" s="413"/>
      <c r="BB16" s="413"/>
      <c r="BC16" s="413"/>
      <c r="BD16" s="413"/>
      <c r="BE16" s="413"/>
      <c r="BF16" s="413"/>
      <c r="BG16" s="413"/>
      <c r="BH16" s="413"/>
      <c r="BI16" s="413"/>
      <c r="BJ16" s="413"/>
      <c r="BK16" s="413"/>
      <c r="BL16" s="413"/>
      <c r="BM16" s="413"/>
      <c r="BN16" s="413"/>
      <c r="BO16" s="413"/>
      <c r="BP16" s="413"/>
      <c r="BQ16" s="413"/>
      <c r="BR16" s="413"/>
      <c r="BS16" s="413"/>
      <c r="BT16" s="413"/>
      <c r="BU16" s="413"/>
      <c r="BV16" s="413"/>
      <c r="BW16" s="413"/>
      <c r="BX16" s="413"/>
      <c r="BY16" s="413"/>
      <c r="BZ16" s="413"/>
      <c r="CA16" s="413"/>
      <c r="CB16" s="413"/>
      <c r="CC16" s="413"/>
      <c r="CD16" s="413"/>
      <c r="CE16" s="413"/>
      <c r="CF16" s="413"/>
      <c r="CG16" s="413"/>
      <c r="CH16" s="413"/>
      <c r="CI16" s="413"/>
      <c r="CJ16" s="413"/>
      <c r="CK16" s="413"/>
      <c r="CL16" s="413"/>
      <c r="CM16" s="413"/>
      <c r="CN16" s="413"/>
      <c r="CO16" s="413"/>
      <c r="CP16" s="413"/>
      <c r="CQ16" s="413"/>
      <c r="CR16" s="413"/>
      <c r="CS16" s="413"/>
      <c r="CT16" s="413"/>
      <c r="CU16" s="413"/>
      <c r="CV16" s="413"/>
      <c r="CW16" s="413"/>
      <c r="CX16" s="413"/>
      <c r="CY16" s="413"/>
      <c r="CZ16" s="413"/>
      <c r="DA16" s="413"/>
      <c r="DB16" s="413"/>
      <c r="DC16" s="413"/>
      <c r="DD16" s="413"/>
      <c r="DE16" s="413"/>
      <c r="DF16" s="262"/>
      <c r="DG16" s="262"/>
      <c r="DH16" s="262"/>
      <c r="DI16" s="262"/>
      <c r="DJ16" s="262"/>
      <c r="DK16" s="262"/>
      <c r="DL16" s="262"/>
      <c r="DM16" s="262"/>
      <c r="DN16" s="262"/>
      <c r="DO16" s="262"/>
      <c r="DP16" s="262"/>
      <c r="DQ16" s="262"/>
      <c r="DR16" s="262"/>
      <c r="DS16" s="262"/>
      <c r="DT16" s="262"/>
      <c r="DU16" s="262"/>
      <c r="DV16" s="262"/>
      <c r="DW16" s="262"/>
    </row>
    <row r="17" spans="1:351" s="261" customFormat="1" ht="13.5" x14ac:dyDescent="0.15">
      <c r="A17" s="378"/>
      <c r="B17" s="413"/>
      <c r="C17" s="413"/>
      <c r="D17" s="413"/>
      <c r="E17" s="413"/>
      <c r="F17" s="413"/>
      <c r="G17" s="413"/>
      <c r="H17" s="413"/>
      <c r="I17" s="413"/>
      <c r="J17" s="413"/>
      <c r="K17" s="413"/>
      <c r="L17" s="413"/>
      <c r="M17" s="413"/>
      <c r="N17" s="413"/>
      <c r="O17" s="413"/>
      <c r="P17" s="413"/>
      <c r="Q17" s="413"/>
      <c r="R17" s="413"/>
      <c r="S17" s="413"/>
      <c r="T17" s="413"/>
      <c r="U17" s="413"/>
      <c r="V17" s="413"/>
      <c r="W17" s="413"/>
      <c r="X17" s="413"/>
      <c r="Y17" s="413"/>
      <c r="Z17" s="413"/>
      <c r="AA17" s="413"/>
      <c r="AB17" s="413"/>
      <c r="AC17" s="413"/>
      <c r="AD17" s="413"/>
      <c r="AE17" s="413"/>
      <c r="AF17" s="413"/>
      <c r="AG17" s="413"/>
      <c r="AH17" s="413"/>
      <c r="AI17" s="413"/>
      <c r="AJ17" s="413"/>
      <c r="AK17" s="413"/>
      <c r="AL17" s="413"/>
      <c r="AM17" s="413"/>
      <c r="AN17" s="413"/>
      <c r="AO17" s="413"/>
      <c r="AP17" s="413"/>
      <c r="AQ17" s="413"/>
      <c r="AR17" s="413"/>
      <c r="AS17" s="413"/>
      <c r="AT17" s="413"/>
      <c r="AU17" s="413"/>
      <c r="AV17" s="413"/>
      <c r="AW17" s="413"/>
      <c r="AX17" s="413"/>
      <c r="AY17" s="413"/>
      <c r="AZ17" s="413"/>
      <c r="BA17" s="413"/>
      <c r="BB17" s="413"/>
      <c r="BC17" s="413"/>
      <c r="BD17" s="413"/>
      <c r="BE17" s="413"/>
      <c r="BF17" s="413"/>
      <c r="BG17" s="413"/>
      <c r="BH17" s="413"/>
      <c r="BI17" s="413"/>
      <c r="BJ17" s="413"/>
      <c r="BK17" s="413"/>
      <c r="BL17" s="413"/>
      <c r="BM17" s="413"/>
      <c r="BN17" s="413"/>
      <c r="BO17" s="413"/>
      <c r="BP17" s="413"/>
      <c r="BQ17" s="413"/>
      <c r="BR17" s="413"/>
      <c r="BS17" s="413"/>
      <c r="BT17" s="413"/>
      <c r="BU17" s="413"/>
      <c r="BV17" s="413"/>
      <c r="BW17" s="413"/>
      <c r="BX17" s="413"/>
      <c r="BY17" s="413"/>
      <c r="BZ17" s="413"/>
      <c r="CA17" s="413"/>
      <c r="CB17" s="413"/>
      <c r="CC17" s="413"/>
      <c r="CD17" s="413"/>
      <c r="CE17" s="413"/>
      <c r="CF17" s="413"/>
      <c r="CG17" s="413"/>
      <c r="CH17" s="413"/>
      <c r="CI17" s="413"/>
      <c r="CJ17" s="413"/>
      <c r="CK17" s="413"/>
      <c r="CL17" s="413"/>
      <c r="CM17" s="413"/>
      <c r="CN17" s="413"/>
      <c r="CO17" s="413"/>
      <c r="CP17" s="413"/>
      <c r="CQ17" s="413"/>
      <c r="CR17" s="413"/>
      <c r="CS17" s="413"/>
      <c r="CT17" s="413"/>
      <c r="CU17" s="413"/>
      <c r="CV17" s="413"/>
      <c r="CW17" s="413"/>
      <c r="CX17" s="413"/>
      <c r="CY17" s="413"/>
      <c r="CZ17" s="413"/>
      <c r="DA17" s="413"/>
      <c r="DB17" s="413"/>
      <c r="DC17" s="413"/>
      <c r="DD17" s="413"/>
      <c r="DE17" s="413"/>
      <c r="DF17" s="262"/>
      <c r="DG17" s="262"/>
      <c r="DH17" s="262"/>
      <c r="DI17" s="262"/>
      <c r="DJ17" s="262"/>
      <c r="DK17" s="262"/>
      <c r="DL17" s="262"/>
      <c r="DM17" s="262"/>
      <c r="DN17" s="262"/>
      <c r="DO17" s="262"/>
      <c r="DP17" s="262"/>
      <c r="DQ17" s="262"/>
      <c r="DR17" s="262"/>
      <c r="DS17" s="262"/>
      <c r="DT17" s="262"/>
      <c r="DU17" s="262"/>
      <c r="DV17" s="262"/>
      <c r="DW17" s="262"/>
    </row>
    <row r="18" spans="1:351" s="261" customFormat="1" ht="13.5" x14ac:dyDescent="0.15">
      <c r="A18" s="378"/>
      <c r="B18" s="413"/>
      <c r="C18" s="413"/>
      <c r="D18" s="413"/>
      <c r="E18" s="413"/>
      <c r="F18" s="413"/>
      <c r="G18" s="413"/>
      <c r="H18" s="413"/>
      <c r="I18" s="413"/>
      <c r="J18" s="413"/>
      <c r="K18" s="413"/>
      <c r="L18" s="413"/>
      <c r="M18" s="413"/>
      <c r="N18" s="413"/>
      <c r="O18" s="413"/>
      <c r="P18" s="413"/>
      <c r="Q18" s="413"/>
      <c r="R18" s="413"/>
      <c r="S18" s="413"/>
      <c r="T18" s="413"/>
      <c r="U18" s="413"/>
      <c r="V18" s="413"/>
      <c r="W18" s="413"/>
      <c r="X18" s="413"/>
      <c r="Y18" s="413"/>
      <c r="Z18" s="413"/>
      <c r="AA18" s="413"/>
      <c r="AB18" s="413"/>
      <c r="AC18" s="413"/>
      <c r="AD18" s="413"/>
      <c r="AE18" s="413"/>
      <c r="AF18" s="413"/>
      <c r="AG18" s="413"/>
      <c r="AH18" s="413"/>
      <c r="AI18" s="413"/>
      <c r="AJ18" s="413"/>
      <c r="AK18" s="413"/>
      <c r="AL18" s="413"/>
      <c r="AM18" s="413"/>
      <c r="AN18" s="413"/>
      <c r="AO18" s="413"/>
      <c r="AP18" s="413"/>
      <c r="AQ18" s="413"/>
      <c r="AR18" s="413"/>
      <c r="AS18" s="413"/>
      <c r="AT18" s="413"/>
      <c r="AU18" s="413"/>
      <c r="AV18" s="413"/>
      <c r="AW18" s="413"/>
      <c r="AX18" s="413"/>
      <c r="AY18" s="413"/>
      <c r="AZ18" s="413"/>
      <c r="BA18" s="413"/>
      <c r="BB18" s="413"/>
      <c r="BC18" s="413"/>
      <c r="BD18" s="413"/>
      <c r="BE18" s="413"/>
      <c r="BF18" s="413"/>
      <c r="BG18" s="413"/>
      <c r="BH18" s="413"/>
      <c r="BI18" s="413"/>
      <c r="BJ18" s="413"/>
      <c r="BK18" s="413"/>
      <c r="BL18" s="413"/>
      <c r="BM18" s="413"/>
      <c r="BN18" s="413"/>
      <c r="BO18" s="413"/>
      <c r="BP18" s="413"/>
      <c r="BQ18" s="413"/>
      <c r="BR18" s="413"/>
      <c r="BS18" s="413"/>
      <c r="BT18" s="413"/>
      <c r="BU18" s="413"/>
      <c r="BV18" s="413"/>
      <c r="BW18" s="413"/>
      <c r="BX18" s="413"/>
      <c r="BY18" s="413"/>
      <c r="BZ18" s="413"/>
      <c r="CA18" s="413"/>
      <c r="CB18" s="413"/>
      <c r="CC18" s="413"/>
      <c r="CD18" s="413"/>
      <c r="CE18" s="413"/>
      <c r="CF18" s="413"/>
      <c r="CG18" s="413"/>
      <c r="CH18" s="413"/>
      <c r="CI18" s="413"/>
      <c r="CJ18" s="413"/>
      <c r="CK18" s="413"/>
      <c r="CL18" s="413"/>
      <c r="CM18" s="413"/>
      <c r="CN18" s="413"/>
      <c r="CO18" s="413"/>
      <c r="CP18" s="413"/>
      <c r="CQ18" s="413"/>
      <c r="CR18" s="413"/>
      <c r="CS18" s="413"/>
      <c r="CT18" s="413"/>
      <c r="CU18" s="413"/>
      <c r="CV18" s="413"/>
      <c r="CW18" s="413"/>
      <c r="CX18" s="413"/>
      <c r="CY18" s="413"/>
      <c r="CZ18" s="413"/>
      <c r="DA18" s="413"/>
      <c r="DB18" s="413"/>
      <c r="DC18" s="413"/>
      <c r="DD18" s="413"/>
      <c r="DE18" s="413"/>
      <c r="DF18" s="262"/>
      <c r="DG18" s="262"/>
      <c r="DH18" s="262"/>
      <c r="DI18" s="262"/>
      <c r="DJ18" s="262"/>
      <c r="DK18" s="262"/>
      <c r="DL18" s="262"/>
      <c r="DM18" s="262"/>
      <c r="DN18" s="262"/>
      <c r="DO18" s="262"/>
      <c r="DP18" s="262"/>
      <c r="DQ18" s="262"/>
      <c r="DR18" s="262"/>
      <c r="DS18" s="262"/>
      <c r="DT18" s="262"/>
      <c r="DU18" s="262"/>
      <c r="DV18" s="262"/>
      <c r="DW18" s="262"/>
    </row>
    <row r="19" spans="1:351" ht="13.5" x14ac:dyDescent="0.15">
      <c r="DD19" s="378"/>
      <c r="DE19" s="378"/>
    </row>
    <row r="20" spans="1:351" ht="13.5" x14ac:dyDescent="0.15">
      <c r="DD20" s="378"/>
      <c r="DE20" s="378"/>
    </row>
    <row r="21" spans="1:351" ht="17.25" x14ac:dyDescent="0.15">
      <c r="B21" s="412"/>
      <c r="C21" s="408"/>
      <c r="D21" s="408"/>
      <c r="E21" s="408"/>
      <c r="F21" s="408"/>
      <c r="G21" s="408"/>
      <c r="H21" s="408"/>
      <c r="I21" s="408"/>
      <c r="J21" s="408"/>
      <c r="K21" s="408"/>
      <c r="L21" s="408"/>
      <c r="M21" s="408"/>
      <c r="N21" s="411"/>
      <c r="O21" s="408"/>
      <c r="P21" s="408"/>
      <c r="Q21" s="408"/>
      <c r="R21" s="408"/>
      <c r="S21" s="408"/>
      <c r="T21" s="408"/>
      <c r="U21" s="408"/>
      <c r="V21" s="408"/>
      <c r="W21" s="408"/>
      <c r="X21" s="408"/>
      <c r="Y21" s="408"/>
      <c r="Z21" s="408"/>
      <c r="AA21" s="408"/>
      <c r="AB21" s="408"/>
      <c r="AC21" s="408"/>
      <c r="AD21" s="408"/>
      <c r="AE21" s="408"/>
      <c r="AF21" s="408"/>
      <c r="AG21" s="408"/>
      <c r="AH21" s="408"/>
      <c r="AI21" s="408"/>
      <c r="AJ21" s="408"/>
      <c r="AK21" s="408"/>
      <c r="AL21" s="408"/>
      <c r="AM21" s="408"/>
      <c r="AN21" s="408"/>
      <c r="AO21" s="408"/>
      <c r="AP21" s="408"/>
      <c r="AQ21" s="408"/>
      <c r="AR21" s="408"/>
      <c r="AS21" s="408"/>
      <c r="AT21" s="411"/>
      <c r="AU21" s="408"/>
      <c r="AV21" s="408"/>
      <c r="AW21" s="408"/>
      <c r="AX21" s="408"/>
      <c r="AY21" s="408"/>
      <c r="AZ21" s="408"/>
      <c r="BA21" s="408"/>
      <c r="BB21" s="408"/>
      <c r="BC21" s="408"/>
      <c r="BD21" s="408"/>
      <c r="BE21" s="408"/>
      <c r="BF21" s="411"/>
      <c r="BG21" s="408"/>
      <c r="BH21" s="408"/>
      <c r="BI21" s="408"/>
      <c r="BJ21" s="408"/>
      <c r="BK21" s="408"/>
      <c r="BL21" s="408"/>
      <c r="BM21" s="408"/>
      <c r="BN21" s="408"/>
      <c r="BO21" s="408"/>
      <c r="BP21" s="408"/>
      <c r="BQ21" s="408"/>
      <c r="BR21" s="411"/>
      <c r="BS21" s="408"/>
      <c r="BT21" s="408"/>
      <c r="BU21" s="408"/>
      <c r="BV21" s="408"/>
      <c r="BW21" s="408"/>
      <c r="BX21" s="408"/>
      <c r="BY21" s="408"/>
      <c r="BZ21" s="408"/>
      <c r="CA21" s="408"/>
      <c r="CB21" s="408"/>
      <c r="CC21" s="408"/>
      <c r="CD21" s="411"/>
      <c r="CE21" s="408"/>
      <c r="CF21" s="408"/>
      <c r="CG21" s="408"/>
      <c r="CH21" s="408"/>
      <c r="CI21" s="408"/>
      <c r="CJ21" s="408"/>
      <c r="CK21" s="408"/>
      <c r="CL21" s="408"/>
      <c r="CM21" s="408"/>
      <c r="CN21" s="408"/>
      <c r="CO21" s="408"/>
      <c r="CP21" s="411"/>
      <c r="CQ21" s="408"/>
      <c r="CR21" s="408"/>
      <c r="CS21" s="408"/>
      <c r="CT21" s="408"/>
      <c r="CU21" s="408"/>
      <c r="CV21" s="408"/>
      <c r="CW21" s="408"/>
      <c r="CX21" s="408"/>
      <c r="CY21" s="408"/>
      <c r="CZ21" s="408"/>
      <c r="DA21" s="408"/>
      <c r="DB21" s="411"/>
      <c r="DC21" s="408"/>
      <c r="DD21" s="407"/>
      <c r="DE21" s="378"/>
      <c r="MM21" s="410"/>
    </row>
    <row r="22" spans="1:351" ht="17.25" x14ac:dyDescent="0.15">
      <c r="B22" s="379"/>
      <c r="MM22" s="410"/>
    </row>
    <row r="23" spans="1:351" ht="13.5" x14ac:dyDescent="0.15">
      <c r="B23" s="379"/>
    </row>
    <row r="24" spans="1:351" ht="13.5" x14ac:dyDescent="0.15">
      <c r="B24" s="379"/>
    </row>
    <row r="25" spans="1:351" ht="13.5" x14ac:dyDescent="0.15">
      <c r="B25" s="379"/>
    </row>
    <row r="26" spans="1:351" ht="13.5" x14ac:dyDescent="0.15">
      <c r="B26" s="379"/>
    </row>
    <row r="27" spans="1:351" ht="13.5" x14ac:dyDescent="0.15">
      <c r="B27" s="379"/>
    </row>
    <row r="28" spans="1:351" ht="13.5" x14ac:dyDescent="0.15">
      <c r="B28" s="379"/>
    </row>
    <row r="29" spans="1:351" ht="13.5" x14ac:dyDescent="0.15">
      <c r="B29" s="379"/>
    </row>
    <row r="30" spans="1:351" ht="13.5" x14ac:dyDescent="0.15">
      <c r="B30" s="379"/>
    </row>
    <row r="31" spans="1:351" ht="13.5" x14ac:dyDescent="0.15">
      <c r="B31" s="379"/>
    </row>
    <row r="32" spans="1:351" ht="13.5" x14ac:dyDescent="0.15">
      <c r="B32" s="379"/>
    </row>
    <row r="33" spans="2:109" ht="13.5" x14ac:dyDescent="0.15">
      <c r="B33" s="379"/>
    </row>
    <row r="34" spans="2:109" ht="13.5" x14ac:dyDescent="0.15">
      <c r="B34" s="379"/>
    </row>
    <row r="35" spans="2:109" ht="13.5" x14ac:dyDescent="0.15">
      <c r="B35" s="379"/>
    </row>
    <row r="36" spans="2:109" ht="13.5" x14ac:dyDescent="0.15">
      <c r="B36" s="379"/>
    </row>
    <row r="37" spans="2:109" ht="13.5" x14ac:dyDescent="0.15">
      <c r="B37" s="379"/>
    </row>
    <row r="38" spans="2:109" ht="13.5" x14ac:dyDescent="0.15">
      <c r="B38" s="379"/>
    </row>
    <row r="39" spans="2:109" ht="13.5" x14ac:dyDescent="0.15">
      <c r="B39" s="384"/>
      <c r="C39" s="383"/>
      <c r="D39" s="383"/>
      <c r="E39" s="383"/>
      <c r="F39" s="383"/>
      <c r="G39" s="383"/>
      <c r="H39" s="383"/>
      <c r="I39" s="383"/>
      <c r="J39" s="383"/>
      <c r="K39" s="383"/>
      <c r="L39" s="383"/>
      <c r="M39" s="383"/>
      <c r="N39" s="383"/>
      <c r="O39" s="383"/>
      <c r="P39" s="383"/>
      <c r="Q39" s="383"/>
      <c r="R39" s="383"/>
      <c r="S39" s="383"/>
      <c r="T39" s="383"/>
      <c r="U39" s="383"/>
      <c r="V39" s="383"/>
      <c r="W39" s="383"/>
      <c r="X39" s="383"/>
      <c r="Y39" s="383"/>
      <c r="Z39" s="383"/>
      <c r="AA39" s="383"/>
      <c r="AB39" s="383"/>
      <c r="AC39" s="383"/>
      <c r="AD39" s="383"/>
      <c r="AE39" s="383"/>
      <c r="AF39" s="383"/>
      <c r="AG39" s="383"/>
      <c r="AH39" s="383"/>
      <c r="AI39" s="383"/>
      <c r="AJ39" s="383"/>
      <c r="AK39" s="383"/>
      <c r="AL39" s="383"/>
      <c r="AM39" s="383"/>
      <c r="AN39" s="383"/>
      <c r="AO39" s="383"/>
      <c r="AP39" s="383"/>
      <c r="AQ39" s="383"/>
      <c r="AR39" s="383"/>
      <c r="AS39" s="383"/>
      <c r="AT39" s="383"/>
      <c r="AU39" s="383"/>
      <c r="AV39" s="383"/>
      <c r="AW39" s="383"/>
      <c r="AX39" s="383"/>
      <c r="AY39" s="383"/>
      <c r="AZ39" s="383"/>
      <c r="BA39" s="383"/>
      <c r="BB39" s="383"/>
      <c r="BC39" s="383"/>
      <c r="BD39" s="383"/>
      <c r="BE39" s="383"/>
      <c r="BF39" s="383"/>
      <c r="BG39" s="383"/>
      <c r="BH39" s="383"/>
      <c r="BI39" s="383"/>
      <c r="BJ39" s="383"/>
      <c r="BK39" s="383"/>
      <c r="BL39" s="383"/>
      <c r="BM39" s="383"/>
      <c r="BN39" s="383"/>
      <c r="BO39" s="383"/>
      <c r="BP39" s="383"/>
      <c r="BQ39" s="383"/>
      <c r="BR39" s="383"/>
      <c r="BS39" s="383"/>
      <c r="BT39" s="383"/>
      <c r="BU39" s="383"/>
      <c r="BV39" s="383"/>
      <c r="BW39" s="383"/>
      <c r="BX39" s="383"/>
      <c r="BY39" s="383"/>
      <c r="BZ39" s="383"/>
      <c r="CA39" s="383"/>
      <c r="CB39" s="383"/>
      <c r="CC39" s="383"/>
      <c r="CD39" s="383"/>
      <c r="CE39" s="383"/>
      <c r="CF39" s="383"/>
      <c r="CG39" s="383"/>
      <c r="CH39" s="383"/>
      <c r="CI39" s="383"/>
      <c r="CJ39" s="383"/>
      <c r="CK39" s="383"/>
      <c r="CL39" s="383"/>
      <c r="CM39" s="383"/>
      <c r="CN39" s="383"/>
      <c r="CO39" s="383"/>
      <c r="CP39" s="383"/>
      <c r="CQ39" s="383"/>
      <c r="CR39" s="383"/>
      <c r="CS39" s="383"/>
      <c r="CT39" s="383"/>
      <c r="CU39" s="383"/>
      <c r="CV39" s="383"/>
      <c r="CW39" s="383"/>
      <c r="CX39" s="383"/>
      <c r="CY39" s="383"/>
      <c r="CZ39" s="383"/>
      <c r="DA39" s="383"/>
      <c r="DB39" s="383"/>
      <c r="DC39" s="383"/>
      <c r="DD39" s="382"/>
    </row>
    <row r="40" spans="2:109" ht="13.5" x14ac:dyDescent="0.15">
      <c r="B40" s="399"/>
      <c r="DD40" s="399"/>
      <c r="DE40" s="378"/>
    </row>
    <row r="41" spans="2:109" ht="17.25" x14ac:dyDescent="0.15">
      <c r="B41" s="409" t="s">
        <v>618</v>
      </c>
      <c r="C41" s="408"/>
      <c r="D41" s="408"/>
      <c r="E41" s="408"/>
      <c r="F41" s="408"/>
      <c r="G41" s="408"/>
      <c r="H41" s="408"/>
      <c r="I41" s="408"/>
      <c r="J41" s="408"/>
      <c r="K41" s="408"/>
      <c r="L41" s="408"/>
      <c r="M41" s="408"/>
      <c r="N41" s="408"/>
      <c r="O41" s="408"/>
      <c r="P41" s="408"/>
      <c r="Q41" s="408"/>
      <c r="R41" s="408"/>
      <c r="S41" s="408"/>
      <c r="T41" s="408"/>
      <c r="U41" s="408"/>
      <c r="V41" s="408"/>
      <c r="W41" s="408"/>
      <c r="X41" s="408"/>
      <c r="Y41" s="408"/>
      <c r="Z41" s="408"/>
      <c r="AA41" s="408"/>
      <c r="AB41" s="408"/>
      <c r="AC41" s="408"/>
      <c r="AD41" s="408"/>
      <c r="AE41" s="408"/>
      <c r="AF41" s="408"/>
      <c r="AG41" s="408"/>
      <c r="AH41" s="408"/>
      <c r="AI41" s="408"/>
      <c r="AJ41" s="408"/>
      <c r="AK41" s="408"/>
      <c r="AL41" s="408"/>
      <c r="AM41" s="408"/>
      <c r="AN41" s="408"/>
      <c r="AO41" s="408"/>
      <c r="AP41" s="408"/>
      <c r="AQ41" s="408"/>
      <c r="AR41" s="408"/>
      <c r="AS41" s="408"/>
      <c r="AT41" s="408"/>
      <c r="AU41" s="408"/>
      <c r="AV41" s="408"/>
      <c r="AW41" s="408"/>
      <c r="AX41" s="408"/>
      <c r="AY41" s="408"/>
      <c r="AZ41" s="408"/>
      <c r="BA41" s="408"/>
      <c r="BB41" s="408"/>
      <c r="BC41" s="408"/>
      <c r="BD41" s="408"/>
      <c r="BE41" s="408"/>
      <c r="BF41" s="408"/>
      <c r="BG41" s="408"/>
      <c r="BH41" s="408"/>
      <c r="BI41" s="408"/>
      <c r="BJ41" s="408"/>
      <c r="BK41" s="408"/>
      <c r="BL41" s="408"/>
      <c r="BM41" s="408"/>
      <c r="BN41" s="408"/>
      <c r="BO41" s="408"/>
      <c r="BP41" s="408"/>
      <c r="BQ41" s="408"/>
      <c r="BR41" s="408"/>
      <c r="BS41" s="408"/>
      <c r="BT41" s="408"/>
      <c r="BU41" s="408"/>
      <c r="BV41" s="408"/>
      <c r="BW41" s="408"/>
      <c r="BX41" s="408"/>
      <c r="BY41" s="408"/>
      <c r="BZ41" s="408"/>
      <c r="CA41" s="408"/>
      <c r="CB41" s="408"/>
      <c r="CC41" s="408"/>
      <c r="CD41" s="408"/>
      <c r="CE41" s="408"/>
      <c r="CF41" s="408"/>
      <c r="CG41" s="408"/>
      <c r="CH41" s="408"/>
      <c r="CI41" s="408"/>
      <c r="CJ41" s="408"/>
      <c r="CK41" s="408"/>
      <c r="CL41" s="408"/>
      <c r="CM41" s="408"/>
      <c r="CN41" s="408"/>
      <c r="CO41" s="408"/>
      <c r="CP41" s="408"/>
      <c r="CQ41" s="408"/>
      <c r="CR41" s="408"/>
      <c r="CS41" s="408"/>
      <c r="CT41" s="408"/>
      <c r="CU41" s="408"/>
      <c r="CV41" s="408"/>
      <c r="CW41" s="408"/>
      <c r="CX41" s="408"/>
      <c r="CY41" s="408"/>
      <c r="CZ41" s="408"/>
      <c r="DA41" s="408"/>
      <c r="DB41" s="408"/>
      <c r="DC41" s="408"/>
      <c r="DD41" s="407"/>
    </row>
    <row r="42" spans="2:109" ht="13.5" x14ac:dyDescent="0.15">
      <c r="B42" s="379"/>
      <c r="G42" s="395"/>
      <c r="I42" s="394"/>
      <c r="J42" s="394"/>
      <c r="K42" s="394"/>
      <c r="AM42" s="395"/>
      <c r="AN42" s="395" t="s">
        <v>612</v>
      </c>
      <c r="AP42" s="394"/>
      <c r="AQ42" s="394"/>
      <c r="AR42" s="394"/>
      <c r="AY42" s="395"/>
      <c r="BA42" s="394"/>
      <c r="BB42" s="394"/>
      <c r="BC42" s="394"/>
      <c r="BK42" s="395"/>
      <c r="BM42" s="394"/>
      <c r="BN42" s="394"/>
      <c r="BO42" s="394"/>
      <c r="BW42" s="395"/>
      <c r="BY42" s="394"/>
      <c r="BZ42" s="394"/>
      <c r="CA42" s="394"/>
      <c r="CI42" s="395"/>
      <c r="CK42" s="394"/>
      <c r="CL42" s="394"/>
      <c r="CM42" s="394"/>
      <c r="CU42" s="395"/>
      <c r="CW42" s="394"/>
      <c r="CX42" s="394"/>
      <c r="CY42" s="394"/>
    </row>
    <row r="43" spans="2:109" ht="13.5" customHeight="1" x14ac:dyDescent="0.15">
      <c r="B43" s="379"/>
      <c r="AN43" s="1271" t="s">
        <v>617</v>
      </c>
      <c r="AO43" s="1272"/>
      <c r="AP43" s="1272"/>
      <c r="AQ43" s="1272"/>
      <c r="AR43" s="1272"/>
      <c r="AS43" s="1272"/>
      <c r="AT43" s="1272"/>
      <c r="AU43" s="1272"/>
      <c r="AV43" s="1272"/>
      <c r="AW43" s="1272"/>
      <c r="AX43" s="1272"/>
      <c r="AY43" s="1272"/>
      <c r="AZ43" s="1272"/>
      <c r="BA43" s="1272"/>
      <c r="BB43" s="1272"/>
      <c r="BC43" s="1272"/>
      <c r="BD43" s="1272"/>
      <c r="BE43" s="1272"/>
      <c r="BF43" s="1272"/>
      <c r="BG43" s="1272"/>
      <c r="BH43" s="1272"/>
      <c r="BI43" s="1272"/>
      <c r="BJ43" s="1272"/>
      <c r="BK43" s="1272"/>
      <c r="BL43" s="1272"/>
      <c r="BM43" s="1272"/>
      <c r="BN43" s="1272"/>
      <c r="BO43" s="1272"/>
      <c r="BP43" s="1272"/>
      <c r="BQ43" s="1272"/>
      <c r="BR43" s="1272"/>
      <c r="BS43" s="1272"/>
      <c r="BT43" s="1272"/>
      <c r="BU43" s="1272"/>
      <c r="BV43" s="1272"/>
      <c r="BW43" s="1272"/>
      <c r="BX43" s="1272"/>
      <c r="BY43" s="1272"/>
      <c r="BZ43" s="1272"/>
      <c r="CA43" s="1272"/>
      <c r="CB43" s="1272"/>
      <c r="CC43" s="1272"/>
      <c r="CD43" s="1272"/>
      <c r="CE43" s="1272"/>
      <c r="CF43" s="1272"/>
      <c r="CG43" s="1272"/>
      <c r="CH43" s="1272"/>
      <c r="CI43" s="1272"/>
      <c r="CJ43" s="1272"/>
      <c r="CK43" s="1272"/>
      <c r="CL43" s="1272"/>
      <c r="CM43" s="1272"/>
      <c r="CN43" s="1272"/>
      <c r="CO43" s="1272"/>
      <c r="CP43" s="1272"/>
      <c r="CQ43" s="1272"/>
      <c r="CR43" s="1272"/>
      <c r="CS43" s="1272"/>
      <c r="CT43" s="1272"/>
      <c r="CU43" s="1272"/>
      <c r="CV43" s="1272"/>
      <c r="CW43" s="1272"/>
      <c r="CX43" s="1272"/>
      <c r="CY43" s="1272"/>
      <c r="CZ43" s="1272"/>
      <c r="DA43" s="1272"/>
      <c r="DB43" s="1272"/>
      <c r="DC43" s="1273"/>
    </row>
    <row r="44" spans="2:109" ht="13.5" x14ac:dyDescent="0.15">
      <c r="B44" s="379"/>
      <c r="AN44" s="1274"/>
      <c r="AO44" s="1275"/>
      <c r="AP44" s="1275"/>
      <c r="AQ44" s="1275"/>
      <c r="AR44" s="1275"/>
      <c r="AS44" s="1275"/>
      <c r="AT44" s="1275"/>
      <c r="AU44" s="1275"/>
      <c r="AV44" s="1275"/>
      <c r="AW44" s="1275"/>
      <c r="AX44" s="1275"/>
      <c r="AY44" s="1275"/>
      <c r="AZ44" s="1275"/>
      <c r="BA44" s="1275"/>
      <c r="BB44" s="1275"/>
      <c r="BC44" s="1275"/>
      <c r="BD44" s="1275"/>
      <c r="BE44" s="1275"/>
      <c r="BF44" s="1275"/>
      <c r="BG44" s="1275"/>
      <c r="BH44" s="1275"/>
      <c r="BI44" s="1275"/>
      <c r="BJ44" s="1275"/>
      <c r="BK44" s="1275"/>
      <c r="BL44" s="1275"/>
      <c r="BM44" s="1275"/>
      <c r="BN44" s="1275"/>
      <c r="BO44" s="1275"/>
      <c r="BP44" s="1275"/>
      <c r="BQ44" s="1275"/>
      <c r="BR44" s="1275"/>
      <c r="BS44" s="1275"/>
      <c r="BT44" s="1275"/>
      <c r="BU44" s="1275"/>
      <c r="BV44" s="1275"/>
      <c r="BW44" s="1275"/>
      <c r="BX44" s="1275"/>
      <c r="BY44" s="1275"/>
      <c r="BZ44" s="1275"/>
      <c r="CA44" s="1275"/>
      <c r="CB44" s="1275"/>
      <c r="CC44" s="1275"/>
      <c r="CD44" s="1275"/>
      <c r="CE44" s="1275"/>
      <c r="CF44" s="1275"/>
      <c r="CG44" s="1275"/>
      <c r="CH44" s="1275"/>
      <c r="CI44" s="1275"/>
      <c r="CJ44" s="1275"/>
      <c r="CK44" s="1275"/>
      <c r="CL44" s="1275"/>
      <c r="CM44" s="1275"/>
      <c r="CN44" s="1275"/>
      <c r="CO44" s="1275"/>
      <c r="CP44" s="1275"/>
      <c r="CQ44" s="1275"/>
      <c r="CR44" s="1275"/>
      <c r="CS44" s="1275"/>
      <c r="CT44" s="1275"/>
      <c r="CU44" s="1275"/>
      <c r="CV44" s="1275"/>
      <c r="CW44" s="1275"/>
      <c r="CX44" s="1275"/>
      <c r="CY44" s="1275"/>
      <c r="CZ44" s="1275"/>
      <c r="DA44" s="1275"/>
      <c r="DB44" s="1275"/>
      <c r="DC44" s="1276"/>
    </row>
    <row r="45" spans="2:109" ht="13.5" x14ac:dyDescent="0.15">
      <c r="B45" s="379"/>
      <c r="AN45" s="1274"/>
      <c r="AO45" s="1275"/>
      <c r="AP45" s="1275"/>
      <c r="AQ45" s="1275"/>
      <c r="AR45" s="1275"/>
      <c r="AS45" s="1275"/>
      <c r="AT45" s="1275"/>
      <c r="AU45" s="1275"/>
      <c r="AV45" s="1275"/>
      <c r="AW45" s="1275"/>
      <c r="AX45" s="1275"/>
      <c r="AY45" s="1275"/>
      <c r="AZ45" s="1275"/>
      <c r="BA45" s="1275"/>
      <c r="BB45" s="1275"/>
      <c r="BC45" s="1275"/>
      <c r="BD45" s="1275"/>
      <c r="BE45" s="1275"/>
      <c r="BF45" s="1275"/>
      <c r="BG45" s="1275"/>
      <c r="BH45" s="1275"/>
      <c r="BI45" s="1275"/>
      <c r="BJ45" s="1275"/>
      <c r="BK45" s="1275"/>
      <c r="BL45" s="1275"/>
      <c r="BM45" s="1275"/>
      <c r="BN45" s="1275"/>
      <c r="BO45" s="1275"/>
      <c r="BP45" s="1275"/>
      <c r="BQ45" s="1275"/>
      <c r="BR45" s="1275"/>
      <c r="BS45" s="1275"/>
      <c r="BT45" s="1275"/>
      <c r="BU45" s="1275"/>
      <c r="BV45" s="1275"/>
      <c r="BW45" s="1275"/>
      <c r="BX45" s="1275"/>
      <c r="BY45" s="1275"/>
      <c r="BZ45" s="1275"/>
      <c r="CA45" s="1275"/>
      <c r="CB45" s="1275"/>
      <c r="CC45" s="1275"/>
      <c r="CD45" s="1275"/>
      <c r="CE45" s="1275"/>
      <c r="CF45" s="1275"/>
      <c r="CG45" s="1275"/>
      <c r="CH45" s="1275"/>
      <c r="CI45" s="1275"/>
      <c r="CJ45" s="1275"/>
      <c r="CK45" s="1275"/>
      <c r="CL45" s="1275"/>
      <c r="CM45" s="1275"/>
      <c r="CN45" s="1275"/>
      <c r="CO45" s="1275"/>
      <c r="CP45" s="1275"/>
      <c r="CQ45" s="1275"/>
      <c r="CR45" s="1275"/>
      <c r="CS45" s="1275"/>
      <c r="CT45" s="1275"/>
      <c r="CU45" s="1275"/>
      <c r="CV45" s="1275"/>
      <c r="CW45" s="1275"/>
      <c r="CX45" s="1275"/>
      <c r="CY45" s="1275"/>
      <c r="CZ45" s="1275"/>
      <c r="DA45" s="1275"/>
      <c r="DB45" s="1275"/>
      <c r="DC45" s="1276"/>
    </row>
    <row r="46" spans="2:109" ht="13.5" x14ac:dyDescent="0.15">
      <c r="B46" s="379"/>
      <c r="AN46" s="1274"/>
      <c r="AO46" s="1275"/>
      <c r="AP46" s="1275"/>
      <c r="AQ46" s="1275"/>
      <c r="AR46" s="1275"/>
      <c r="AS46" s="1275"/>
      <c r="AT46" s="1275"/>
      <c r="AU46" s="1275"/>
      <c r="AV46" s="1275"/>
      <c r="AW46" s="1275"/>
      <c r="AX46" s="1275"/>
      <c r="AY46" s="1275"/>
      <c r="AZ46" s="1275"/>
      <c r="BA46" s="1275"/>
      <c r="BB46" s="1275"/>
      <c r="BC46" s="1275"/>
      <c r="BD46" s="1275"/>
      <c r="BE46" s="1275"/>
      <c r="BF46" s="1275"/>
      <c r="BG46" s="1275"/>
      <c r="BH46" s="1275"/>
      <c r="BI46" s="1275"/>
      <c r="BJ46" s="1275"/>
      <c r="BK46" s="1275"/>
      <c r="BL46" s="1275"/>
      <c r="BM46" s="1275"/>
      <c r="BN46" s="1275"/>
      <c r="BO46" s="1275"/>
      <c r="BP46" s="1275"/>
      <c r="BQ46" s="1275"/>
      <c r="BR46" s="1275"/>
      <c r="BS46" s="1275"/>
      <c r="BT46" s="1275"/>
      <c r="BU46" s="1275"/>
      <c r="BV46" s="1275"/>
      <c r="BW46" s="1275"/>
      <c r="BX46" s="1275"/>
      <c r="BY46" s="1275"/>
      <c r="BZ46" s="1275"/>
      <c r="CA46" s="1275"/>
      <c r="CB46" s="1275"/>
      <c r="CC46" s="1275"/>
      <c r="CD46" s="1275"/>
      <c r="CE46" s="1275"/>
      <c r="CF46" s="1275"/>
      <c r="CG46" s="1275"/>
      <c r="CH46" s="1275"/>
      <c r="CI46" s="1275"/>
      <c r="CJ46" s="1275"/>
      <c r="CK46" s="1275"/>
      <c r="CL46" s="1275"/>
      <c r="CM46" s="1275"/>
      <c r="CN46" s="1275"/>
      <c r="CO46" s="1275"/>
      <c r="CP46" s="1275"/>
      <c r="CQ46" s="1275"/>
      <c r="CR46" s="1275"/>
      <c r="CS46" s="1275"/>
      <c r="CT46" s="1275"/>
      <c r="CU46" s="1275"/>
      <c r="CV46" s="1275"/>
      <c r="CW46" s="1275"/>
      <c r="CX46" s="1275"/>
      <c r="CY46" s="1275"/>
      <c r="CZ46" s="1275"/>
      <c r="DA46" s="1275"/>
      <c r="DB46" s="1275"/>
      <c r="DC46" s="1276"/>
    </row>
    <row r="47" spans="2:109" ht="13.5" x14ac:dyDescent="0.15">
      <c r="B47" s="379"/>
      <c r="AN47" s="1277"/>
      <c r="AO47" s="1278"/>
      <c r="AP47" s="1278"/>
      <c r="AQ47" s="1278"/>
      <c r="AR47" s="1278"/>
      <c r="AS47" s="1278"/>
      <c r="AT47" s="1278"/>
      <c r="AU47" s="1278"/>
      <c r="AV47" s="1278"/>
      <c r="AW47" s="1278"/>
      <c r="AX47" s="1278"/>
      <c r="AY47" s="1278"/>
      <c r="AZ47" s="1278"/>
      <c r="BA47" s="1278"/>
      <c r="BB47" s="1278"/>
      <c r="BC47" s="1278"/>
      <c r="BD47" s="1278"/>
      <c r="BE47" s="1278"/>
      <c r="BF47" s="1278"/>
      <c r="BG47" s="1278"/>
      <c r="BH47" s="1278"/>
      <c r="BI47" s="1278"/>
      <c r="BJ47" s="1278"/>
      <c r="BK47" s="1278"/>
      <c r="BL47" s="1278"/>
      <c r="BM47" s="1278"/>
      <c r="BN47" s="1278"/>
      <c r="BO47" s="1278"/>
      <c r="BP47" s="1278"/>
      <c r="BQ47" s="1278"/>
      <c r="BR47" s="1278"/>
      <c r="BS47" s="1278"/>
      <c r="BT47" s="1278"/>
      <c r="BU47" s="1278"/>
      <c r="BV47" s="1278"/>
      <c r="BW47" s="1278"/>
      <c r="BX47" s="1278"/>
      <c r="BY47" s="1278"/>
      <c r="BZ47" s="1278"/>
      <c r="CA47" s="1278"/>
      <c r="CB47" s="1278"/>
      <c r="CC47" s="1278"/>
      <c r="CD47" s="1278"/>
      <c r="CE47" s="1278"/>
      <c r="CF47" s="1278"/>
      <c r="CG47" s="1278"/>
      <c r="CH47" s="1278"/>
      <c r="CI47" s="1278"/>
      <c r="CJ47" s="1278"/>
      <c r="CK47" s="1278"/>
      <c r="CL47" s="1278"/>
      <c r="CM47" s="1278"/>
      <c r="CN47" s="1278"/>
      <c r="CO47" s="1278"/>
      <c r="CP47" s="1278"/>
      <c r="CQ47" s="1278"/>
      <c r="CR47" s="1278"/>
      <c r="CS47" s="1278"/>
      <c r="CT47" s="1278"/>
      <c r="CU47" s="1278"/>
      <c r="CV47" s="1278"/>
      <c r="CW47" s="1278"/>
      <c r="CX47" s="1278"/>
      <c r="CY47" s="1278"/>
      <c r="CZ47" s="1278"/>
      <c r="DA47" s="1278"/>
      <c r="DB47" s="1278"/>
      <c r="DC47" s="1279"/>
    </row>
    <row r="48" spans="2:109" ht="13.5" x14ac:dyDescent="0.15">
      <c r="B48" s="379"/>
      <c r="H48" s="386"/>
      <c r="I48" s="386"/>
      <c r="J48" s="386"/>
      <c r="AN48" s="386"/>
      <c r="AO48" s="386"/>
      <c r="AP48" s="386"/>
      <c r="AZ48" s="386"/>
      <c r="BA48" s="386"/>
      <c r="BB48" s="386"/>
      <c r="BL48" s="386"/>
      <c r="BM48" s="386"/>
      <c r="BN48" s="386"/>
      <c r="BX48" s="386"/>
      <c r="BY48" s="386"/>
      <c r="BZ48" s="386"/>
      <c r="CJ48" s="386"/>
      <c r="CK48" s="386"/>
      <c r="CL48" s="386"/>
      <c r="CV48" s="386"/>
      <c r="CW48" s="386"/>
      <c r="CX48" s="386"/>
    </row>
    <row r="49" spans="1:109" ht="13.5" x14ac:dyDescent="0.15">
      <c r="B49" s="379"/>
      <c r="AN49" s="378" t="s">
        <v>610</v>
      </c>
    </row>
    <row r="50" spans="1:109" ht="13.5" x14ac:dyDescent="0.15">
      <c r="B50" s="379"/>
      <c r="G50" s="1254"/>
      <c r="H50" s="1254"/>
      <c r="I50" s="1254"/>
      <c r="J50" s="1254"/>
      <c r="K50" s="388"/>
      <c r="L50" s="388"/>
      <c r="M50" s="387"/>
      <c r="N50" s="387"/>
      <c r="AN50" s="1256"/>
      <c r="AO50" s="1257"/>
      <c r="AP50" s="1257"/>
      <c r="AQ50" s="1257"/>
      <c r="AR50" s="1257"/>
      <c r="AS50" s="1257"/>
      <c r="AT50" s="1257"/>
      <c r="AU50" s="1257"/>
      <c r="AV50" s="1257"/>
      <c r="AW50" s="1257"/>
      <c r="AX50" s="1257"/>
      <c r="AY50" s="1257"/>
      <c r="AZ50" s="1257"/>
      <c r="BA50" s="1257"/>
      <c r="BB50" s="1257"/>
      <c r="BC50" s="1257"/>
      <c r="BD50" s="1257"/>
      <c r="BE50" s="1257"/>
      <c r="BF50" s="1257"/>
      <c r="BG50" s="1257"/>
      <c r="BH50" s="1257"/>
      <c r="BI50" s="1257"/>
      <c r="BJ50" s="1257"/>
      <c r="BK50" s="1257"/>
      <c r="BL50" s="1257"/>
      <c r="BM50" s="1257"/>
      <c r="BN50" s="1257"/>
      <c r="BO50" s="1258"/>
      <c r="BP50" s="1250" t="s">
        <v>541</v>
      </c>
      <c r="BQ50" s="1250"/>
      <c r="BR50" s="1250"/>
      <c r="BS50" s="1250"/>
      <c r="BT50" s="1250"/>
      <c r="BU50" s="1250"/>
      <c r="BV50" s="1250"/>
      <c r="BW50" s="1250"/>
      <c r="BX50" s="1250" t="s">
        <v>542</v>
      </c>
      <c r="BY50" s="1250"/>
      <c r="BZ50" s="1250"/>
      <c r="CA50" s="1250"/>
      <c r="CB50" s="1250"/>
      <c r="CC50" s="1250"/>
      <c r="CD50" s="1250"/>
      <c r="CE50" s="1250"/>
      <c r="CF50" s="1250" t="s">
        <v>543</v>
      </c>
      <c r="CG50" s="1250"/>
      <c r="CH50" s="1250"/>
      <c r="CI50" s="1250"/>
      <c r="CJ50" s="1250"/>
      <c r="CK50" s="1250"/>
      <c r="CL50" s="1250"/>
      <c r="CM50" s="1250"/>
      <c r="CN50" s="1250" t="s">
        <v>544</v>
      </c>
      <c r="CO50" s="1250"/>
      <c r="CP50" s="1250"/>
      <c r="CQ50" s="1250"/>
      <c r="CR50" s="1250"/>
      <c r="CS50" s="1250"/>
      <c r="CT50" s="1250"/>
      <c r="CU50" s="1250"/>
      <c r="CV50" s="1250" t="s">
        <v>545</v>
      </c>
      <c r="CW50" s="1250"/>
      <c r="CX50" s="1250"/>
      <c r="CY50" s="1250"/>
      <c r="CZ50" s="1250"/>
      <c r="DA50" s="1250"/>
      <c r="DB50" s="1250"/>
      <c r="DC50" s="1250"/>
    </row>
    <row r="51" spans="1:109" ht="13.5" customHeight="1" x14ac:dyDescent="0.15">
      <c r="B51" s="379"/>
      <c r="G51" s="1259"/>
      <c r="H51" s="1259"/>
      <c r="I51" s="1270"/>
      <c r="J51" s="1270"/>
      <c r="K51" s="1255"/>
      <c r="L51" s="1255"/>
      <c r="M51" s="1255"/>
      <c r="N51" s="1255"/>
      <c r="AM51" s="386"/>
      <c r="AN51" s="1251" t="s">
        <v>609</v>
      </c>
      <c r="AO51" s="1251"/>
      <c r="AP51" s="1251"/>
      <c r="AQ51" s="1251"/>
      <c r="AR51" s="1251"/>
      <c r="AS51" s="1251"/>
      <c r="AT51" s="1251"/>
      <c r="AU51" s="1251"/>
      <c r="AV51" s="1251"/>
      <c r="AW51" s="1251"/>
      <c r="AX51" s="1251"/>
      <c r="AY51" s="1251"/>
      <c r="AZ51" s="1251"/>
      <c r="BA51" s="1251"/>
      <c r="BB51" s="1251" t="s">
        <v>616</v>
      </c>
      <c r="BC51" s="1251"/>
      <c r="BD51" s="1251"/>
      <c r="BE51" s="1251"/>
      <c r="BF51" s="1251"/>
      <c r="BG51" s="1251"/>
      <c r="BH51" s="1251"/>
      <c r="BI51" s="1251"/>
      <c r="BJ51" s="1251"/>
      <c r="BK51" s="1251"/>
      <c r="BL51" s="1251"/>
      <c r="BM51" s="1251"/>
      <c r="BN51" s="1251"/>
      <c r="BO51" s="1251"/>
      <c r="BP51" s="1269"/>
      <c r="BQ51" s="1248"/>
      <c r="BR51" s="1248"/>
      <c r="BS51" s="1248"/>
      <c r="BT51" s="1248"/>
      <c r="BU51" s="1248"/>
      <c r="BV51" s="1248"/>
      <c r="BW51" s="1248"/>
      <c r="BX51" s="1269"/>
      <c r="BY51" s="1248"/>
      <c r="BZ51" s="1248"/>
      <c r="CA51" s="1248"/>
      <c r="CB51" s="1248"/>
      <c r="CC51" s="1248"/>
      <c r="CD51" s="1248"/>
      <c r="CE51" s="1248"/>
      <c r="CF51" s="1269"/>
      <c r="CG51" s="1248"/>
      <c r="CH51" s="1248"/>
      <c r="CI51" s="1248"/>
      <c r="CJ51" s="1248"/>
      <c r="CK51" s="1248"/>
      <c r="CL51" s="1248"/>
      <c r="CM51" s="1248"/>
      <c r="CN51" s="1248">
        <v>174.4</v>
      </c>
      <c r="CO51" s="1248"/>
      <c r="CP51" s="1248"/>
      <c r="CQ51" s="1248"/>
      <c r="CR51" s="1248"/>
      <c r="CS51" s="1248"/>
      <c r="CT51" s="1248"/>
      <c r="CU51" s="1248"/>
      <c r="CV51" s="1269"/>
      <c r="CW51" s="1248"/>
      <c r="CX51" s="1248"/>
      <c r="CY51" s="1248"/>
      <c r="CZ51" s="1248"/>
      <c r="DA51" s="1248"/>
      <c r="DB51" s="1248"/>
      <c r="DC51" s="1248"/>
    </row>
    <row r="52" spans="1:109" ht="13.5" x14ac:dyDescent="0.15">
      <c r="B52" s="379"/>
      <c r="G52" s="1259"/>
      <c r="H52" s="1259"/>
      <c r="I52" s="1270"/>
      <c r="J52" s="1270"/>
      <c r="K52" s="1255"/>
      <c r="L52" s="1255"/>
      <c r="M52" s="1255"/>
      <c r="N52" s="1255"/>
      <c r="AM52" s="386"/>
      <c r="AN52" s="1251"/>
      <c r="AO52" s="1251"/>
      <c r="AP52" s="1251"/>
      <c r="AQ52" s="1251"/>
      <c r="AR52" s="1251"/>
      <c r="AS52" s="1251"/>
      <c r="AT52" s="1251"/>
      <c r="AU52" s="1251"/>
      <c r="AV52" s="1251"/>
      <c r="AW52" s="1251"/>
      <c r="AX52" s="1251"/>
      <c r="AY52" s="1251"/>
      <c r="AZ52" s="1251"/>
      <c r="BA52" s="1251"/>
      <c r="BB52" s="1251"/>
      <c r="BC52" s="1251"/>
      <c r="BD52" s="1251"/>
      <c r="BE52" s="1251"/>
      <c r="BF52" s="1251"/>
      <c r="BG52" s="1251"/>
      <c r="BH52" s="1251"/>
      <c r="BI52" s="1251"/>
      <c r="BJ52" s="1251"/>
      <c r="BK52" s="1251"/>
      <c r="BL52" s="1251"/>
      <c r="BM52" s="1251"/>
      <c r="BN52" s="1251"/>
      <c r="BO52" s="1251"/>
      <c r="BP52" s="1248"/>
      <c r="BQ52" s="1248"/>
      <c r="BR52" s="1248"/>
      <c r="BS52" s="1248"/>
      <c r="BT52" s="1248"/>
      <c r="BU52" s="1248"/>
      <c r="BV52" s="1248"/>
      <c r="BW52" s="1248"/>
      <c r="BX52" s="1248"/>
      <c r="BY52" s="1248"/>
      <c r="BZ52" s="1248"/>
      <c r="CA52" s="1248"/>
      <c r="CB52" s="1248"/>
      <c r="CC52" s="1248"/>
      <c r="CD52" s="1248"/>
      <c r="CE52" s="1248"/>
      <c r="CF52" s="1248"/>
      <c r="CG52" s="1248"/>
      <c r="CH52" s="1248"/>
      <c r="CI52" s="1248"/>
      <c r="CJ52" s="1248"/>
      <c r="CK52" s="1248"/>
      <c r="CL52" s="1248"/>
      <c r="CM52" s="1248"/>
      <c r="CN52" s="1248"/>
      <c r="CO52" s="1248"/>
      <c r="CP52" s="1248"/>
      <c r="CQ52" s="1248"/>
      <c r="CR52" s="1248"/>
      <c r="CS52" s="1248"/>
      <c r="CT52" s="1248"/>
      <c r="CU52" s="1248"/>
      <c r="CV52" s="1248"/>
      <c r="CW52" s="1248"/>
      <c r="CX52" s="1248"/>
      <c r="CY52" s="1248"/>
      <c r="CZ52" s="1248"/>
      <c r="DA52" s="1248"/>
      <c r="DB52" s="1248"/>
      <c r="DC52" s="1248"/>
    </row>
    <row r="53" spans="1:109" ht="13.5" x14ac:dyDescent="0.15">
      <c r="A53" s="394"/>
      <c r="B53" s="379"/>
      <c r="G53" s="1259"/>
      <c r="H53" s="1259"/>
      <c r="I53" s="1254"/>
      <c r="J53" s="1254"/>
      <c r="K53" s="1255"/>
      <c r="L53" s="1255"/>
      <c r="M53" s="1255"/>
      <c r="N53" s="1255"/>
      <c r="AM53" s="386"/>
      <c r="AN53" s="1251"/>
      <c r="AO53" s="1251"/>
      <c r="AP53" s="1251"/>
      <c r="AQ53" s="1251"/>
      <c r="AR53" s="1251"/>
      <c r="AS53" s="1251"/>
      <c r="AT53" s="1251"/>
      <c r="AU53" s="1251"/>
      <c r="AV53" s="1251"/>
      <c r="AW53" s="1251"/>
      <c r="AX53" s="1251"/>
      <c r="AY53" s="1251"/>
      <c r="AZ53" s="1251"/>
      <c r="BA53" s="1251"/>
      <c r="BB53" s="1251" t="s">
        <v>615</v>
      </c>
      <c r="BC53" s="1251"/>
      <c r="BD53" s="1251"/>
      <c r="BE53" s="1251"/>
      <c r="BF53" s="1251"/>
      <c r="BG53" s="1251"/>
      <c r="BH53" s="1251"/>
      <c r="BI53" s="1251"/>
      <c r="BJ53" s="1251"/>
      <c r="BK53" s="1251"/>
      <c r="BL53" s="1251"/>
      <c r="BM53" s="1251"/>
      <c r="BN53" s="1251"/>
      <c r="BO53" s="1251"/>
      <c r="BP53" s="1269"/>
      <c r="BQ53" s="1248"/>
      <c r="BR53" s="1248"/>
      <c r="BS53" s="1248"/>
      <c r="BT53" s="1248"/>
      <c r="BU53" s="1248"/>
      <c r="BV53" s="1248"/>
      <c r="BW53" s="1248"/>
      <c r="BX53" s="1269"/>
      <c r="BY53" s="1248"/>
      <c r="BZ53" s="1248"/>
      <c r="CA53" s="1248"/>
      <c r="CB53" s="1248"/>
      <c r="CC53" s="1248"/>
      <c r="CD53" s="1248"/>
      <c r="CE53" s="1248"/>
      <c r="CF53" s="1269"/>
      <c r="CG53" s="1248"/>
      <c r="CH53" s="1248"/>
      <c r="CI53" s="1248"/>
      <c r="CJ53" s="1248"/>
      <c r="CK53" s="1248"/>
      <c r="CL53" s="1248"/>
      <c r="CM53" s="1248"/>
      <c r="CN53" s="1248">
        <v>74.5</v>
      </c>
      <c r="CO53" s="1248"/>
      <c r="CP53" s="1248"/>
      <c r="CQ53" s="1248"/>
      <c r="CR53" s="1248"/>
      <c r="CS53" s="1248"/>
      <c r="CT53" s="1248"/>
      <c r="CU53" s="1248"/>
      <c r="CV53" s="1269"/>
      <c r="CW53" s="1248"/>
      <c r="CX53" s="1248"/>
      <c r="CY53" s="1248"/>
      <c r="CZ53" s="1248"/>
      <c r="DA53" s="1248"/>
      <c r="DB53" s="1248"/>
      <c r="DC53" s="1248"/>
    </row>
    <row r="54" spans="1:109" ht="13.5" x14ac:dyDescent="0.15">
      <c r="A54" s="394"/>
      <c r="B54" s="379"/>
      <c r="G54" s="1259"/>
      <c r="H54" s="1259"/>
      <c r="I54" s="1254"/>
      <c r="J54" s="1254"/>
      <c r="K54" s="1255"/>
      <c r="L54" s="1255"/>
      <c r="M54" s="1255"/>
      <c r="N54" s="1255"/>
      <c r="AM54" s="386"/>
      <c r="AN54" s="1251"/>
      <c r="AO54" s="1251"/>
      <c r="AP54" s="1251"/>
      <c r="AQ54" s="1251"/>
      <c r="AR54" s="1251"/>
      <c r="AS54" s="1251"/>
      <c r="AT54" s="1251"/>
      <c r="AU54" s="1251"/>
      <c r="AV54" s="1251"/>
      <c r="AW54" s="1251"/>
      <c r="AX54" s="1251"/>
      <c r="AY54" s="1251"/>
      <c r="AZ54" s="1251"/>
      <c r="BA54" s="1251"/>
      <c r="BB54" s="1251"/>
      <c r="BC54" s="1251"/>
      <c r="BD54" s="1251"/>
      <c r="BE54" s="1251"/>
      <c r="BF54" s="1251"/>
      <c r="BG54" s="1251"/>
      <c r="BH54" s="1251"/>
      <c r="BI54" s="1251"/>
      <c r="BJ54" s="1251"/>
      <c r="BK54" s="1251"/>
      <c r="BL54" s="1251"/>
      <c r="BM54" s="1251"/>
      <c r="BN54" s="1251"/>
      <c r="BO54" s="1251"/>
      <c r="BP54" s="1248"/>
      <c r="BQ54" s="1248"/>
      <c r="BR54" s="1248"/>
      <c r="BS54" s="1248"/>
      <c r="BT54" s="1248"/>
      <c r="BU54" s="1248"/>
      <c r="BV54" s="1248"/>
      <c r="BW54" s="1248"/>
      <c r="BX54" s="1248"/>
      <c r="BY54" s="1248"/>
      <c r="BZ54" s="1248"/>
      <c r="CA54" s="1248"/>
      <c r="CB54" s="1248"/>
      <c r="CC54" s="1248"/>
      <c r="CD54" s="1248"/>
      <c r="CE54" s="1248"/>
      <c r="CF54" s="1248"/>
      <c r="CG54" s="1248"/>
      <c r="CH54" s="1248"/>
      <c r="CI54" s="1248"/>
      <c r="CJ54" s="1248"/>
      <c r="CK54" s="1248"/>
      <c r="CL54" s="1248"/>
      <c r="CM54" s="1248"/>
      <c r="CN54" s="1248"/>
      <c r="CO54" s="1248"/>
      <c r="CP54" s="1248"/>
      <c r="CQ54" s="1248"/>
      <c r="CR54" s="1248"/>
      <c r="CS54" s="1248"/>
      <c r="CT54" s="1248"/>
      <c r="CU54" s="1248"/>
      <c r="CV54" s="1248"/>
      <c r="CW54" s="1248"/>
      <c r="CX54" s="1248"/>
      <c r="CY54" s="1248"/>
      <c r="CZ54" s="1248"/>
      <c r="DA54" s="1248"/>
      <c r="DB54" s="1248"/>
      <c r="DC54" s="1248"/>
    </row>
    <row r="55" spans="1:109" ht="13.5" x14ac:dyDescent="0.15">
      <c r="A55" s="394"/>
      <c r="B55" s="379"/>
      <c r="G55" s="1254"/>
      <c r="H55" s="1254"/>
      <c r="I55" s="1254"/>
      <c r="J55" s="1254"/>
      <c r="K55" s="1255"/>
      <c r="L55" s="1255"/>
      <c r="M55" s="1255"/>
      <c r="N55" s="1255"/>
      <c r="AN55" s="1250" t="s">
        <v>606</v>
      </c>
      <c r="AO55" s="1250"/>
      <c r="AP55" s="1250"/>
      <c r="AQ55" s="1250"/>
      <c r="AR55" s="1250"/>
      <c r="AS55" s="1250"/>
      <c r="AT55" s="1250"/>
      <c r="AU55" s="1250"/>
      <c r="AV55" s="1250"/>
      <c r="AW55" s="1250"/>
      <c r="AX55" s="1250"/>
      <c r="AY55" s="1250"/>
      <c r="AZ55" s="1250"/>
      <c r="BA55" s="1250"/>
      <c r="BB55" s="1251" t="s">
        <v>605</v>
      </c>
      <c r="BC55" s="1251"/>
      <c r="BD55" s="1251"/>
      <c r="BE55" s="1251"/>
      <c r="BF55" s="1251"/>
      <c r="BG55" s="1251"/>
      <c r="BH55" s="1251"/>
      <c r="BI55" s="1251"/>
      <c r="BJ55" s="1251"/>
      <c r="BK55" s="1251"/>
      <c r="BL55" s="1251"/>
      <c r="BM55" s="1251"/>
      <c r="BN55" s="1251"/>
      <c r="BO55" s="1251"/>
      <c r="BP55" s="1269"/>
      <c r="BQ55" s="1248"/>
      <c r="BR55" s="1248"/>
      <c r="BS55" s="1248"/>
      <c r="BT55" s="1248"/>
      <c r="BU55" s="1248"/>
      <c r="BV55" s="1248"/>
      <c r="BW55" s="1248"/>
      <c r="BX55" s="1269"/>
      <c r="BY55" s="1248"/>
      <c r="BZ55" s="1248"/>
      <c r="CA55" s="1248"/>
      <c r="CB55" s="1248"/>
      <c r="CC55" s="1248"/>
      <c r="CD55" s="1248"/>
      <c r="CE55" s="1248"/>
      <c r="CF55" s="1269"/>
      <c r="CG55" s="1248"/>
      <c r="CH55" s="1248"/>
      <c r="CI55" s="1248"/>
      <c r="CJ55" s="1248"/>
      <c r="CK55" s="1248"/>
      <c r="CL55" s="1248"/>
      <c r="CM55" s="1248"/>
      <c r="CN55" s="1248">
        <v>152</v>
      </c>
      <c r="CO55" s="1248"/>
      <c r="CP55" s="1248"/>
      <c r="CQ55" s="1248"/>
      <c r="CR55" s="1248"/>
      <c r="CS55" s="1248"/>
      <c r="CT55" s="1248"/>
      <c r="CU55" s="1248"/>
      <c r="CV55" s="1269"/>
      <c r="CW55" s="1248"/>
      <c r="CX55" s="1248"/>
      <c r="CY55" s="1248"/>
      <c r="CZ55" s="1248"/>
      <c r="DA55" s="1248"/>
      <c r="DB55" s="1248"/>
      <c r="DC55" s="1248"/>
    </row>
    <row r="56" spans="1:109" ht="13.5" x14ac:dyDescent="0.15">
      <c r="A56" s="394"/>
      <c r="B56" s="379"/>
      <c r="G56" s="1254"/>
      <c r="H56" s="1254"/>
      <c r="I56" s="1254"/>
      <c r="J56" s="1254"/>
      <c r="K56" s="1255"/>
      <c r="L56" s="1255"/>
      <c r="M56" s="1255"/>
      <c r="N56" s="1255"/>
      <c r="AN56" s="1250"/>
      <c r="AO56" s="1250"/>
      <c r="AP56" s="1250"/>
      <c r="AQ56" s="1250"/>
      <c r="AR56" s="1250"/>
      <c r="AS56" s="1250"/>
      <c r="AT56" s="1250"/>
      <c r="AU56" s="1250"/>
      <c r="AV56" s="1250"/>
      <c r="AW56" s="1250"/>
      <c r="AX56" s="1250"/>
      <c r="AY56" s="1250"/>
      <c r="AZ56" s="1250"/>
      <c r="BA56" s="1250"/>
      <c r="BB56" s="1251"/>
      <c r="BC56" s="1251"/>
      <c r="BD56" s="1251"/>
      <c r="BE56" s="1251"/>
      <c r="BF56" s="1251"/>
      <c r="BG56" s="1251"/>
      <c r="BH56" s="1251"/>
      <c r="BI56" s="1251"/>
      <c r="BJ56" s="1251"/>
      <c r="BK56" s="1251"/>
      <c r="BL56" s="1251"/>
      <c r="BM56" s="1251"/>
      <c r="BN56" s="1251"/>
      <c r="BO56" s="1251"/>
      <c r="BP56" s="1248"/>
      <c r="BQ56" s="1248"/>
      <c r="BR56" s="1248"/>
      <c r="BS56" s="1248"/>
      <c r="BT56" s="1248"/>
      <c r="BU56" s="1248"/>
      <c r="BV56" s="1248"/>
      <c r="BW56" s="1248"/>
      <c r="BX56" s="1248"/>
      <c r="BY56" s="1248"/>
      <c r="BZ56" s="1248"/>
      <c r="CA56" s="1248"/>
      <c r="CB56" s="1248"/>
      <c r="CC56" s="1248"/>
      <c r="CD56" s="1248"/>
      <c r="CE56" s="1248"/>
      <c r="CF56" s="1248"/>
      <c r="CG56" s="1248"/>
      <c r="CH56" s="1248"/>
      <c r="CI56" s="1248"/>
      <c r="CJ56" s="1248"/>
      <c r="CK56" s="1248"/>
      <c r="CL56" s="1248"/>
      <c r="CM56" s="1248"/>
      <c r="CN56" s="1248"/>
      <c r="CO56" s="1248"/>
      <c r="CP56" s="1248"/>
      <c r="CQ56" s="1248"/>
      <c r="CR56" s="1248"/>
      <c r="CS56" s="1248"/>
      <c r="CT56" s="1248"/>
      <c r="CU56" s="1248"/>
      <c r="CV56" s="1248"/>
      <c r="CW56" s="1248"/>
      <c r="CX56" s="1248"/>
      <c r="CY56" s="1248"/>
      <c r="CZ56" s="1248"/>
      <c r="DA56" s="1248"/>
      <c r="DB56" s="1248"/>
      <c r="DC56" s="1248"/>
    </row>
    <row r="57" spans="1:109" s="394" customFormat="1" ht="13.5" x14ac:dyDescent="0.15">
      <c r="B57" s="400"/>
      <c r="G57" s="1254"/>
      <c r="H57" s="1254"/>
      <c r="I57" s="1252"/>
      <c r="J57" s="1252"/>
      <c r="K57" s="1255"/>
      <c r="L57" s="1255"/>
      <c r="M57" s="1255"/>
      <c r="N57" s="1255"/>
      <c r="AM57" s="378"/>
      <c r="AN57" s="1250"/>
      <c r="AO57" s="1250"/>
      <c r="AP57" s="1250"/>
      <c r="AQ57" s="1250"/>
      <c r="AR57" s="1250"/>
      <c r="AS57" s="1250"/>
      <c r="AT57" s="1250"/>
      <c r="AU57" s="1250"/>
      <c r="AV57" s="1250"/>
      <c r="AW57" s="1250"/>
      <c r="AX57" s="1250"/>
      <c r="AY57" s="1250"/>
      <c r="AZ57" s="1250"/>
      <c r="BA57" s="1250"/>
      <c r="BB57" s="1251" t="s">
        <v>614</v>
      </c>
      <c r="BC57" s="1251"/>
      <c r="BD57" s="1251"/>
      <c r="BE57" s="1251"/>
      <c r="BF57" s="1251"/>
      <c r="BG57" s="1251"/>
      <c r="BH57" s="1251"/>
      <c r="BI57" s="1251"/>
      <c r="BJ57" s="1251"/>
      <c r="BK57" s="1251"/>
      <c r="BL57" s="1251"/>
      <c r="BM57" s="1251"/>
      <c r="BN57" s="1251"/>
      <c r="BO57" s="1251"/>
      <c r="BP57" s="1269"/>
      <c r="BQ57" s="1248"/>
      <c r="BR57" s="1248"/>
      <c r="BS57" s="1248"/>
      <c r="BT57" s="1248"/>
      <c r="BU57" s="1248"/>
      <c r="BV57" s="1248"/>
      <c r="BW57" s="1248"/>
      <c r="BX57" s="1269"/>
      <c r="BY57" s="1248"/>
      <c r="BZ57" s="1248"/>
      <c r="CA57" s="1248"/>
      <c r="CB57" s="1248"/>
      <c r="CC57" s="1248"/>
      <c r="CD57" s="1248"/>
      <c r="CE57" s="1248"/>
      <c r="CF57" s="1269"/>
      <c r="CG57" s="1248"/>
      <c r="CH57" s="1248"/>
      <c r="CI57" s="1248"/>
      <c r="CJ57" s="1248"/>
      <c r="CK57" s="1248"/>
      <c r="CL57" s="1248"/>
      <c r="CM57" s="1248"/>
      <c r="CN57" s="1248">
        <v>71</v>
      </c>
      <c r="CO57" s="1248"/>
      <c r="CP57" s="1248"/>
      <c r="CQ57" s="1248"/>
      <c r="CR57" s="1248"/>
      <c r="CS57" s="1248"/>
      <c r="CT57" s="1248"/>
      <c r="CU57" s="1248"/>
      <c r="CV57" s="1269"/>
      <c r="CW57" s="1248"/>
      <c r="CX57" s="1248"/>
      <c r="CY57" s="1248"/>
      <c r="CZ57" s="1248"/>
      <c r="DA57" s="1248"/>
      <c r="DB57" s="1248"/>
      <c r="DC57" s="1248"/>
      <c r="DD57" s="405"/>
      <c r="DE57" s="400"/>
    </row>
    <row r="58" spans="1:109" s="394" customFormat="1" ht="13.5" x14ac:dyDescent="0.15">
      <c r="A58" s="378"/>
      <c r="B58" s="400"/>
      <c r="G58" s="1254"/>
      <c r="H58" s="1254"/>
      <c r="I58" s="1252"/>
      <c r="J58" s="1252"/>
      <c r="K58" s="1255"/>
      <c r="L58" s="1255"/>
      <c r="M58" s="1255"/>
      <c r="N58" s="1255"/>
      <c r="AM58" s="378"/>
      <c r="AN58" s="1250"/>
      <c r="AO58" s="1250"/>
      <c r="AP58" s="1250"/>
      <c r="AQ58" s="1250"/>
      <c r="AR58" s="1250"/>
      <c r="AS58" s="1250"/>
      <c r="AT58" s="1250"/>
      <c r="AU58" s="1250"/>
      <c r="AV58" s="1250"/>
      <c r="AW58" s="1250"/>
      <c r="AX58" s="1250"/>
      <c r="AY58" s="1250"/>
      <c r="AZ58" s="1250"/>
      <c r="BA58" s="1250"/>
      <c r="BB58" s="1251"/>
      <c r="BC58" s="1251"/>
      <c r="BD58" s="1251"/>
      <c r="BE58" s="1251"/>
      <c r="BF58" s="1251"/>
      <c r="BG58" s="1251"/>
      <c r="BH58" s="1251"/>
      <c r="BI58" s="1251"/>
      <c r="BJ58" s="1251"/>
      <c r="BK58" s="1251"/>
      <c r="BL58" s="1251"/>
      <c r="BM58" s="1251"/>
      <c r="BN58" s="1251"/>
      <c r="BO58" s="1251"/>
      <c r="BP58" s="1248"/>
      <c r="BQ58" s="1248"/>
      <c r="BR58" s="1248"/>
      <c r="BS58" s="1248"/>
      <c r="BT58" s="1248"/>
      <c r="BU58" s="1248"/>
      <c r="BV58" s="1248"/>
      <c r="BW58" s="1248"/>
      <c r="BX58" s="1248"/>
      <c r="BY58" s="1248"/>
      <c r="BZ58" s="1248"/>
      <c r="CA58" s="1248"/>
      <c r="CB58" s="1248"/>
      <c r="CC58" s="1248"/>
      <c r="CD58" s="1248"/>
      <c r="CE58" s="1248"/>
      <c r="CF58" s="1248"/>
      <c r="CG58" s="1248"/>
      <c r="CH58" s="1248"/>
      <c r="CI58" s="1248"/>
      <c r="CJ58" s="1248"/>
      <c r="CK58" s="1248"/>
      <c r="CL58" s="1248"/>
      <c r="CM58" s="1248"/>
      <c r="CN58" s="1248"/>
      <c r="CO58" s="1248"/>
      <c r="CP58" s="1248"/>
      <c r="CQ58" s="1248"/>
      <c r="CR58" s="1248"/>
      <c r="CS58" s="1248"/>
      <c r="CT58" s="1248"/>
      <c r="CU58" s="1248"/>
      <c r="CV58" s="1248"/>
      <c r="CW58" s="1248"/>
      <c r="CX58" s="1248"/>
      <c r="CY58" s="1248"/>
      <c r="CZ58" s="1248"/>
      <c r="DA58" s="1248"/>
      <c r="DB58" s="1248"/>
      <c r="DC58" s="1248"/>
      <c r="DD58" s="405"/>
      <c r="DE58" s="400"/>
    </row>
    <row r="59" spans="1:109" s="394" customFormat="1" ht="13.5" x14ac:dyDescent="0.15">
      <c r="A59" s="378"/>
      <c r="B59" s="400"/>
      <c r="K59" s="406"/>
      <c r="L59" s="406"/>
      <c r="M59" s="406"/>
      <c r="N59" s="406"/>
      <c r="AQ59" s="406"/>
      <c r="AR59" s="406"/>
      <c r="AS59" s="406"/>
      <c r="AT59" s="406"/>
      <c r="BC59" s="406"/>
      <c r="BD59" s="406"/>
      <c r="BE59" s="406"/>
      <c r="BF59" s="406"/>
      <c r="BO59" s="406"/>
      <c r="BP59" s="406"/>
      <c r="BQ59" s="406"/>
      <c r="BR59" s="406"/>
      <c r="CA59" s="406"/>
      <c r="CB59" s="406"/>
      <c r="CC59" s="406"/>
      <c r="CD59" s="406"/>
      <c r="CM59" s="406"/>
      <c r="CN59" s="406"/>
      <c r="CO59" s="406"/>
      <c r="CP59" s="406"/>
      <c r="CY59" s="406"/>
      <c r="CZ59" s="406"/>
      <c r="DA59" s="406"/>
      <c r="DB59" s="406"/>
      <c r="DC59" s="406"/>
      <c r="DD59" s="405"/>
      <c r="DE59" s="400"/>
    </row>
    <row r="60" spans="1:109" s="394" customFormat="1" ht="13.5" x14ac:dyDescent="0.15">
      <c r="A60" s="378"/>
      <c r="B60" s="400"/>
      <c r="K60" s="406"/>
      <c r="L60" s="406"/>
      <c r="M60" s="406"/>
      <c r="N60" s="406"/>
      <c r="AQ60" s="406"/>
      <c r="AR60" s="406"/>
      <c r="AS60" s="406"/>
      <c r="AT60" s="406"/>
      <c r="BC60" s="406"/>
      <c r="BD60" s="406"/>
      <c r="BE60" s="406"/>
      <c r="BF60" s="406"/>
      <c r="BO60" s="406"/>
      <c r="BP60" s="406"/>
      <c r="BQ60" s="406"/>
      <c r="BR60" s="406"/>
      <c r="CA60" s="406"/>
      <c r="CB60" s="406"/>
      <c r="CC60" s="406"/>
      <c r="CD60" s="406"/>
      <c r="CM60" s="406"/>
      <c r="CN60" s="406"/>
      <c r="CO60" s="406"/>
      <c r="CP60" s="406"/>
      <c r="CY60" s="406"/>
      <c r="CZ60" s="406"/>
      <c r="DA60" s="406"/>
      <c r="DB60" s="406"/>
      <c r="DC60" s="406"/>
      <c r="DD60" s="405"/>
      <c r="DE60" s="400"/>
    </row>
    <row r="61" spans="1:109" s="394" customFormat="1" ht="13.5" x14ac:dyDescent="0.15">
      <c r="A61" s="378"/>
      <c r="B61" s="404"/>
      <c r="C61" s="403"/>
      <c r="D61" s="403"/>
      <c r="E61" s="403"/>
      <c r="F61" s="403"/>
      <c r="G61" s="403"/>
      <c r="H61" s="403"/>
      <c r="I61" s="403"/>
      <c r="J61" s="403"/>
      <c r="K61" s="403"/>
      <c r="L61" s="403"/>
      <c r="M61" s="402"/>
      <c r="N61" s="402"/>
      <c r="O61" s="403"/>
      <c r="P61" s="403"/>
      <c r="Q61" s="403"/>
      <c r="R61" s="403"/>
      <c r="S61" s="403"/>
      <c r="T61" s="403"/>
      <c r="U61" s="403"/>
      <c r="V61" s="403"/>
      <c r="W61" s="403"/>
      <c r="X61" s="403"/>
      <c r="Y61" s="403"/>
      <c r="Z61" s="403"/>
      <c r="AA61" s="403"/>
      <c r="AB61" s="403"/>
      <c r="AC61" s="403"/>
      <c r="AD61" s="403"/>
      <c r="AE61" s="403"/>
      <c r="AF61" s="403"/>
      <c r="AG61" s="403"/>
      <c r="AH61" s="403"/>
      <c r="AI61" s="403"/>
      <c r="AJ61" s="403"/>
      <c r="AK61" s="403"/>
      <c r="AL61" s="403"/>
      <c r="AM61" s="403"/>
      <c r="AN61" s="403"/>
      <c r="AO61" s="403"/>
      <c r="AP61" s="403"/>
      <c r="AQ61" s="403"/>
      <c r="AR61" s="403"/>
      <c r="AS61" s="402"/>
      <c r="AT61" s="402"/>
      <c r="AU61" s="403"/>
      <c r="AV61" s="403"/>
      <c r="AW61" s="403"/>
      <c r="AX61" s="403"/>
      <c r="AY61" s="403"/>
      <c r="AZ61" s="403"/>
      <c r="BA61" s="403"/>
      <c r="BB61" s="403"/>
      <c r="BC61" s="403"/>
      <c r="BD61" s="403"/>
      <c r="BE61" s="402"/>
      <c r="BF61" s="402"/>
      <c r="BG61" s="403"/>
      <c r="BH61" s="403"/>
      <c r="BI61" s="403"/>
      <c r="BJ61" s="403"/>
      <c r="BK61" s="403"/>
      <c r="BL61" s="403"/>
      <c r="BM61" s="403"/>
      <c r="BN61" s="403"/>
      <c r="BO61" s="403"/>
      <c r="BP61" s="403"/>
      <c r="BQ61" s="402"/>
      <c r="BR61" s="402"/>
      <c r="BS61" s="403"/>
      <c r="BT61" s="403"/>
      <c r="BU61" s="403"/>
      <c r="BV61" s="403"/>
      <c r="BW61" s="403"/>
      <c r="BX61" s="403"/>
      <c r="BY61" s="403"/>
      <c r="BZ61" s="403"/>
      <c r="CA61" s="403"/>
      <c r="CB61" s="403"/>
      <c r="CC61" s="402"/>
      <c r="CD61" s="402"/>
      <c r="CE61" s="403"/>
      <c r="CF61" s="403"/>
      <c r="CG61" s="403"/>
      <c r="CH61" s="403"/>
      <c r="CI61" s="403"/>
      <c r="CJ61" s="403"/>
      <c r="CK61" s="403"/>
      <c r="CL61" s="403"/>
      <c r="CM61" s="403"/>
      <c r="CN61" s="403"/>
      <c r="CO61" s="402"/>
      <c r="CP61" s="402"/>
      <c r="CQ61" s="403"/>
      <c r="CR61" s="403"/>
      <c r="CS61" s="403"/>
      <c r="CT61" s="403"/>
      <c r="CU61" s="403"/>
      <c r="CV61" s="403"/>
      <c r="CW61" s="403"/>
      <c r="CX61" s="403"/>
      <c r="CY61" s="403"/>
      <c r="CZ61" s="403"/>
      <c r="DA61" s="402"/>
      <c r="DB61" s="402"/>
      <c r="DC61" s="402"/>
      <c r="DD61" s="401"/>
      <c r="DE61" s="400"/>
    </row>
    <row r="62" spans="1:109" ht="13.5"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78"/>
    </row>
    <row r="63" spans="1:109" ht="17.25" x14ac:dyDescent="0.15">
      <c r="B63" s="398" t="s">
        <v>613</v>
      </c>
    </row>
    <row r="64" spans="1:109" ht="13.5" x14ac:dyDescent="0.15">
      <c r="B64" s="379"/>
      <c r="G64" s="395"/>
      <c r="I64" s="397"/>
      <c r="J64" s="397"/>
      <c r="K64" s="397"/>
      <c r="L64" s="397"/>
      <c r="M64" s="397"/>
      <c r="N64" s="396"/>
      <c r="AM64" s="395"/>
      <c r="AN64" s="395" t="s">
        <v>612</v>
      </c>
      <c r="AP64" s="394"/>
      <c r="AQ64" s="394"/>
      <c r="AR64" s="394"/>
      <c r="AY64" s="395"/>
      <c r="BA64" s="394"/>
      <c r="BB64" s="394"/>
      <c r="BC64" s="394"/>
      <c r="BK64" s="395"/>
      <c r="BM64" s="394"/>
      <c r="BN64" s="394"/>
      <c r="BO64" s="394"/>
      <c r="BW64" s="395"/>
      <c r="BY64" s="394"/>
      <c r="BZ64" s="394"/>
      <c r="CA64" s="394"/>
      <c r="CI64" s="395"/>
      <c r="CK64" s="394"/>
      <c r="CL64" s="394"/>
      <c r="CM64" s="394"/>
      <c r="CU64" s="395"/>
      <c r="CW64" s="394"/>
      <c r="CX64" s="394"/>
      <c r="CY64" s="394"/>
    </row>
    <row r="65" spans="2:107" ht="13.5" x14ac:dyDescent="0.15">
      <c r="B65" s="379"/>
      <c r="AN65" s="1260" t="s">
        <v>611</v>
      </c>
      <c r="AO65" s="1261"/>
      <c r="AP65" s="1261"/>
      <c r="AQ65" s="1261"/>
      <c r="AR65" s="1261"/>
      <c r="AS65" s="1261"/>
      <c r="AT65" s="1261"/>
      <c r="AU65" s="1261"/>
      <c r="AV65" s="1261"/>
      <c r="AW65" s="1261"/>
      <c r="AX65" s="1261"/>
      <c r="AY65" s="1261"/>
      <c r="AZ65" s="1261"/>
      <c r="BA65" s="1261"/>
      <c r="BB65" s="1261"/>
      <c r="BC65" s="1261"/>
      <c r="BD65" s="1261"/>
      <c r="BE65" s="1261"/>
      <c r="BF65" s="1261"/>
      <c r="BG65" s="1261"/>
      <c r="BH65" s="1261"/>
      <c r="BI65" s="1261"/>
      <c r="BJ65" s="1261"/>
      <c r="BK65" s="1261"/>
      <c r="BL65" s="1261"/>
      <c r="BM65" s="1261"/>
      <c r="BN65" s="1261"/>
      <c r="BO65" s="1261"/>
      <c r="BP65" s="1261"/>
      <c r="BQ65" s="1261"/>
      <c r="BR65" s="1261"/>
      <c r="BS65" s="1261"/>
      <c r="BT65" s="1261"/>
      <c r="BU65" s="1261"/>
      <c r="BV65" s="1261"/>
      <c r="BW65" s="1261"/>
      <c r="BX65" s="1261"/>
      <c r="BY65" s="1261"/>
      <c r="BZ65" s="1261"/>
      <c r="CA65" s="1261"/>
      <c r="CB65" s="1261"/>
      <c r="CC65" s="1261"/>
      <c r="CD65" s="1261"/>
      <c r="CE65" s="1261"/>
      <c r="CF65" s="1261"/>
      <c r="CG65" s="1261"/>
      <c r="CH65" s="1261"/>
      <c r="CI65" s="1261"/>
      <c r="CJ65" s="1261"/>
      <c r="CK65" s="1261"/>
      <c r="CL65" s="1261"/>
      <c r="CM65" s="1261"/>
      <c r="CN65" s="1261"/>
      <c r="CO65" s="1261"/>
      <c r="CP65" s="1261"/>
      <c r="CQ65" s="1261"/>
      <c r="CR65" s="1261"/>
      <c r="CS65" s="1261"/>
      <c r="CT65" s="1261"/>
      <c r="CU65" s="1261"/>
      <c r="CV65" s="1261"/>
      <c r="CW65" s="1261"/>
      <c r="CX65" s="1261"/>
      <c r="CY65" s="1261"/>
      <c r="CZ65" s="1261"/>
      <c r="DA65" s="1261"/>
      <c r="DB65" s="1261"/>
      <c r="DC65" s="1262"/>
    </row>
    <row r="66" spans="2:107" ht="13.5" x14ac:dyDescent="0.15">
      <c r="B66" s="379"/>
      <c r="AN66" s="1263"/>
      <c r="AO66" s="1264"/>
      <c r="AP66" s="1264"/>
      <c r="AQ66" s="1264"/>
      <c r="AR66" s="1264"/>
      <c r="AS66" s="1264"/>
      <c r="AT66" s="1264"/>
      <c r="AU66" s="1264"/>
      <c r="AV66" s="1264"/>
      <c r="AW66" s="1264"/>
      <c r="AX66" s="1264"/>
      <c r="AY66" s="1264"/>
      <c r="AZ66" s="1264"/>
      <c r="BA66" s="1264"/>
      <c r="BB66" s="1264"/>
      <c r="BC66" s="1264"/>
      <c r="BD66" s="1264"/>
      <c r="BE66" s="1264"/>
      <c r="BF66" s="1264"/>
      <c r="BG66" s="1264"/>
      <c r="BH66" s="1264"/>
      <c r="BI66" s="1264"/>
      <c r="BJ66" s="1264"/>
      <c r="BK66" s="1264"/>
      <c r="BL66" s="1264"/>
      <c r="BM66" s="1264"/>
      <c r="BN66" s="1264"/>
      <c r="BO66" s="1264"/>
      <c r="BP66" s="1264"/>
      <c r="BQ66" s="1264"/>
      <c r="BR66" s="1264"/>
      <c r="BS66" s="1264"/>
      <c r="BT66" s="1264"/>
      <c r="BU66" s="1264"/>
      <c r="BV66" s="1264"/>
      <c r="BW66" s="1264"/>
      <c r="BX66" s="1264"/>
      <c r="BY66" s="1264"/>
      <c r="BZ66" s="1264"/>
      <c r="CA66" s="1264"/>
      <c r="CB66" s="1264"/>
      <c r="CC66" s="1264"/>
      <c r="CD66" s="1264"/>
      <c r="CE66" s="1264"/>
      <c r="CF66" s="1264"/>
      <c r="CG66" s="1264"/>
      <c r="CH66" s="1264"/>
      <c r="CI66" s="1264"/>
      <c r="CJ66" s="1264"/>
      <c r="CK66" s="1264"/>
      <c r="CL66" s="1264"/>
      <c r="CM66" s="1264"/>
      <c r="CN66" s="1264"/>
      <c r="CO66" s="1264"/>
      <c r="CP66" s="1264"/>
      <c r="CQ66" s="1264"/>
      <c r="CR66" s="1264"/>
      <c r="CS66" s="1264"/>
      <c r="CT66" s="1264"/>
      <c r="CU66" s="1264"/>
      <c r="CV66" s="1264"/>
      <c r="CW66" s="1264"/>
      <c r="CX66" s="1264"/>
      <c r="CY66" s="1264"/>
      <c r="CZ66" s="1264"/>
      <c r="DA66" s="1264"/>
      <c r="DB66" s="1264"/>
      <c r="DC66" s="1265"/>
    </row>
    <row r="67" spans="2:107" ht="13.5" x14ac:dyDescent="0.15">
      <c r="B67" s="379"/>
      <c r="AN67" s="1263"/>
      <c r="AO67" s="1264"/>
      <c r="AP67" s="1264"/>
      <c r="AQ67" s="1264"/>
      <c r="AR67" s="1264"/>
      <c r="AS67" s="1264"/>
      <c r="AT67" s="1264"/>
      <c r="AU67" s="1264"/>
      <c r="AV67" s="1264"/>
      <c r="AW67" s="1264"/>
      <c r="AX67" s="1264"/>
      <c r="AY67" s="1264"/>
      <c r="AZ67" s="1264"/>
      <c r="BA67" s="1264"/>
      <c r="BB67" s="1264"/>
      <c r="BC67" s="1264"/>
      <c r="BD67" s="1264"/>
      <c r="BE67" s="1264"/>
      <c r="BF67" s="1264"/>
      <c r="BG67" s="1264"/>
      <c r="BH67" s="1264"/>
      <c r="BI67" s="1264"/>
      <c r="BJ67" s="1264"/>
      <c r="BK67" s="1264"/>
      <c r="BL67" s="1264"/>
      <c r="BM67" s="1264"/>
      <c r="BN67" s="1264"/>
      <c r="BO67" s="1264"/>
      <c r="BP67" s="1264"/>
      <c r="BQ67" s="1264"/>
      <c r="BR67" s="1264"/>
      <c r="BS67" s="1264"/>
      <c r="BT67" s="1264"/>
      <c r="BU67" s="1264"/>
      <c r="BV67" s="1264"/>
      <c r="BW67" s="1264"/>
      <c r="BX67" s="1264"/>
      <c r="BY67" s="1264"/>
      <c r="BZ67" s="1264"/>
      <c r="CA67" s="1264"/>
      <c r="CB67" s="1264"/>
      <c r="CC67" s="1264"/>
      <c r="CD67" s="1264"/>
      <c r="CE67" s="1264"/>
      <c r="CF67" s="1264"/>
      <c r="CG67" s="1264"/>
      <c r="CH67" s="1264"/>
      <c r="CI67" s="1264"/>
      <c r="CJ67" s="1264"/>
      <c r="CK67" s="1264"/>
      <c r="CL67" s="1264"/>
      <c r="CM67" s="1264"/>
      <c r="CN67" s="1264"/>
      <c r="CO67" s="1264"/>
      <c r="CP67" s="1264"/>
      <c r="CQ67" s="1264"/>
      <c r="CR67" s="1264"/>
      <c r="CS67" s="1264"/>
      <c r="CT67" s="1264"/>
      <c r="CU67" s="1264"/>
      <c r="CV67" s="1264"/>
      <c r="CW67" s="1264"/>
      <c r="CX67" s="1264"/>
      <c r="CY67" s="1264"/>
      <c r="CZ67" s="1264"/>
      <c r="DA67" s="1264"/>
      <c r="DB67" s="1264"/>
      <c r="DC67" s="1265"/>
    </row>
    <row r="68" spans="2:107" ht="13.5" x14ac:dyDescent="0.15">
      <c r="B68" s="379"/>
      <c r="AN68" s="1263"/>
      <c r="AO68" s="1264"/>
      <c r="AP68" s="1264"/>
      <c r="AQ68" s="1264"/>
      <c r="AR68" s="1264"/>
      <c r="AS68" s="1264"/>
      <c r="AT68" s="1264"/>
      <c r="AU68" s="1264"/>
      <c r="AV68" s="1264"/>
      <c r="AW68" s="1264"/>
      <c r="AX68" s="1264"/>
      <c r="AY68" s="1264"/>
      <c r="AZ68" s="1264"/>
      <c r="BA68" s="1264"/>
      <c r="BB68" s="1264"/>
      <c r="BC68" s="1264"/>
      <c r="BD68" s="1264"/>
      <c r="BE68" s="1264"/>
      <c r="BF68" s="1264"/>
      <c r="BG68" s="1264"/>
      <c r="BH68" s="1264"/>
      <c r="BI68" s="1264"/>
      <c r="BJ68" s="1264"/>
      <c r="BK68" s="1264"/>
      <c r="BL68" s="1264"/>
      <c r="BM68" s="1264"/>
      <c r="BN68" s="1264"/>
      <c r="BO68" s="1264"/>
      <c r="BP68" s="1264"/>
      <c r="BQ68" s="1264"/>
      <c r="BR68" s="1264"/>
      <c r="BS68" s="1264"/>
      <c r="BT68" s="1264"/>
      <c r="BU68" s="1264"/>
      <c r="BV68" s="1264"/>
      <c r="BW68" s="1264"/>
      <c r="BX68" s="1264"/>
      <c r="BY68" s="1264"/>
      <c r="BZ68" s="1264"/>
      <c r="CA68" s="1264"/>
      <c r="CB68" s="1264"/>
      <c r="CC68" s="1264"/>
      <c r="CD68" s="1264"/>
      <c r="CE68" s="1264"/>
      <c r="CF68" s="1264"/>
      <c r="CG68" s="1264"/>
      <c r="CH68" s="1264"/>
      <c r="CI68" s="1264"/>
      <c r="CJ68" s="1264"/>
      <c r="CK68" s="1264"/>
      <c r="CL68" s="1264"/>
      <c r="CM68" s="1264"/>
      <c r="CN68" s="1264"/>
      <c r="CO68" s="1264"/>
      <c r="CP68" s="1264"/>
      <c r="CQ68" s="1264"/>
      <c r="CR68" s="1264"/>
      <c r="CS68" s="1264"/>
      <c r="CT68" s="1264"/>
      <c r="CU68" s="1264"/>
      <c r="CV68" s="1264"/>
      <c r="CW68" s="1264"/>
      <c r="CX68" s="1264"/>
      <c r="CY68" s="1264"/>
      <c r="CZ68" s="1264"/>
      <c r="DA68" s="1264"/>
      <c r="DB68" s="1264"/>
      <c r="DC68" s="1265"/>
    </row>
    <row r="69" spans="2:107" ht="13.5" x14ac:dyDescent="0.15">
      <c r="B69" s="379"/>
      <c r="AN69" s="1266"/>
      <c r="AO69" s="1267"/>
      <c r="AP69" s="1267"/>
      <c r="AQ69" s="1267"/>
      <c r="AR69" s="1267"/>
      <c r="AS69" s="1267"/>
      <c r="AT69" s="1267"/>
      <c r="AU69" s="1267"/>
      <c r="AV69" s="1267"/>
      <c r="AW69" s="1267"/>
      <c r="AX69" s="1267"/>
      <c r="AY69" s="1267"/>
      <c r="AZ69" s="1267"/>
      <c r="BA69" s="1267"/>
      <c r="BB69" s="1267"/>
      <c r="BC69" s="1267"/>
      <c r="BD69" s="1267"/>
      <c r="BE69" s="1267"/>
      <c r="BF69" s="1267"/>
      <c r="BG69" s="1267"/>
      <c r="BH69" s="1267"/>
      <c r="BI69" s="1267"/>
      <c r="BJ69" s="1267"/>
      <c r="BK69" s="1267"/>
      <c r="BL69" s="1267"/>
      <c r="BM69" s="1267"/>
      <c r="BN69" s="1267"/>
      <c r="BO69" s="1267"/>
      <c r="BP69" s="1267"/>
      <c r="BQ69" s="1267"/>
      <c r="BR69" s="1267"/>
      <c r="BS69" s="1267"/>
      <c r="BT69" s="1267"/>
      <c r="BU69" s="1267"/>
      <c r="BV69" s="1267"/>
      <c r="BW69" s="1267"/>
      <c r="BX69" s="1267"/>
      <c r="BY69" s="1267"/>
      <c r="BZ69" s="1267"/>
      <c r="CA69" s="1267"/>
      <c r="CB69" s="1267"/>
      <c r="CC69" s="1267"/>
      <c r="CD69" s="1267"/>
      <c r="CE69" s="1267"/>
      <c r="CF69" s="1267"/>
      <c r="CG69" s="1267"/>
      <c r="CH69" s="1267"/>
      <c r="CI69" s="1267"/>
      <c r="CJ69" s="1267"/>
      <c r="CK69" s="1267"/>
      <c r="CL69" s="1267"/>
      <c r="CM69" s="1267"/>
      <c r="CN69" s="1267"/>
      <c r="CO69" s="1267"/>
      <c r="CP69" s="1267"/>
      <c r="CQ69" s="1267"/>
      <c r="CR69" s="1267"/>
      <c r="CS69" s="1267"/>
      <c r="CT69" s="1267"/>
      <c r="CU69" s="1267"/>
      <c r="CV69" s="1267"/>
      <c r="CW69" s="1267"/>
      <c r="CX69" s="1267"/>
      <c r="CY69" s="1267"/>
      <c r="CZ69" s="1267"/>
      <c r="DA69" s="1267"/>
      <c r="DB69" s="1267"/>
      <c r="DC69" s="1268"/>
    </row>
    <row r="70" spans="2:107" ht="13.5" x14ac:dyDescent="0.15">
      <c r="B70" s="379"/>
      <c r="H70" s="393"/>
      <c r="I70" s="393"/>
      <c r="J70" s="391"/>
      <c r="K70" s="391"/>
      <c r="L70" s="390"/>
      <c r="M70" s="391"/>
      <c r="N70" s="390"/>
      <c r="AN70" s="386"/>
      <c r="AO70" s="386"/>
      <c r="AP70" s="386"/>
      <c r="AZ70" s="386"/>
      <c r="BA70" s="386"/>
      <c r="BB70" s="386"/>
      <c r="BL70" s="386"/>
      <c r="BM70" s="386"/>
      <c r="BN70" s="386"/>
      <c r="BX70" s="386"/>
      <c r="BY70" s="386"/>
      <c r="BZ70" s="386"/>
      <c r="CJ70" s="386"/>
      <c r="CK70" s="386"/>
      <c r="CL70" s="386"/>
      <c r="CV70" s="386"/>
      <c r="CW70" s="386"/>
      <c r="CX70" s="386"/>
    </row>
    <row r="71" spans="2:107" ht="13.5" x14ac:dyDescent="0.15">
      <c r="B71" s="379"/>
      <c r="G71" s="389"/>
      <c r="I71" s="392"/>
      <c r="J71" s="391"/>
      <c r="K71" s="391"/>
      <c r="L71" s="390"/>
      <c r="M71" s="391"/>
      <c r="N71" s="390"/>
      <c r="AM71" s="389"/>
      <c r="AN71" s="378" t="s">
        <v>610</v>
      </c>
    </row>
    <row r="72" spans="2:107" ht="13.5" x14ac:dyDescent="0.15">
      <c r="B72" s="379"/>
      <c r="G72" s="1254"/>
      <c r="H72" s="1254"/>
      <c r="I72" s="1254"/>
      <c r="J72" s="1254"/>
      <c r="K72" s="388"/>
      <c r="L72" s="388"/>
      <c r="M72" s="387"/>
      <c r="N72" s="387"/>
      <c r="AN72" s="1256"/>
      <c r="AO72" s="1257"/>
      <c r="AP72" s="1257"/>
      <c r="AQ72" s="1257"/>
      <c r="AR72" s="1257"/>
      <c r="AS72" s="1257"/>
      <c r="AT72" s="1257"/>
      <c r="AU72" s="1257"/>
      <c r="AV72" s="1257"/>
      <c r="AW72" s="1257"/>
      <c r="AX72" s="1257"/>
      <c r="AY72" s="1257"/>
      <c r="AZ72" s="1257"/>
      <c r="BA72" s="1257"/>
      <c r="BB72" s="1257"/>
      <c r="BC72" s="1257"/>
      <c r="BD72" s="1257"/>
      <c r="BE72" s="1257"/>
      <c r="BF72" s="1257"/>
      <c r="BG72" s="1257"/>
      <c r="BH72" s="1257"/>
      <c r="BI72" s="1257"/>
      <c r="BJ72" s="1257"/>
      <c r="BK72" s="1257"/>
      <c r="BL72" s="1257"/>
      <c r="BM72" s="1257"/>
      <c r="BN72" s="1257"/>
      <c r="BO72" s="1258"/>
      <c r="BP72" s="1250" t="s">
        <v>541</v>
      </c>
      <c r="BQ72" s="1250"/>
      <c r="BR72" s="1250"/>
      <c r="BS72" s="1250"/>
      <c r="BT72" s="1250"/>
      <c r="BU72" s="1250"/>
      <c r="BV72" s="1250"/>
      <c r="BW72" s="1250"/>
      <c r="BX72" s="1250" t="s">
        <v>542</v>
      </c>
      <c r="BY72" s="1250"/>
      <c r="BZ72" s="1250"/>
      <c r="CA72" s="1250"/>
      <c r="CB72" s="1250"/>
      <c r="CC72" s="1250"/>
      <c r="CD72" s="1250"/>
      <c r="CE72" s="1250"/>
      <c r="CF72" s="1250" t="s">
        <v>543</v>
      </c>
      <c r="CG72" s="1250"/>
      <c r="CH72" s="1250"/>
      <c r="CI72" s="1250"/>
      <c r="CJ72" s="1250"/>
      <c r="CK72" s="1250"/>
      <c r="CL72" s="1250"/>
      <c r="CM72" s="1250"/>
      <c r="CN72" s="1250" t="s">
        <v>544</v>
      </c>
      <c r="CO72" s="1250"/>
      <c r="CP72" s="1250"/>
      <c r="CQ72" s="1250"/>
      <c r="CR72" s="1250"/>
      <c r="CS72" s="1250"/>
      <c r="CT72" s="1250"/>
      <c r="CU72" s="1250"/>
      <c r="CV72" s="1250" t="s">
        <v>545</v>
      </c>
      <c r="CW72" s="1250"/>
      <c r="CX72" s="1250"/>
      <c r="CY72" s="1250"/>
      <c r="CZ72" s="1250"/>
      <c r="DA72" s="1250"/>
      <c r="DB72" s="1250"/>
      <c r="DC72" s="1250"/>
    </row>
    <row r="73" spans="2:107" ht="13.5" x14ac:dyDescent="0.15">
      <c r="B73" s="379"/>
      <c r="G73" s="1259"/>
      <c r="H73" s="1259"/>
      <c r="I73" s="1259"/>
      <c r="J73" s="1259"/>
      <c r="K73" s="1249"/>
      <c r="L73" s="1249"/>
      <c r="M73" s="1249"/>
      <c r="N73" s="1249"/>
      <c r="AM73" s="386"/>
      <c r="AN73" s="1251" t="s">
        <v>609</v>
      </c>
      <c r="AO73" s="1251"/>
      <c r="AP73" s="1251"/>
      <c r="AQ73" s="1251"/>
      <c r="AR73" s="1251"/>
      <c r="AS73" s="1251"/>
      <c r="AT73" s="1251"/>
      <c r="AU73" s="1251"/>
      <c r="AV73" s="1251"/>
      <c r="AW73" s="1251"/>
      <c r="AX73" s="1251"/>
      <c r="AY73" s="1251"/>
      <c r="AZ73" s="1251"/>
      <c r="BA73" s="1251"/>
      <c r="BB73" s="1251" t="s">
        <v>608</v>
      </c>
      <c r="BC73" s="1251"/>
      <c r="BD73" s="1251"/>
      <c r="BE73" s="1251"/>
      <c r="BF73" s="1251"/>
      <c r="BG73" s="1251"/>
      <c r="BH73" s="1251"/>
      <c r="BI73" s="1251"/>
      <c r="BJ73" s="1251"/>
      <c r="BK73" s="1251"/>
      <c r="BL73" s="1251"/>
      <c r="BM73" s="1251"/>
      <c r="BN73" s="1251"/>
      <c r="BO73" s="1251"/>
      <c r="BP73" s="1248">
        <v>178.2</v>
      </c>
      <c r="BQ73" s="1248"/>
      <c r="BR73" s="1248"/>
      <c r="BS73" s="1248"/>
      <c r="BT73" s="1248"/>
      <c r="BU73" s="1248"/>
      <c r="BV73" s="1248"/>
      <c r="BW73" s="1248"/>
      <c r="BX73" s="1248">
        <v>177.3</v>
      </c>
      <c r="BY73" s="1248"/>
      <c r="BZ73" s="1248"/>
      <c r="CA73" s="1248"/>
      <c r="CB73" s="1248"/>
      <c r="CC73" s="1248"/>
      <c r="CD73" s="1248"/>
      <c r="CE73" s="1248"/>
      <c r="CF73" s="1248">
        <v>168.8</v>
      </c>
      <c r="CG73" s="1248"/>
      <c r="CH73" s="1248"/>
      <c r="CI73" s="1248"/>
      <c r="CJ73" s="1248"/>
      <c r="CK73" s="1248"/>
      <c r="CL73" s="1248"/>
      <c r="CM73" s="1248"/>
      <c r="CN73" s="1248">
        <v>174.4</v>
      </c>
      <c r="CO73" s="1248"/>
      <c r="CP73" s="1248"/>
      <c r="CQ73" s="1248"/>
      <c r="CR73" s="1248"/>
      <c r="CS73" s="1248"/>
      <c r="CT73" s="1248"/>
      <c r="CU73" s="1248"/>
      <c r="CV73" s="1248">
        <v>178.8</v>
      </c>
      <c r="CW73" s="1248"/>
      <c r="CX73" s="1248"/>
      <c r="CY73" s="1248"/>
      <c r="CZ73" s="1248"/>
      <c r="DA73" s="1248"/>
      <c r="DB73" s="1248"/>
      <c r="DC73" s="1248"/>
    </row>
    <row r="74" spans="2:107" ht="13.5" x14ac:dyDescent="0.15">
      <c r="B74" s="379"/>
      <c r="G74" s="1259"/>
      <c r="H74" s="1259"/>
      <c r="I74" s="1259"/>
      <c r="J74" s="1259"/>
      <c r="K74" s="1249"/>
      <c r="L74" s="1249"/>
      <c r="M74" s="1249"/>
      <c r="N74" s="1249"/>
      <c r="AM74" s="386"/>
      <c r="AN74" s="1251"/>
      <c r="AO74" s="1251"/>
      <c r="AP74" s="1251"/>
      <c r="AQ74" s="1251"/>
      <c r="AR74" s="1251"/>
      <c r="AS74" s="1251"/>
      <c r="AT74" s="1251"/>
      <c r="AU74" s="1251"/>
      <c r="AV74" s="1251"/>
      <c r="AW74" s="1251"/>
      <c r="AX74" s="1251"/>
      <c r="AY74" s="1251"/>
      <c r="AZ74" s="1251"/>
      <c r="BA74" s="1251"/>
      <c r="BB74" s="1251"/>
      <c r="BC74" s="1251"/>
      <c r="BD74" s="1251"/>
      <c r="BE74" s="1251"/>
      <c r="BF74" s="1251"/>
      <c r="BG74" s="1251"/>
      <c r="BH74" s="1251"/>
      <c r="BI74" s="1251"/>
      <c r="BJ74" s="1251"/>
      <c r="BK74" s="1251"/>
      <c r="BL74" s="1251"/>
      <c r="BM74" s="1251"/>
      <c r="BN74" s="1251"/>
      <c r="BO74" s="1251"/>
      <c r="BP74" s="1248"/>
      <c r="BQ74" s="1248"/>
      <c r="BR74" s="1248"/>
      <c r="BS74" s="1248"/>
      <c r="BT74" s="1248"/>
      <c r="BU74" s="1248"/>
      <c r="BV74" s="1248"/>
      <c r="BW74" s="1248"/>
      <c r="BX74" s="1248"/>
      <c r="BY74" s="1248"/>
      <c r="BZ74" s="1248"/>
      <c r="CA74" s="1248"/>
      <c r="CB74" s="1248"/>
      <c r="CC74" s="1248"/>
      <c r="CD74" s="1248"/>
      <c r="CE74" s="1248"/>
      <c r="CF74" s="1248"/>
      <c r="CG74" s="1248"/>
      <c r="CH74" s="1248"/>
      <c r="CI74" s="1248"/>
      <c r="CJ74" s="1248"/>
      <c r="CK74" s="1248"/>
      <c r="CL74" s="1248"/>
      <c r="CM74" s="1248"/>
      <c r="CN74" s="1248"/>
      <c r="CO74" s="1248"/>
      <c r="CP74" s="1248"/>
      <c r="CQ74" s="1248"/>
      <c r="CR74" s="1248"/>
      <c r="CS74" s="1248"/>
      <c r="CT74" s="1248"/>
      <c r="CU74" s="1248"/>
      <c r="CV74" s="1248"/>
      <c r="CW74" s="1248"/>
      <c r="CX74" s="1248"/>
      <c r="CY74" s="1248"/>
      <c r="CZ74" s="1248"/>
      <c r="DA74" s="1248"/>
      <c r="DB74" s="1248"/>
      <c r="DC74" s="1248"/>
    </row>
    <row r="75" spans="2:107" ht="13.5" x14ac:dyDescent="0.15">
      <c r="B75" s="379"/>
      <c r="G75" s="1259"/>
      <c r="H75" s="1259"/>
      <c r="I75" s="1254"/>
      <c r="J75" s="1254"/>
      <c r="K75" s="1255"/>
      <c r="L75" s="1255"/>
      <c r="M75" s="1255"/>
      <c r="N75" s="1255"/>
      <c r="AM75" s="386"/>
      <c r="AN75" s="1251"/>
      <c r="AO75" s="1251"/>
      <c r="AP75" s="1251"/>
      <c r="AQ75" s="1251"/>
      <c r="AR75" s="1251"/>
      <c r="AS75" s="1251"/>
      <c r="AT75" s="1251"/>
      <c r="AU75" s="1251"/>
      <c r="AV75" s="1251"/>
      <c r="AW75" s="1251"/>
      <c r="AX75" s="1251"/>
      <c r="AY75" s="1251"/>
      <c r="AZ75" s="1251"/>
      <c r="BA75" s="1251"/>
      <c r="BB75" s="1251" t="s">
        <v>607</v>
      </c>
      <c r="BC75" s="1251"/>
      <c r="BD75" s="1251"/>
      <c r="BE75" s="1251"/>
      <c r="BF75" s="1251"/>
      <c r="BG75" s="1251"/>
      <c r="BH75" s="1251"/>
      <c r="BI75" s="1251"/>
      <c r="BJ75" s="1251"/>
      <c r="BK75" s="1251"/>
      <c r="BL75" s="1251"/>
      <c r="BM75" s="1251"/>
      <c r="BN75" s="1251"/>
      <c r="BO75" s="1251"/>
      <c r="BP75" s="1248">
        <v>13.2</v>
      </c>
      <c r="BQ75" s="1248"/>
      <c r="BR75" s="1248"/>
      <c r="BS75" s="1248"/>
      <c r="BT75" s="1248"/>
      <c r="BU75" s="1248"/>
      <c r="BV75" s="1248"/>
      <c r="BW75" s="1248"/>
      <c r="BX75" s="1248">
        <v>12.6</v>
      </c>
      <c r="BY75" s="1248"/>
      <c r="BZ75" s="1248"/>
      <c r="CA75" s="1248"/>
      <c r="CB75" s="1248"/>
      <c r="CC75" s="1248"/>
      <c r="CD75" s="1248"/>
      <c r="CE75" s="1248"/>
      <c r="CF75" s="1248">
        <v>10.5</v>
      </c>
      <c r="CG75" s="1248"/>
      <c r="CH75" s="1248"/>
      <c r="CI75" s="1248"/>
      <c r="CJ75" s="1248"/>
      <c r="CK75" s="1248"/>
      <c r="CL75" s="1248"/>
      <c r="CM75" s="1248"/>
      <c r="CN75" s="1248">
        <v>7.6</v>
      </c>
      <c r="CO75" s="1248"/>
      <c r="CP75" s="1248"/>
      <c r="CQ75" s="1248"/>
      <c r="CR75" s="1248"/>
      <c r="CS75" s="1248"/>
      <c r="CT75" s="1248"/>
      <c r="CU75" s="1248"/>
      <c r="CV75" s="1248">
        <v>6.2</v>
      </c>
      <c r="CW75" s="1248"/>
      <c r="CX75" s="1248"/>
      <c r="CY75" s="1248"/>
      <c r="CZ75" s="1248"/>
      <c r="DA75" s="1248"/>
      <c r="DB75" s="1248"/>
      <c r="DC75" s="1248"/>
    </row>
    <row r="76" spans="2:107" ht="13.5" x14ac:dyDescent="0.15">
      <c r="B76" s="379"/>
      <c r="G76" s="1259"/>
      <c r="H76" s="1259"/>
      <c r="I76" s="1254"/>
      <c r="J76" s="1254"/>
      <c r="K76" s="1255"/>
      <c r="L76" s="1255"/>
      <c r="M76" s="1255"/>
      <c r="N76" s="1255"/>
      <c r="AM76" s="386"/>
      <c r="AN76" s="1251"/>
      <c r="AO76" s="1251"/>
      <c r="AP76" s="1251"/>
      <c r="AQ76" s="1251"/>
      <c r="AR76" s="1251"/>
      <c r="AS76" s="1251"/>
      <c r="AT76" s="1251"/>
      <c r="AU76" s="1251"/>
      <c r="AV76" s="1251"/>
      <c r="AW76" s="1251"/>
      <c r="AX76" s="1251"/>
      <c r="AY76" s="1251"/>
      <c r="AZ76" s="1251"/>
      <c r="BA76" s="1251"/>
      <c r="BB76" s="1251"/>
      <c r="BC76" s="1251"/>
      <c r="BD76" s="1251"/>
      <c r="BE76" s="1251"/>
      <c r="BF76" s="1251"/>
      <c r="BG76" s="1251"/>
      <c r="BH76" s="1251"/>
      <c r="BI76" s="1251"/>
      <c r="BJ76" s="1251"/>
      <c r="BK76" s="1251"/>
      <c r="BL76" s="1251"/>
      <c r="BM76" s="1251"/>
      <c r="BN76" s="1251"/>
      <c r="BO76" s="1251"/>
      <c r="BP76" s="1248"/>
      <c r="BQ76" s="1248"/>
      <c r="BR76" s="1248"/>
      <c r="BS76" s="1248"/>
      <c r="BT76" s="1248"/>
      <c r="BU76" s="1248"/>
      <c r="BV76" s="1248"/>
      <c r="BW76" s="1248"/>
      <c r="BX76" s="1248"/>
      <c r="BY76" s="1248"/>
      <c r="BZ76" s="1248"/>
      <c r="CA76" s="1248"/>
      <c r="CB76" s="1248"/>
      <c r="CC76" s="1248"/>
      <c r="CD76" s="1248"/>
      <c r="CE76" s="1248"/>
      <c r="CF76" s="1248"/>
      <c r="CG76" s="1248"/>
      <c r="CH76" s="1248"/>
      <c r="CI76" s="1248"/>
      <c r="CJ76" s="1248"/>
      <c r="CK76" s="1248"/>
      <c r="CL76" s="1248"/>
      <c r="CM76" s="1248"/>
      <c r="CN76" s="1248"/>
      <c r="CO76" s="1248"/>
      <c r="CP76" s="1248"/>
      <c r="CQ76" s="1248"/>
      <c r="CR76" s="1248"/>
      <c r="CS76" s="1248"/>
      <c r="CT76" s="1248"/>
      <c r="CU76" s="1248"/>
      <c r="CV76" s="1248"/>
      <c r="CW76" s="1248"/>
      <c r="CX76" s="1248"/>
      <c r="CY76" s="1248"/>
      <c r="CZ76" s="1248"/>
      <c r="DA76" s="1248"/>
      <c r="DB76" s="1248"/>
      <c r="DC76" s="1248"/>
    </row>
    <row r="77" spans="2:107" ht="13.5" x14ac:dyDescent="0.15">
      <c r="B77" s="379"/>
      <c r="G77" s="1254"/>
      <c r="H77" s="1254"/>
      <c r="I77" s="1254"/>
      <c r="J77" s="1254"/>
      <c r="K77" s="1249"/>
      <c r="L77" s="1249"/>
      <c r="M77" s="1249"/>
      <c r="N77" s="1249"/>
      <c r="AN77" s="1250" t="s">
        <v>606</v>
      </c>
      <c r="AO77" s="1250"/>
      <c r="AP77" s="1250"/>
      <c r="AQ77" s="1250"/>
      <c r="AR77" s="1250"/>
      <c r="AS77" s="1250"/>
      <c r="AT77" s="1250"/>
      <c r="AU77" s="1250"/>
      <c r="AV77" s="1250"/>
      <c r="AW77" s="1250"/>
      <c r="AX77" s="1250"/>
      <c r="AY77" s="1250"/>
      <c r="AZ77" s="1250"/>
      <c r="BA77" s="1250"/>
      <c r="BB77" s="1251" t="s">
        <v>605</v>
      </c>
      <c r="BC77" s="1251"/>
      <c r="BD77" s="1251"/>
      <c r="BE77" s="1251"/>
      <c r="BF77" s="1251"/>
      <c r="BG77" s="1251"/>
      <c r="BH77" s="1251"/>
      <c r="BI77" s="1251"/>
      <c r="BJ77" s="1251"/>
      <c r="BK77" s="1251"/>
      <c r="BL77" s="1251"/>
      <c r="BM77" s="1251"/>
      <c r="BN77" s="1251"/>
      <c r="BO77" s="1251"/>
      <c r="BP77" s="1248">
        <v>171.7</v>
      </c>
      <c r="BQ77" s="1248"/>
      <c r="BR77" s="1248"/>
      <c r="BS77" s="1248"/>
      <c r="BT77" s="1248"/>
      <c r="BU77" s="1248"/>
      <c r="BV77" s="1248"/>
      <c r="BW77" s="1248"/>
      <c r="BX77" s="1248">
        <v>151.9</v>
      </c>
      <c r="BY77" s="1248"/>
      <c r="BZ77" s="1248"/>
      <c r="CA77" s="1248"/>
      <c r="CB77" s="1248"/>
      <c r="CC77" s="1248"/>
      <c r="CD77" s="1248"/>
      <c r="CE77" s="1248"/>
      <c r="CF77" s="1248">
        <v>173.8</v>
      </c>
      <c r="CG77" s="1248"/>
      <c r="CH77" s="1248"/>
      <c r="CI77" s="1248"/>
      <c r="CJ77" s="1248"/>
      <c r="CK77" s="1248"/>
      <c r="CL77" s="1248"/>
      <c r="CM77" s="1248"/>
      <c r="CN77" s="1248">
        <v>152</v>
      </c>
      <c r="CO77" s="1248"/>
      <c r="CP77" s="1248"/>
      <c r="CQ77" s="1248"/>
      <c r="CR77" s="1248"/>
      <c r="CS77" s="1248"/>
      <c r="CT77" s="1248"/>
      <c r="CU77" s="1248"/>
      <c r="CV77" s="1248">
        <v>159.1</v>
      </c>
      <c r="CW77" s="1248"/>
      <c r="CX77" s="1248"/>
      <c r="CY77" s="1248"/>
      <c r="CZ77" s="1248"/>
      <c r="DA77" s="1248"/>
      <c r="DB77" s="1248"/>
      <c r="DC77" s="1248"/>
    </row>
    <row r="78" spans="2:107" ht="13.5" x14ac:dyDescent="0.15">
      <c r="B78" s="379"/>
      <c r="G78" s="1254"/>
      <c r="H78" s="1254"/>
      <c r="I78" s="1254"/>
      <c r="J78" s="1254"/>
      <c r="K78" s="1249"/>
      <c r="L78" s="1249"/>
      <c r="M78" s="1249"/>
      <c r="N78" s="1249"/>
      <c r="AN78" s="1250"/>
      <c r="AO78" s="1250"/>
      <c r="AP78" s="1250"/>
      <c r="AQ78" s="1250"/>
      <c r="AR78" s="1250"/>
      <c r="AS78" s="1250"/>
      <c r="AT78" s="1250"/>
      <c r="AU78" s="1250"/>
      <c r="AV78" s="1250"/>
      <c r="AW78" s="1250"/>
      <c r="AX78" s="1250"/>
      <c r="AY78" s="1250"/>
      <c r="AZ78" s="1250"/>
      <c r="BA78" s="1250"/>
      <c r="BB78" s="1251"/>
      <c r="BC78" s="1251"/>
      <c r="BD78" s="1251"/>
      <c r="BE78" s="1251"/>
      <c r="BF78" s="1251"/>
      <c r="BG78" s="1251"/>
      <c r="BH78" s="1251"/>
      <c r="BI78" s="1251"/>
      <c r="BJ78" s="1251"/>
      <c r="BK78" s="1251"/>
      <c r="BL78" s="1251"/>
      <c r="BM78" s="1251"/>
      <c r="BN78" s="1251"/>
      <c r="BO78" s="1251"/>
      <c r="BP78" s="1248"/>
      <c r="BQ78" s="1248"/>
      <c r="BR78" s="1248"/>
      <c r="BS78" s="1248"/>
      <c r="BT78" s="1248"/>
      <c r="BU78" s="1248"/>
      <c r="BV78" s="1248"/>
      <c r="BW78" s="1248"/>
      <c r="BX78" s="1248"/>
      <c r="BY78" s="1248"/>
      <c r="BZ78" s="1248"/>
      <c r="CA78" s="1248"/>
      <c r="CB78" s="1248"/>
      <c r="CC78" s="1248"/>
      <c r="CD78" s="1248"/>
      <c r="CE78" s="1248"/>
      <c r="CF78" s="1248"/>
      <c r="CG78" s="1248"/>
      <c r="CH78" s="1248"/>
      <c r="CI78" s="1248"/>
      <c r="CJ78" s="1248"/>
      <c r="CK78" s="1248"/>
      <c r="CL78" s="1248"/>
      <c r="CM78" s="1248"/>
      <c r="CN78" s="1248"/>
      <c r="CO78" s="1248"/>
      <c r="CP78" s="1248"/>
      <c r="CQ78" s="1248"/>
      <c r="CR78" s="1248"/>
      <c r="CS78" s="1248"/>
      <c r="CT78" s="1248"/>
      <c r="CU78" s="1248"/>
      <c r="CV78" s="1248"/>
      <c r="CW78" s="1248"/>
      <c r="CX78" s="1248"/>
      <c r="CY78" s="1248"/>
      <c r="CZ78" s="1248"/>
      <c r="DA78" s="1248"/>
      <c r="DB78" s="1248"/>
      <c r="DC78" s="1248"/>
    </row>
    <row r="79" spans="2:107" ht="13.5" x14ac:dyDescent="0.15">
      <c r="B79" s="379"/>
      <c r="G79" s="1254"/>
      <c r="H79" s="1254"/>
      <c r="I79" s="1252"/>
      <c r="J79" s="1252"/>
      <c r="K79" s="1253"/>
      <c r="L79" s="1253"/>
      <c r="M79" s="1253"/>
      <c r="N79" s="1253"/>
      <c r="AN79" s="1250"/>
      <c r="AO79" s="1250"/>
      <c r="AP79" s="1250"/>
      <c r="AQ79" s="1250"/>
      <c r="AR79" s="1250"/>
      <c r="AS79" s="1250"/>
      <c r="AT79" s="1250"/>
      <c r="AU79" s="1250"/>
      <c r="AV79" s="1250"/>
      <c r="AW79" s="1250"/>
      <c r="AX79" s="1250"/>
      <c r="AY79" s="1250"/>
      <c r="AZ79" s="1250"/>
      <c r="BA79" s="1250"/>
      <c r="BB79" s="1251" t="s">
        <v>604</v>
      </c>
      <c r="BC79" s="1251"/>
      <c r="BD79" s="1251"/>
      <c r="BE79" s="1251"/>
      <c r="BF79" s="1251"/>
      <c r="BG79" s="1251"/>
      <c r="BH79" s="1251"/>
      <c r="BI79" s="1251"/>
      <c r="BJ79" s="1251"/>
      <c r="BK79" s="1251"/>
      <c r="BL79" s="1251"/>
      <c r="BM79" s="1251"/>
      <c r="BN79" s="1251"/>
      <c r="BO79" s="1251"/>
      <c r="BP79" s="1248">
        <v>14.8</v>
      </c>
      <c r="BQ79" s="1248"/>
      <c r="BR79" s="1248"/>
      <c r="BS79" s="1248"/>
      <c r="BT79" s="1248"/>
      <c r="BU79" s="1248"/>
      <c r="BV79" s="1248"/>
      <c r="BW79" s="1248"/>
      <c r="BX79" s="1248">
        <v>13.7</v>
      </c>
      <c r="BY79" s="1248"/>
      <c r="BZ79" s="1248"/>
      <c r="CA79" s="1248"/>
      <c r="CB79" s="1248"/>
      <c r="CC79" s="1248"/>
      <c r="CD79" s="1248"/>
      <c r="CE79" s="1248"/>
      <c r="CF79" s="1248">
        <v>12</v>
      </c>
      <c r="CG79" s="1248"/>
      <c r="CH79" s="1248"/>
      <c r="CI79" s="1248"/>
      <c r="CJ79" s="1248"/>
      <c r="CK79" s="1248"/>
      <c r="CL79" s="1248"/>
      <c r="CM79" s="1248"/>
      <c r="CN79" s="1248">
        <v>9.9</v>
      </c>
      <c r="CO79" s="1248"/>
      <c r="CP79" s="1248"/>
      <c r="CQ79" s="1248"/>
      <c r="CR79" s="1248"/>
      <c r="CS79" s="1248"/>
      <c r="CT79" s="1248"/>
      <c r="CU79" s="1248"/>
      <c r="CV79" s="1248">
        <v>9.5</v>
      </c>
      <c r="CW79" s="1248"/>
      <c r="CX79" s="1248"/>
      <c r="CY79" s="1248"/>
      <c r="CZ79" s="1248"/>
      <c r="DA79" s="1248"/>
      <c r="DB79" s="1248"/>
      <c r="DC79" s="1248"/>
    </row>
    <row r="80" spans="2:107" ht="13.5" x14ac:dyDescent="0.15">
      <c r="B80" s="379"/>
      <c r="G80" s="1254"/>
      <c r="H80" s="1254"/>
      <c r="I80" s="1252"/>
      <c r="J80" s="1252"/>
      <c r="K80" s="1253"/>
      <c r="L80" s="1253"/>
      <c r="M80" s="1253"/>
      <c r="N80" s="1253"/>
      <c r="AN80" s="1250"/>
      <c r="AO80" s="1250"/>
      <c r="AP80" s="1250"/>
      <c r="AQ80" s="1250"/>
      <c r="AR80" s="1250"/>
      <c r="AS80" s="1250"/>
      <c r="AT80" s="1250"/>
      <c r="AU80" s="1250"/>
      <c r="AV80" s="1250"/>
      <c r="AW80" s="1250"/>
      <c r="AX80" s="1250"/>
      <c r="AY80" s="1250"/>
      <c r="AZ80" s="1250"/>
      <c r="BA80" s="1250"/>
      <c r="BB80" s="1251"/>
      <c r="BC80" s="1251"/>
      <c r="BD80" s="1251"/>
      <c r="BE80" s="1251"/>
      <c r="BF80" s="1251"/>
      <c r="BG80" s="1251"/>
      <c r="BH80" s="1251"/>
      <c r="BI80" s="1251"/>
      <c r="BJ80" s="1251"/>
      <c r="BK80" s="1251"/>
      <c r="BL80" s="1251"/>
      <c r="BM80" s="1251"/>
      <c r="BN80" s="1251"/>
      <c r="BO80" s="1251"/>
      <c r="BP80" s="1248"/>
      <c r="BQ80" s="1248"/>
      <c r="BR80" s="1248"/>
      <c r="BS80" s="1248"/>
      <c r="BT80" s="1248"/>
      <c r="BU80" s="1248"/>
      <c r="BV80" s="1248"/>
      <c r="BW80" s="1248"/>
      <c r="BX80" s="1248"/>
      <c r="BY80" s="1248"/>
      <c r="BZ80" s="1248"/>
      <c r="CA80" s="1248"/>
      <c r="CB80" s="1248"/>
      <c r="CC80" s="1248"/>
      <c r="CD80" s="1248"/>
      <c r="CE80" s="1248"/>
      <c r="CF80" s="1248"/>
      <c r="CG80" s="1248"/>
      <c r="CH80" s="1248"/>
      <c r="CI80" s="1248"/>
      <c r="CJ80" s="1248"/>
      <c r="CK80" s="1248"/>
      <c r="CL80" s="1248"/>
      <c r="CM80" s="1248"/>
      <c r="CN80" s="1248"/>
      <c r="CO80" s="1248"/>
      <c r="CP80" s="1248"/>
      <c r="CQ80" s="1248"/>
      <c r="CR80" s="1248"/>
      <c r="CS80" s="1248"/>
      <c r="CT80" s="1248"/>
      <c r="CU80" s="1248"/>
      <c r="CV80" s="1248"/>
      <c r="CW80" s="1248"/>
      <c r="CX80" s="1248"/>
      <c r="CY80" s="1248"/>
      <c r="CZ80" s="1248"/>
      <c r="DA80" s="1248"/>
      <c r="DB80" s="1248"/>
      <c r="DC80" s="1248"/>
    </row>
    <row r="81" spans="2:109" ht="13.5" x14ac:dyDescent="0.15">
      <c r="B81" s="379"/>
    </row>
    <row r="82" spans="2:109" ht="17.25" x14ac:dyDescent="0.15">
      <c r="B82" s="379"/>
      <c r="K82" s="385"/>
      <c r="L82" s="385"/>
      <c r="M82" s="385"/>
      <c r="N82" s="385"/>
      <c r="AQ82" s="385"/>
      <c r="AR82" s="385"/>
      <c r="AS82" s="385"/>
      <c r="AT82" s="385"/>
      <c r="BC82" s="385"/>
      <c r="BD82" s="385"/>
      <c r="BE82" s="385"/>
      <c r="BF82" s="385"/>
      <c r="BO82" s="385"/>
      <c r="BP82" s="385"/>
      <c r="BQ82" s="385"/>
      <c r="BR82" s="385"/>
      <c r="CA82" s="385"/>
      <c r="CB82" s="385"/>
      <c r="CC82" s="385"/>
      <c r="CD82" s="385"/>
      <c r="CM82" s="385"/>
      <c r="CN82" s="385"/>
      <c r="CO82" s="385"/>
      <c r="CP82" s="385"/>
      <c r="CY82" s="385"/>
      <c r="CZ82" s="385"/>
      <c r="DA82" s="385"/>
      <c r="DB82" s="385"/>
      <c r="DC82" s="385"/>
    </row>
    <row r="83" spans="2:109" ht="13.5" x14ac:dyDescent="0.15">
      <c r="B83" s="384"/>
      <c r="C83" s="383"/>
      <c r="D83" s="383"/>
      <c r="E83" s="383"/>
      <c r="F83" s="383"/>
      <c r="G83" s="383"/>
      <c r="H83" s="383"/>
      <c r="I83" s="383"/>
      <c r="J83" s="383"/>
      <c r="K83" s="383"/>
      <c r="L83" s="383"/>
      <c r="M83" s="383"/>
      <c r="N83" s="383"/>
      <c r="O83" s="383"/>
      <c r="P83" s="383"/>
      <c r="Q83" s="383"/>
      <c r="R83" s="383"/>
      <c r="S83" s="383"/>
      <c r="T83" s="383"/>
      <c r="U83" s="383"/>
      <c r="V83" s="383"/>
      <c r="W83" s="383"/>
      <c r="X83" s="383"/>
      <c r="Y83" s="383"/>
      <c r="Z83" s="383"/>
      <c r="AA83" s="383"/>
      <c r="AB83" s="383"/>
      <c r="AC83" s="383"/>
      <c r="AD83" s="383"/>
      <c r="AE83" s="383"/>
      <c r="AF83" s="383"/>
      <c r="AG83" s="383"/>
      <c r="AH83" s="383"/>
      <c r="AI83" s="383"/>
      <c r="AJ83" s="383"/>
      <c r="AK83" s="383"/>
      <c r="AL83" s="383"/>
      <c r="AM83" s="383"/>
      <c r="AN83" s="383"/>
      <c r="AO83" s="383"/>
      <c r="AP83" s="383"/>
      <c r="AQ83" s="383"/>
      <c r="AR83" s="383"/>
      <c r="AS83" s="383"/>
      <c r="AT83" s="383"/>
      <c r="AU83" s="383"/>
      <c r="AV83" s="383"/>
      <c r="AW83" s="383"/>
      <c r="AX83" s="383"/>
      <c r="AY83" s="383"/>
      <c r="AZ83" s="383"/>
      <c r="BA83" s="383"/>
      <c r="BB83" s="383"/>
      <c r="BC83" s="383"/>
      <c r="BD83" s="383"/>
      <c r="BE83" s="383"/>
      <c r="BF83" s="383"/>
      <c r="BG83" s="383"/>
      <c r="BH83" s="383"/>
      <c r="BI83" s="383"/>
      <c r="BJ83" s="383"/>
      <c r="BK83" s="383"/>
      <c r="BL83" s="383"/>
      <c r="BM83" s="383"/>
      <c r="BN83" s="383"/>
      <c r="BO83" s="383"/>
      <c r="BP83" s="383"/>
      <c r="BQ83" s="383"/>
      <c r="BR83" s="383"/>
      <c r="BS83" s="383"/>
      <c r="BT83" s="383"/>
      <c r="BU83" s="383"/>
      <c r="BV83" s="383"/>
      <c r="BW83" s="383"/>
      <c r="BX83" s="383"/>
      <c r="BY83" s="383"/>
      <c r="BZ83" s="383"/>
      <c r="CA83" s="383"/>
      <c r="CB83" s="383"/>
      <c r="CC83" s="383"/>
      <c r="CD83" s="383"/>
      <c r="CE83" s="383"/>
      <c r="CF83" s="383"/>
      <c r="CG83" s="383"/>
      <c r="CH83" s="383"/>
      <c r="CI83" s="383"/>
      <c r="CJ83" s="383"/>
      <c r="CK83" s="383"/>
      <c r="CL83" s="383"/>
      <c r="CM83" s="383"/>
      <c r="CN83" s="383"/>
      <c r="CO83" s="383"/>
      <c r="CP83" s="383"/>
      <c r="CQ83" s="383"/>
      <c r="CR83" s="383"/>
      <c r="CS83" s="383"/>
      <c r="CT83" s="383"/>
      <c r="CU83" s="383"/>
      <c r="CV83" s="383"/>
      <c r="CW83" s="383"/>
      <c r="CX83" s="383"/>
      <c r="CY83" s="383"/>
      <c r="CZ83" s="383"/>
      <c r="DA83" s="383"/>
      <c r="DB83" s="383"/>
      <c r="DC83" s="383"/>
      <c r="DD83" s="382"/>
    </row>
    <row r="84" spans="2:109" ht="13.5" x14ac:dyDescent="0.15">
      <c r="DD84" s="378"/>
      <c r="DE84" s="378"/>
    </row>
    <row r="85" spans="2:109" ht="13.5" x14ac:dyDescent="0.15">
      <c r="DD85" s="378"/>
      <c r="DE85" s="378"/>
    </row>
    <row r="86" spans="2:109" ht="13.5" hidden="1" x14ac:dyDescent="0.15">
      <c r="DD86" s="378"/>
      <c r="DE86" s="378"/>
    </row>
    <row r="87" spans="2:109" ht="13.5" hidden="1" x14ac:dyDescent="0.15">
      <c r="K87" s="381"/>
      <c r="AQ87" s="381"/>
      <c r="BC87" s="381"/>
      <c r="BO87" s="381"/>
      <c r="CA87" s="381"/>
      <c r="CM87" s="381"/>
      <c r="CY87" s="381"/>
      <c r="DD87" s="378"/>
      <c r="DE87" s="378"/>
    </row>
    <row r="88" spans="2:109" ht="13.5" hidden="1" x14ac:dyDescent="0.15">
      <c r="DD88" s="378"/>
      <c r="DE88" s="378"/>
    </row>
    <row r="89" spans="2:109" ht="13.5" hidden="1" x14ac:dyDescent="0.15">
      <c r="DD89" s="378"/>
      <c r="DE89" s="378"/>
    </row>
    <row r="90" spans="2:109" ht="13.5" hidden="1" x14ac:dyDescent="0.15">
      <c r="DD90" s="378"/>
      <c r="DE90" s="378"/>
    </row>
    <row r="91" spans="2:109" ht="13.5" hidden="1" x14ac:dyDescent="0.15">
      <c r="DD91" s="378"/>
      <c r="DE91" s="378"/>
    </row>
    <row r="92" spans="2:109" ht="13.5" hidden="1" customHeight="1" x14ac:dyDescent="0.15">
      <c r="DD92" s="378"/>
      <c r="DE92" s="378"/>
    </row>
    <row r="93" spans="2:109" ht="13.5" hidden="1" customHeight="1" x14ac:dyDescent="0.15">
      <c r="DD93" s="378"/>
      <c r="DE93" s="378"/>
    </row>
    <row r="94" spans="2:109" ht="13.5" hidden="1" customHeight="1" x14ac:dyDescent="0.15">
      <c r="DD94" s="378"/>
      <c r="DE94" s="378"/>
    </row>
    <row r="95" spans="2:109" ht="13.5" hidden="1" customHeight="1" x14ac:dyDescent="0.15">
      <c r="DD95" s="378"/>
      <c r="DE95" s="378"/>
    </row>
    <row r="96" spans="2:109" ht="13.5" hidden="1" customHeight="1" x14ac:dyDescent="0.15">
      <c r="DD96" s="378"/>
      <c r="DE96" s="378"/>
    </row>
    <row r="97" spans="108:109" ht="13.5" hidden="1" customHeight="1" x14ac:dyDescent="0.15">
      <c r="DD97" s="378"/>
      <c r="DE97" s="378"/>
    </row>
    <row r="98" spans="108:109" ht="13.5" hidden="1" customHeight="1" x14ac:dyDescent="0.15">
      <c r="DD98" s="378"/>
      <c r="DE98" s="378"/>
    </row>
    <row r="99" spans="108:109" ht="13.5" hidden="1" customHeight="1" x14ac:dyDescent="0.15">
      <c r="DD99" s="378"/>
      <c r="DE99" s="378"/>
    </row>
    <row r="100" spans="108:109" ht="13.5" hidden="1" customHeight="1" x14ac:dyDescent="0.15">
      <c r="DD100" s="378"/>
      <c r="DE100" s="378"/>
    </row>
    <row r="101" spans="108:109" ht="13.5" hidden="1" customHeight="1" x14ac:dyDescent="0.15">
      <c r="DD101" s="378"/>
      <c r="DE101" s="378"/>
    </row>
    <row r="102" spans="108:109" ht="13.5" hidden="1" customHeight="1" x14ac:dyDescent="0.15">
      <c r="DD102" s="378"/>
      <c r="DE102" s="378"/>
    </row>
    <row r="103" spans="108:109" ht="13.5" hidden="1" customHeight="1" x14ac:dyDescent="0.15">
      <c r="DD103" s="378"/>
      <c r="DE103" s="378"/>
    </row>
    <row r="104" spans="108:109" ht="13.5" hidden="1" customHeight="1" x14ac:dyDescent="0.15">
      <c r="DD104" s="378"/>
      <c r="DE104" s="378"/>
    </row>
    <row r="105" spans="108:109" ht="13.5" hidden="1" customHeight="1" x14ac:dyDescent="0.15">
      <c r="DD105" s="378"/>
      <c r="DE105" s="378"/>
    </row>
    <row r="106" spans="108:109" ht="13.5" hidden="1" customHeight="1" x14ac:dyDescent="0.15">
      <c r="DD106" s="378"/>
      <c r="DE106" s="378"/>
    </row>
    <row r="107" spans="108:109" ht="13.5" hidden="1" customHeight="1" x14ac:dyDescent="0.15">
      <c r="DD107" s="378"/>
      <c r="DE107" s="378"/>
    </row>
    <row r="108" spans="108:109" ht="13.5" hidden="1" customHeight="1" x14ac:dyDescent="0.15">
      <c r="DD108" s="378"/>
      <c r="DE108" s="378"/>
    </row>
    <row r="109" spans="108:109" ht="13.5" hidden="1" customHeight="1" x14ac:dyDescent="0.15">
      <c r="DD109" s="378"/>
      <c r="DE109" s="378"/>
    </row>
    <row r="110" spans="108:109" ht="13.5" hidden="1" customHeight="1" x14ac:dyDescent="0.15">
      <c r="DD110" s="378"/>
      <c r="DE110" s="378"/>
    </row>
    <row r="111" spans="108:109" ht="13.5" hidden="1" customHeight="1" x14ac:dyDescent="0.15">
      <c r="DD111" s="378"/>
      <c r="DE111" s="378"/>
    </row>
    <row r="112" spans="108:109" ht="13.5" hidden="1" customHeight="1" x14ac:dyDescent="0.15">
      <c r="DD112" s="378"/>
      <c r="DE112" s="378"/>
    </row>
    <row r="113" spans="108:109" ht="13.5" hidden="1" customHeight="1" x14ac:dyDescent="0.15">
      <c r="DD113" s="378"/>
      <c r="DE113" s="378"/>
    </row>
    <row r="114" spans="108:109" ht="13.5" hidden="1" customHeight="1" x14ac:dyDescent="0.15">
      <c r="DD114" s="378"/>
      <c r="DE114" s="378"/>
    </row>
    <row r="115" spans="108:109" ht="13.5" hidden="1" customHeight="1" x14ac:dyDescent="0.15">
      <c r="DD115" s="378"/>
      <c r="DE115" s="378"/>
    </row>
    <row r="116" spans="108:109" ht="13.5" hidden="1" customHeight="1" x14ac:dyDescent="0.15">
      <c r="DD116" s="378"/>
      <c r="DE116" s="378"/>
    </row>
    <row r="117" spans="108:109" ht="13.5" hidden="1" customHeight="1" x14ac:dyDescent="0.15">
      <c r="DD117" s="378"/>
      <c r="DE117" s="378"/>
    </row>
    <row r="118" spans="108:109" ht="13.5" hidden="1" customHeight="1" x14ac:dyDescent="0.15">
      <c r="DD118" s="378"/>
      <c r="DE118" s="378"/>
    </row>
    <row r="119" spans="108:109" ht="13.5" hidden="1" customHeight="1" x14ac:dyDescent="0.15">
      <c r="DD119" s="378"/>
      <c r="DE119" s="378"/>
    </row>
    <row r="120" spans="108:109" ht="13.5" hidden="1" customHeight="1" x14ac:dyDescent="0.15">
      <c r="DD120" s="378"/>
      <c r="DE120" s="378"/>
    </row>
    <row r="121" spans="108:109" ht="13.5" hidden="1" customHeight="1" x14ac:dyDescent="0.15">
      <c r="DD121" s="378"/>
      <c r="DE121" s="378"/>
    </row>
    <row r="122" spans="108:109" ht="13.5" hidden="1" customHeight="1" x14ac:dyDescent="0.15">
      <c r="DD122" s="378"/>
      <c r="DE122" s="378"/>
    </row>
    <row r="123" spans="108:109" ht="13.5" hidden="1" customHeight="1" x14ac:dyDescent="0.15">
      <c r="DD123" s="378"/>
      <c r="DE123" s="378"/>
    </row>
    <row r="124" spans="108:109" ht="13.5" hidden="1" customHeight="1" x14ac:dyDescent="0.15">
      <c r="DD124" s="378"/>
      <c r="DE124" s="378"/>
    </row>
    <row r="125" spans="108:109" ht="13.5" hidden="1" customHeight="1" x14ac:dyDescent="0.15">
      <c r="DD125" s="378"/>
      <c r="DE125" s="378"/>
    </row>
    <row r="126" spans="108:109" ht="13.5" hidden="1" customHeight="1" x14ac:dyDescent="0.15">
      <c r="DD126" s="378"/>
      <c r="DE126" s="378"/>
    </row>
    <row r="127" spans="108:109" ht="13.5" hidden="1" customHeight="1" x14ac:dyDescent="0.15">
      <c r="DD127" s="378"/>
      <c r="DE127" s="378"/>
    </row>
    <row r="128" spans="108:109" ht="13.5" hidden="1" customHeight="1" x14ac:dyDescent="0.15">
      <c r="DD128" s="378"/>
      <c r="DE128" s="378"/>
    </row>
    <row r="129" spans="108:109" ht="13.5" hidden="1" customHeight="1" x14ac:dyDescent="0.15">
      <c r="DD129" s="378"/>
      <c r="DE129" s="378"/>
    </row>
    <row r="130" spans="108:109" ht="13.5" hidden="1" customHeight="1" x14ac:dyDescent="0.15">
      <c r="DD130" s="378"/>
      <c r="DE130" s="378"/>
    </row>
    <row r="131" spans="108:109" ht="13.5" hidden="1" customHeight="1" x14ac:dyDescent="0.15">
      <c r="DD131" s="378"/>
      <c r="DE131" s="378"/>
    </row>
    <row r="132" spans="108:109" ht="13.5" hidden="1" customHeight="1" x14ac:dyDescent="0.15">
      <c r="DD132" s="378"/>
      <c r="DE132" s="378"/>
    </row>
    <row r="133" spans="108:109" ht="13.5" hidden="1" customHeight="1" x14ac:dyDescent="0.15">
      <c r="DD133" s="378"/>
      <c r="DE133" s="378"/>
    </row>
    <row r="134" spans="108:109" ht="13.5" hidden="1" customHeight="1" x14ac:dyDescent="0.15">
      <c r="DD134" s="378"/>
      <c r="DE134" s="378"/>
    </row>
    <row r="135" spans="108:109" ht="13.5" hidden="1" customHeight="1" x14ac:dyDescent="0.15">
      <c r="DD135" s="378"/>
      <c r="DE135" s="378"/>
    </row>
    <row r="136" spans="108:109" ht="13.5" hidden="1" customHeight="1" x14ac:dyDescent="0.15">
      <c r="DD136" s="378"/>
      <c r="DE136" s="378"/>
    </row>
    <row r="137" spans="108:109" ht="13.5" hidden="1" customHeight="1" x14ac:dyDescent="0.15">
      <c r="DD137" s="378"/>
      <c r="DE137" s="378"/>
    </row>
    <row r="138" spans="108:109" ht="13.5" hidden="1" customHeight="1" x14ac:dyDescent="0.15">
      <c r="DD138" s="378"/>
      <c r="DE138" s="378"/>
    </row>
    <row r="139" spans="108:109" ht="13.5" hidden="1" customHeight="1" x14ac:dyDescent="0.15">
      <c r="DD139" s="378"/>
      <c r="DE139" s="378"/>
    </row>
    <row r="140" spans="108:109" ht="13.5" hidden="1" customHeight="1" x14ac:dyDescent="0.15">
      <c r="DD140" s="378"/>
      <c r="DE140" s="378"/>
    </row>
    <row r="141" spans="108:109" ht="13.5" hidden="1" customHeight="1" x14ac:dyDescent="0.15">
      <c r="DD141" s="378"/>
      <c r="DE141" s="378"/>
    </row>
    <row r="142" spans="108:109" ht="13.5" hidden="1" customHeight="1" x14ac:dyDescent="0.15">
      <c r="DD142" s="378"/>
      <c r="DE142" s="378"/>
    </row>
    <row r="143" spans="108:109" ht="13.5" hidden="1" customHeight="1" x14ac:dyDescent="0.15">
      <c r="DD143" s="378"/>
      <c r="DE143" s="378"/>
    </row>
    <row r="144" spans="108:109" ht="13.5" hidden="1" customHeight="1" x14ac:dyDescent="0.15">
      <c r="DD144" s="378"/>
      <c r="DE144" s="378"/>
    </row>
    <row r="145" spans="108:109" ht="13.5" hidden="1" customHeight="1" x14ac:dyDescent="0.15">
      <c r="DD145" s="378"/>
      <c r="DE145" s="378"/>
    </row>
    <row r="146" spans="108:109" ht="13.5" hidden="1" customHeight="1" x14ac:dyDescent="0.15">
      <c r="DD146" s="378"/>
      <c r="DE146" s="378"/>
    </row>
    <row r="147" spans="108:109" ht="13.5" hidden="1" customHeight="1" x14ac:dyDescent="0.15">
      <c r="DD147" s="378"/>
      <c r="DE147" s="378"/>
    </row>
    <row r="148" spans="108:109" ht="13.5" hidden="1" customHeight="1" x14ac:dyDescent="0.15">
      <c r="DD148" s="378"/>
      <c r="DE148" s="378"/>
    </row>
    <row r="149" spans="108:109" ht="13.5" hidden="1" customHeight="1" x14ac:dyDescent="0.15">
      <c r="DD149" s="378"/>
      <c r="DE149" s="378"/>
    </row>
    <row r="150" spans="108:109" ht="13.5" hidden="1" customHeight="1" x14ac:dyDescent="0.15">
      <c r="DD150" s="378"/>
      <c r="DE150" s="378"/>
    </row>
    <row r="151" spans="108:109" ht="13.5" hidden="1" customHeight="1" x14ac:dyDescent="0.15">
      <c r="DD151" s="378"/>
      <c r="DE151" s="378"/>
    </row>
    <row r="152" spans="108:109" ht="13.5" hidden="1" customHeight="1" x14ac:dyDescent="0.15">
      <c r="DD152" s="378"/>
      <c r="DE152" s="378"/>
    </row>
    <row r="153" spans="108:109" ht="13.5" hidden="1" customHeight="1" x14ac:dyDescent="0.15">
      <c r="DD153" s="378"/>
      <c r="DE153" s="378"/>
    </row>
    <row r="154" spans="108:109" ht="13.5" hidden="1" customHeight="1" x14ac:dyDescent="0.15">
      <c r="DD154" s="378"/>
      <c r="DE154" s="378"/>
    </row>
    <row r="155" spans="108:109" ht="13.5" hidden="1" customHeight="1" x14ac:dyDescent="0.15">
      <c r="DD155" s="378"/>
      <c r="DE155" s="378"/>
    </row>
    <row r="156" spans="108:109" ht="13.5" hidden="1" customHeight="1" x14ac:dyDescent="0.15">
      <c r="DD156" s="378"/>
      <c r="DE156" s="378"/>
    </row>
    <row r="157" spans="108:109" ht="13.5" hidden="1" customHeight="1" x14ac:dyDescent="0.15">
      <c r="DD157" s="378"/>
      <c r="DE157" s="378"/>
    </row>
    <row r="158" spans="108:109" ht="13.5" hidden="1" customHeight="1" x14ac:dyDescent="0.15">
      <c r="DD158" s="378"/>
      <c r="DE158" s="378"/>
    </row>
    <row r="159" spans="108:109" ht="13.5" hidden="1" customHeight="1" x14ac:dyDescent="0.15">
      <c r="DD159" s="378"/>
      <c r="DE159" s="378"/>
    </row>
    <row r="160" spans="108:109" ht="13.5" hidden="1" customHeight="1" x14ac:dyDescent="0.15">
      <c r="DD160" s="378"/>
      <c r="DE160" s="378"/>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3ia9Q4ei2CT+HOwOPuxiUY2fkF8ScztUy/OX9nkXLTj+Q3j9lR6IuF6F994A9TPST4cnYIrp7vGuYNERVqj20A==" saltValue="35IhnGygdI3hCBq0ExMAUQ=="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pageMargins left="0" right="0" top="0.39370078740157483" bottom="0.39370078740157483" header="0.19685039370078741" footer="0.19685039370078741"/>
  <pageSetup paperSize="9" scale="48" orientation="landscape"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15"/>
  <cols>
    <col min="1" max="34" width="2.5" style="262" customWidth="1"/>
    <col min="35" max="122" width="2.5" style="261" customWidth="1"/>
    <col min="123" max="16384" width="2.5" style="261" hidden="1"/>
  </cols>
  <sheetData>
    <row r="1" spans="1:34" ht="13.5" customHeight="1"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x14ac:dyDescent="0.15">
      <c r="S2" s="261"/>
      <c r="AH2" s="261"/>
    </row>
    <row r="3" spans="1:34"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x14ac:dyDescent="0.15"/>
    <row r="5" spans="1:34" x14ac:dyDescent="0.15"/>
    <row r="6" spans="1:34" x14ac:dyDescent="0.15"/>
    <row r="7" spans="1:34" x14ac:dyDescent="0.15"/>
    <row r="8" spans="1:34" x14ac:dyDescent="0.15"/>
    <row r="9" spans="1:34" x14ac:dyDescent="0.15">
      <c r="AH9" s="26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1"/>
    </row>
    <row r="18" spans="12:34" x14ac:dyDescent="0.15"/>
    <row r="19" spans="12:34" x14ac:dyDescent="0.15"/>
    <row r="20" spans="12:34" x14ac:dyDescent="0.15">
      <c r="AH20" s="261"/>
    </row>
    <row r="21" spans="12:34" x14ac:dyDescent="0.15">
      <c r="AH21" s="261"/>
    </row>
    <row r="22" spans="12:34" x14ac:dyDescent="0.15"/>
    <row r="23" spans="12:34" x14ac:dyDescent="0.15"/>
    <row r="24" spans="12:34" x14ac:dyDescent="0.15">
      <c r="Q24" s="261"/>
    </row>
    <row r="25" spans="12:34" x14ac:dyDescent="0.15"/>
    <row r="26" spans="12:34" x14ac:dyDescent="0.15"/>
    <row r="27" spans="12:34" x14ac:dyDescent="0.15"/>
    <row r="28" spans="12:34" x14ac:dyDescent="0.15">
      <c r="T28" s="261"/>
      <c r="AH28" s="261"/>
    </row>
    <row r="29" spans="12:34" x14ac:dyDescent="0.15">
      <c r="U29" s="261"/>
    </row>
    <row r="30" spans="12:34" x14ac:dyDescent="0.15"/>
    <row r="31" spans="12:34" x14ac:dyDescent="0.15">
      <c r="Q31" s="261"/>
    </row>
    <row r="32" spans="12:34" x14ac:dyDescent="0.15">
      <c r="L32" s="261"/>
    </row>
    <row r="33" spans="2:34" x14ac:dyDescent="0.15">
      <c r="C33" s="261"/>
      <c r="E33" s="261"/>
      <c r="G33" s="261"/>
      <c r="I33" s="261"/>
      <c r="X33" s="261"/>
    </row>
    <row r="34" spans="2:34" x14ac:dyDescent="0.15">
      <c r="B34" s="261"/>
      <c r="O34" s="261"/>
      <c r="P34" s="261"/>
      <c r="R34" s="261"/>
      <c r="T34" s="261"/>
    </row>
    <row r="35" spans="2:34" x14ac:dyDescent="0.15">
      <c r="D35" s="261"/>
      <c r="U35" s="261"/>
      <c r="W35" s="261"/>
      <c r="AC35" s="261"/>
      <c r="AD35" s="261"/>
      <c r="AE35" s="261"/>
      <c r="AF35" s="261"/>
      <c r="AG35" s="261"/>
      <c r="AH35" s="261"/>
    </row>
    <row r="36" spans="2:34" x14ac:dyDescent="0.15">
      <c r="H36" s="261"/>
      <c r="J36" s="261"/>
      <c r="K36" s="261"/>
      <c r="M36" s="261"/>
      <c r="V36" s="261"/>
      <c r="Y36" s="261"/>
      <c r="Z36" s="261"/>
      <c r="AA36" s="261"/>
      <c r="AB36" s="261"/>
      <c r="AC36" s="261"/>
      <c r="AD36" s="261"/>
      <c r="AE36" s="261"/>
      <c r="AF36" s="261"/>
      <c r="AG36" s="261"/>
      <c r="AH36" s="261"/>
    </row>
    <row r="37" spans="2:34" x14ac:dyDescent="0.15">
      <c r="AH37" s="261"/>
    </row>
    <row r="38" spans="2:34" x14ac:dyDescent="0.15">
      <c r="AG38" s="261"/>
      <c r="AH38" s="261"/>
    </row>
    <row r="39" spans="2:34" x14ac:dyDescent="0.15"/>
    <row r="40" spans="2:34" x14ac:dyDescent="0.15">
      <c r="X40" s="261"/>
    </row>
    <row r="41" spans="2:34" x14ac:dyDescent="0.15">
      <c r="R41" s="261"/>
    </row>
    <row r="42" spans="2:34" x14ac:dyDescent="0.15">
      <c r="W42" s="261"/>
    </row>
    <row r="43" spans="2:34" x14ac:dyDescent="0.15">
      <c r="V43" s="261"/>
      <c r="Y43" s="261"/>
      <c r="Z43" s="261"/>
      <c r="AA43" s="261"/>
      <c r="AB43" s="261"/>
      <c r="AC43" s="261"/>
      <c r="AD43" s="261"/>
      <c r="AE43" s="261"/>
      <c r="AF43" s="261"/>
      <c r="AG43" s="261"/>
      <c r="AH43" s="261"/>
    </row>
    <row r="44" spans="2:34" x14ac:dyDescent="0.15">
      <c r="AH44" s="261"/>
    </row>
    <row r="45" spans="2:34" x14ac:dyDescent="0.15">
      <c r="X45" s="261"/>
    </row>
    <row r="46" spans="2:34" x14ac:dyDescent="0.15"/>
    <row r="47" spans="2:34" x14ac:dyDescent="0.15"/>
    <row r="48" spans="2:34" x14ac:dyDescent="0.15">
      <c r="U48" s="261"/>
      <c r="V48" s="261"/>
      <c r="W48" s="261"/>
      <c r="Y48" s="261"/>
      <c r="Z48" s="261"/>
      <c r="AA48" s="261"/>
      <c r="AB48" s="261"/>
      <c r="AC48" s="261"/>
      <c r="AD48" s="261"/>
      <c r="AE48" s="261"/>
      <c r="AF48" s="261"/>
      <c r="AG48" s="261"/>
      <c r="AH48" s="261"/>
    </row>
    <row r="49" spans="28:34" x14ac:dyDescent="0.15"/>
    <row r="50" spans="28:34" x14ac:dyDescent="0.15">
      <c r="AE50" s="261"/>
      <c r="AF50" s="261"/>
      <c r="AG50" s="261"/>
      <c r="AH50" s="261"/>
    </row>
    <row r="51" spans="28:34" x14ac:dyDescent="0.15">
      <c r="AC51" s="261"/>
      <c r="AD51" s="261"/>
      <c r="AE51" s="261"/>
      <c r="AF51" s="261"/>
      <c r="AG51" s="261"/>
      <c r="AH51" s="261"/>
    </row>
    <row r="52" spans="28:34" x14ac:dyDescent="0.15"/>
    <row r="53" spans="28:34" x14ac:dyDescent="0.15">
      <c r="AF53" s="261"/>
      <c r="AG53" s="261"/>
      <c r="AH53" s="261"/>
    </row>
    <row r="54" spans="28:34" x14ac:dyDescent="0.15">
      <c r="AH54" s="261"/>
    </row>
    <row r="55" spans="28:34" x14ac:dyDescent="0.15"/>
    <row r="56" spans="28:34" x14ac:dyDescent="0.15">
      <c r="AB56" s="261"/>
      <c r="AC56" s="261"/>
      <c r="AD56" s="261"/>
      <c r="AE56" s="261"/>
      <c r="AF56" s="261"/>
      <c r="AG56" s="261"/>
      <c r="AH56" s="261"/>
    </row>
    <row r="57" spans="28:34" x14ac:dyDescent="0.15">
      <c r="AH57" s="261"/>
    </row>
    <row r="58" spans="28:34" x14ac:dyDescent="0.15">
      <c r="AH58" s="261"/>
    </row>
    <row r="59" spans="28:34" x14ac:dyDescent="0.15"/>
    <row r="60" spans="28:34" x14ac:dyDescent="0.15"/>
    <row r="61" spans="28:34" x14ac:dyDescent="0.15"/>
    <row r="62" spans="28:34" x14ac:dyDescent="0.15"/>
    <row r="63" spans="28:34" x14ac:dyDescent="0.15">
      <c r="AH63" s="261"/>
    </row>
    <row r="64" spans="28:34" x14ac:dyDescent="0.15">
      <c r="AG64" s="261"/>
      <c r="AH64" s="261"/>
    </row>
    <row r="65" spans="28:34" x14ac:dyDescent="0.15"/>
    <row r="66" spans="28:34" x14ac:dyDescent="0.15"/>
    <row r="67" spans="28:34" x14ac:dyDescent="0.15"/>
    <row r="68" spans="28:34" x14ac:dyDescent="0.15">
      <c r="AB68" s="261"/>
      <c r="AC68" s="261"/>
      <c r="AD68" s="261"/>
      <c r="AE68" s="261"/>
      <c r="AF68" s="261"/>
      <c r="AG68" s="261"/>
      <c r="AH68" s="261"/>
    </row>
    <row r="69" spans="28:34" x14ac:dyDescent="0.15">
      <c r="AF69" s="261"/>
      <c r="AG69" s="261"/>
      <c r="AH69" s="261"/>
    </row>
    <row r="70" spans="28:34" x14ac:dyDescent="0.15"/>
    <row r="71" spans="28:34" x14ac:dyDescent="0.15"/>
    <row r="72" spans="28:34" x14ac:dyDescent="0.15"/>
    <row r="73" spans="28:34" x14ac:dyDescent="0.15"/>
    <row r="74" spans="28:34" x14ac:dyDescent="0.15"/>
    <row r="75" spans="28:34" x14ac:dyDescent="0.15">
      <c r="AH75" s="261"/>
    </row>
    <row r="76" spans="28:34" x14ac:dyDescent="0.15">
      <c r="AF76" s="261"/>
      <c r="AG76" s="261"/>
      <c r="AH76" s="261"/>
    </row>
    <row r="77" spans="28:34" x14ac:dyDescent="0.15">
      <c r="AG77" s="261"/>
      <c r="AH77" s="261"/>
    </row>
    <row r="78" spans="28:34" x14ac:dyDescent="0.15"/>
    <row r="79" spans="28:34" x14ac:dyDescent="0.15"/>
    <row r="80" spans="28:34" x14ac:dyDescent="0.15"/>
    <row r="81" spans="25:34" x14ac:dyDescent="0.15"/>
    <row r="82" spans="25:34" x14ac:dyDescent="0.15">
      <c r="Y82" s="261"/>
    </row>
    <row r="83" spans="25:34" x14ac:dyDescent="0.15">
      <c r="Y83" s="261"/>
      <c r="Z83" s="261"/>
      <c r="AA83" s="261"/>
      <c r="AB83" s="261"/>
      <c r="AC83" s="261"/>
      <c r="AD83" s="261"/>
      <c r="AE83" s="261"/>
      <c r="AF83" s="261"/>
      <c r="AG83" s="261"/>
      <c r="AH83" s="261"/>
    </row>
    <row r="84" spans="25:34" x14ac:dyDescent="0.15"/>
    <row r="85" spans="25:34" x14ac:dyDescent="0.15"/>
    <row r="86" spans="25:34" x14ac:dyDescent="0.15"/>
    <row r="87" spans="25:34" x14ac:dyDescent="0.15"/>
    <row r="88" spans="25:34" x14ac:dyDescent="0.15">
      <c r="AH88" s="26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1"/>
      <c r="AG94" s="261"/>
      <c r="AH94" s="261"/>
    </row>
    <row r="95" spans="25:34" ht="13.5" customHeight="1" x14ac:dyDescent="0.15">
      <c r="AH95" s="26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1"/>
    </row>
    <row r="102" spans="33:34" ht="13.5" customHeight="1" x14ac:dyDescent="0.15"/>
    <row r="103" spans="33:34" ht="13.5" customHeight="1" x14ac:dyDescent="0.15"/>
    <row r="104" spans="33:34" ht="13.5" customHeight="1" x14ac:dyDescent="0.15">
      <c r="AG104" s="261"/>
      <c r="AH104" s="26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1"/>
    </row>
    <row r="117" spans="34:122" ht="13.5" customHeight="1" x14ac:dyDescent="0.15"/>
    <row r="118" spans="34:122" ht="13.5" customHeight="1" x14ac:dyDescent="0.15"/>
    <row r="119" spans="34:122" ht="13.5" customHeight="1" x14ac:dyDescent="0.15"/>
    <row r="120" spans="34:122" ht="13.5" customHeight="1" x14ac:dyDescent="0.15">
      <c r="AH120" s="261"/>
    </row>
    <row r="121" spans="34:122" ht="13.5" customHeight="1" x14ac:dyDescent="0.15">
      <c r="AH121" s="261"/>
    </row>
    <row r="122" spans="34:122" ht="13.5" customHeight="1" x14ac:dyDescent="0.15"/>
    <row r="123" spans="34:122" ht="13.5" customHeight="1" x14ac:dyDescent="0.15"/>
    <row r="124" spans="34:122" ht="13.5" customHeight="1" x14ac:dyDescent="0.15"/>
    <row r="125" spans="34:122" ht="13.5" customHeight="1" x14ac:dyDescent="0.15">
      <c r="DR125" s="261" t="s">
        <v>620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0ATvTimZPzphT5UKGFnxk/3wz+V1ihmdZixPlKaxN1tEXh7VLAXM5IJydMLc5qGvdvUgjOTJ50XZ68yKvZhkg==" saltValue="rtxMpSO3KQRhuvHO3HY4kQ=="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62" customWidth="1"/>
    <col min="35" max="122" width="2.5" style="261" customWidth="1"/>
    <col min="123" max="16384" width="2.5" style="261" hidden="1"/>
  </cols>
  <sheetData>
    <row r="1" spans="1:34" ht="13.5" customHeight="1"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x14ac:dyDescent="0.15">
      <c r="S2" s="261"/>
      <c r="AH2" s="261"/>
    </row>
    <row r="3" spans="1:34"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x14ac:dyDescent="0.15"/>
    <row r="5" spans="1:34" x14ac:dyDescent="0.15"/>
    <row r="6" spans="1:34" x14ac:dyDescent="0.15"/>
    <row r="7" spans="1:34" x14ac:dyDescent="0.15"/>
    <row r="8" spans="1:34" x14ac:dyDescent="0.15"/>
    <row r="9" spans="1:34" x14ac:dyDescent="0.15">
      <c r="AH9" s="26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1"/>
    </row>
    <row r="18" spans="12:34" x14ac:dyDescent="0.15"/>
    <row r="19" spans="12:34" x14ac:dyDescent="0.15"/>
    <row r="20" spans="12:34" x14ac:dyDescent="0.15">
      <c r="AH20" s="261"/>
    </row>
    <row r="21" spans="12:34" x14ac:dyDescent="0.15">
      <c r="AH21" s="261"/>
    </row>
    <row r="22" spans="12:34" x14ac:dyDescent="0.15"/>
    <row r="23" spans="12:34" x14ac:dyDescent="0.15"/>
    <row r="24" spans="12:34" x14ac:dyDescent="0.15">
      <c r="Q24" s="261"/>
    </row>
    <row r="25" spans="12:34" x14ac:dyDescent="0.15"/>
    <row r="26" spans="12:34" x14ac:dyDescent="0.15"/>
    <row r="27" spans="12:34" x14ac:dyDescent="0.15"/>
    <row r="28" spans="12:34" x14ac:dyDescent="0.15">
      <c r="T28" s="261"/>
      <c r="AH28" s="261"/>
    </row>
    <row r="29" spans="12:34" x14ac:dyDescent="0.15">
      <c r="U29" s="261"/>
    </row>
    <row r="30" spans="12:34" x14ac:dyDescent="0.15"/>
    <row r="31" spans="12:34" x14ac:dyDescent="0.15">
      <c r="Q31" s="261"/>
      <c r="X31" s="261"/>
    </row>
    <row r="32" spans="12:34" x14ac:dyDescent="0.15">
      <c r="L32" s="261"/>
    </row>
    <row r="33" spans="2:34" x14ac:dyDescent="0.15">
      <c r="C33" s="261"/>
      <c r="E33" s="261"/>
      <c r="G33" s="261"/>
      <c r="I33" s="261"/>
    </row>
    <row r="34" spans="2:34" x14ac:dyDescent="0.15">
      <c r="B34" s="261"/>
      <c r="O34" s="261"/>
      <c r="P34" s="261"/>
      <c r="R34" s="261"/>
      <c r="T34" s="261"/>
    </row>
    <row r="35" spans="2:34" x14ac:dyDescent="0.15">
      <c r="D35" s="261"/>
      <c r="U35" s="261"/>
      <c r="W35" s="261"/>
      <c r="AC35" s="261"/>
      <c r="AD35" s="261"/>
      <c r="AE35" s="261"/>
      <c r="AF35" s="261"/>
      <c r="AG35" s="261"/>
      <c r="AH35" s="261"/>
    </row>
    <row r="36" spans="2:34" x14ac:dyDescent="0.15">
      <c r="H36" s="261"/>
      <c r="J36" s="261"/>
      <c r="K36" s="261"/>
      <c r="M36" s="261"/>
      <c r="V36" s="261"/>
      <c r="Y36" s="261"/>
      <c r="Z36" s="261"/>
      <c r="AA36" s="261"/>
      <c r="AB36" s="261"/>
      <c r="AC36" s="261"/>
      <c r="AD36" s="261"/>
      <c r="AE36" s="261"/>
      <c r="AF36" s="261"/>
      <c r="AG36" s="261"/>
      <c r="AH36" s="261"/>
    </row>
    <row r="37" spans="2:34" x14ac:dyDescent="0.15">
      <c r="AH37" s="261"/>
    </row>
    <row r="38" spans="2:34" x14ac:dyDescent="0.15">
      <c r="X38" s="261"/>
      <c r="AG38" s="261"/>
      <c r="AH38" s="261"/>
    </row>
    <row r="39" spans="2:34" x14ac:dyDescent="0.15"/>
    <row r="40" spans="2:34" x14ac:dyDescent="0.15"/>
    <row r="41" spans="2:34" x14ac:dyDescent="0.15">
      <c r="R41" s="261"/>
    </row>
    <row r="42" spans="2:34" x14ac:dyDescent="0.15">
      <c r="W42" s="261"/>
    </row>
    <row r="43" spans="2:34" x14ac:dyDescent="0.15">
      <c r="V43" s="261"/>
      <c r="X43" s="261"/>
      <c r="Y43" s="261"/>
      <c r="Z43" s="261"/>
      <c r="AA43" s="261"/>
      <c r="AB43" s="261"/>
      <c r="AC43" s="261"/>
      <c r="AD43" s="261"/>
      <c r="AE43" s="261"/>
      <c r="AF43" s="261"/>
      <c r="AG43" s="261"/>
      <c r="AH43" s="261"/>
    </row>
    <row r="44" spans="2:34" x14ac:dyDescent="0.15">
      <c r="AH44" s="261"/>
    </row>
    <row r="45" spans="2:34" x14ac:dyDescent="0.15"/>
    <row r="46" spans="2:34" x14ac:dyDescent="0.15"/>
    <row r="47" spans="2:34" x14ac:dyDescent="0.15"/>
    <row r="48" spans="2:34" x14ac:dyDescent="0.15">
      <c r="U48" s="261"/>
      <c r="V48" s="261"/>
      <c r="W48" s="261"/>
      <c r="Y48" s="261"/>
      <c r="Z48" s="261"/>
      <c r="AA48" s="261"/>
      <c r="AB48" s="261"/>
      <c r="AC48" s="261"/>
      <c r="AD48" s="261"/>
      <c r="AE48" s="261"/>
      <c r="AF48" s="261"/>
      <c r="AG48" s="261"/>
      <c r="AH48" s="261"/>
    </row>
    <row r="49" spans="28:34" x14ac:dyDescent="0.15"/>
    <row r="50" spans="28:34" x14ac:dyDescent="0.15">
      <c r="AE50" s="261"/>
      <c r="AF50" s="261"/>
      <c r="AG50" s="261"/>
      <c r="AH50" s="261"/>
    </row>
    <row r="51" spans="28:34" x14ac:dyDescent="0.15">
      <c r="AC51" s="261"/>
      <c r="AD51" s="261"/>
      <c r="AE51" s="261"/>
      <c r="AF51" s="261"/>
      <c r="AG51" s="261"/>
      <c r="AH51" s="261"/>
    </row>
    <row r="52" spans="28:34" x14ac:dyDescent="0.15"/>
    <row r="53" spans="28:34" x14ac:dyDescent="0.15">
      <c r="AF53" s="261"/>
      <c r="AG53" s="261"/>
      <c r="AH53" s="261"/>
    </row>
    <row r="54" spans="28:34" x14ac:dyDescent="0.15">
      <c r="AH54" s="261"/>
    </row>
    <row r="55" spans="28:34" x14ac:dyDescent="0.15"/>
    <row r="56" spans="28:34" x14ac:dyDescent="0.15">
      <c r="AB56" s="261"/>
      <c r="AC56" s="261"/>
      <c r="AD56" s="261"/>
      <c r="AE56" s="261"/>
      <c r="AF56" s="261"/>
      <c r="AG56" s="261"/>
      <c r="AH56" s="261"/>
    </row>
    <row r="57" spans="28:34" x14ac:dyDescent="0.15">
      <c r="AH57" s="261"/>
    </row>
    <row r="58" spans="28:34" x14ac:dyDescent="0.15">
      <c r="AH58" s="261"/>
    </row>
    <row r="59" spans="28:34" x14ac:dyDescent="0.15"/>
    <row r="60" spans="28:34" x14ac:dyDescent="0.15"/>
    <row r="61" spans="28:34" x14ac:dyDescent="0.15"/>
    <row r="62" spans="28:34" x14ac:dyDescent="0.15"/>
    <row r="63" spans="28:34" x14ac:dyDescent="0.15">
      <c r="AH63" s="261"/>
    </row>
    <row r="64" spans="28:34" x14ac:dyDescent="0.15">
      <c r="AG64" s="261"/>
      <c r="AH64" s="261"/>
    </row>
    <row r="65" spans="28:34" x14ac:dyDescent="0.15"/>
    <row r="66" spans="28:34" x14ac:dyDescent="0.15"/>
    <row r="67" spans="28:34" x14ac:dyDescent="0.15"/>
    <row r="68" spans="28:34" x14ac:dyDescent="0.15">
      <c r="AB68" s="261"/>
      <c r="AC68" s="261"/>
      <c r="AD68" s="261"/>
      <c r="AE68" s="261"/>
      <c r="AF68" s="261"/>
      <c r="AG68" s="261"/>
      <c r="AH68" s="261"/>
    </row>
    <row r="69" spans="28:34" x14ac:dyDescent="0.15">
      <c r="AF69" s="261"/>
      <c r="AG69" s="261"/>
      <c r="AH69" s="261"/>
    </row>
    <row r="70" spans="28:34" x14ac:dyDescent="0.15"/>
    <row r="71" spans="28:34" x14ac:dyDescent="0.15"/>
    <row r="72" spans="28:34" x14ac:dyDescent="0.15"/>
    <row r="73" spans="28:34" x14ac:dyDescent="0.15"/>
    <row r="74" spans="28:34" x14ac:dyDescent="0.15"/>
    <row r="75" spans="28:34" x14ac:dyDescent="0.15">
      <c r="AH75" s="261"/>
    </row>
    <row r="76" spans="28:34" x14ac:dyDescent="0.15">
      <c r="AF76" s="261"/>
      <c r="AG76" s="261"/>
      <c r="AH76" s="261"/>
    </row>
    <row r="77" spans="28:34" x14ac:dyDescent="0.15">
      <c r="AG77" s="261"/>
      <c r="AH77" s="261"/>
    </row>
    <row r="78" spans="28:34" x14ac:dyDescent="0.15"/>
    <row r="79" spans="28:34" x14ac:dyDescent="0.15"/>
    <row r="80" spans="28:34" x14ac:dyDescent="0.15"/>
    <row r="81" spans="25:34" x14ac:dyDescent="0.15"/>
    <row r="82" spans="25:34" x14ac:dyDescent="0.15">
      <c r="Y82" s="261"/>
    </row>
    <row r="83" spans="25:34" x14ac:dyDescent="0.15">
      <c r="Y83" s="261"/>
      <c r="Z83" s="261"/>
      <c r="AA83" s="261"/>
      <c r="AB83" s="261"/>
      <c r="AC83" s="261"/>
      <c r="AD83" s="261"/>
      <c r="AE83" s="261"/>
      <c r="AF83" s="261"/>
      <c r="AG83" s="261"/>
      <c r="AH83" s="261"/>
    </row>
    <row r="84" spans="25:34" x14ac:dyDescent="0.15"/>
    <row r="85" spans="25:34" x14ac:dyDescent="0.15"/>
    <row r="86" spans="25:34" x14ac:dyDescent="0.15"/>
    <row r="87" spans="25:34" x14ac:dyDescent="0.15"/>
    <row r="88" spans="25:34" x14ac:dyDescent="0.15">
      <c r="AH88" s="26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1"/>
      <c r="AG94" s="261"/>
      <c r="AH94" s="261"/>
    </row>
    <row r="95" spans="25:34" ht="13.5" customHeight="1" x14ac:dyDescent="0.15">
      <c r="AH95" s="26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1"/>
    </row>
    <row r="102" spans="33:34" ht="13.5" customHeight="1" x14ac:dyDescent="0.15"/>
    <row r="103" spans="33:34" ht="13.5" customHeight="1" x14ac:dyDescent="0.15"/>
    <row r="104" spans="33:34" ht="13.5" customHeight="1" x14ac:dyDescent="0.15">
      <c r="AG104" s="261"/>
      <c r="AH104" s="26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1"/>
    </row>
    <row r="117" spans="34:122" ht="13.5" customHeight="1" x14ac:dyDescent="0.15"/>
    <row r="118" spans="34:122" ht="13.5" customHeight="1" x14ac:dyDescent="0.15"/>
    <row r="119" spans="34:122" ht="13.5" customHeight="1" x14ac:dyDescent="0.15"/>
    <row r="120" spans="34:122" ht="13.5" customHeight="1" x14ac:dyDescent="0.15">
      <c r="AH120" s="261"/>
    </row>
    <row r="121" spans="34:122" ht="13.5" customHeight="1" x14ac:dyDescent="0.15">
      <c r="AH121" s="261"/>
    </row>
    <row r="122" spans="34:122" ht="13.5" customHeight="1" x14ac:dyDescent="0.15"/>
    <row r="123" spans="34:122" ht="13.5" customHeight="1" x14ac:dyDescent="0.15"/>
    <row r="124" spans="34:122" ht="13.5" customHeight="1" x14ac:dyDescent="0.15">
      <c r="AH124" s="261"/>
    </row>
    <row r="125" spans="34:122" ht="13.5" customHeight="1" x14ac:dyDescent="0.15">
      <c r="DR125" s="261" t="s">
        <v>487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4OgYcQvUZUhKPmsh90CYybBYKH7MX/vELxAzO6II6RZIVjCbibWz5Z072jhDA1RcXRPyaXWV5Z0bahtGitqXAQ==" saltValue="wLFwVbOxIofQeDkLQ7J5PQ=="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42</v>
      </c>
      <c r="E2" s="109"/>
      <c r="F2" s="110" t="s">
        <v>43</v>
      </c>
      <c r="G2" s="111"/>
      <c r="H2" s="112"/>
    </row>
    <row r="3" spans="1:8" x14ac:dyDescent="0.15">
      <c r="A3" s="108" t="s">
        <v>532</v>
      </c>
      <c r="B3" s="113"/>
      <c r="C3" s="114"/>
      <c r="D3" s="115">
        <v>171717</v>
      </c>
      <c r="E3" s="116"/>
      <c r="F3" s="117">
        <v>114030</v>
      </c>
      <c r="G3" s="118"/>
      <c r="H3" s="119"/>
    </row>
    <row r="4" spans="1:8" x14ac:dyDescent="0.15">
      <c r="A4" s="120"/>
      <c r="B4" s="121"/>
      <c r="C4" s="122"/>
      <c r="D4" s="123">
        <v>49486</v>
      </c>
      <c r="E4" s="124"/>
      <c r="F4" s="125">
        <v>24881</v>
      </c>
      <c r="G4" s="126"/>
      <c r="H4" s="127"/>
    </row>
    <row r="5" spans="1:8" x14ac:dyDescent="0.15">
      <c r="A5" s="108" t="s">
        <v>534</v>
      </c>
      <c r="B5" s="113"/>
      <c r="C5" s="114"/>
      <c r="D5" s="115">
        <v>168561</v>
      </c>
      <c r="E5" s="116"/>
      <c r="F5" s="117">
        <v>123663</v>
      </c>
      <c r="G5" s="118"/>
      <c r="H5" s="119"/>
    </row>
    <row r="6" spans="1:8" x14ac:dyDescent="0.15">
      <c r="A6" s="120"/>
      <c r="B6" s="121"/>
      <c r="C6" s="122"/>
      <c r="D6" s="123">
        <v>51107</v>
      </c>
      <c r="E6" s="124"/>
      <c r="F6" s="125">
        <v>28854</v>
      </c>
      <c r="G6" s="126"/>
      <c r="H6" s="127"/>
    </row>
    <row r="7" spans="1:8" x14ac:dyDescent="0.15">
      <c r="A7" s="108" t="s">
        <v>535</v>
      </c>
      <c r="B7" s="113"/>
      <c r="C7" s="114"/>
      <c r="D7" s="115">
        <v>144012</v>
      </c>
      <c r="E7" s="116"/>
      <c r="F7" s="117">
        <v>119378</v>
      </c>
      <c r="G7" s="118"/>
      <c r="H7" s="119"/>
    </row>
    <row r="8" spans="1:8" x14ac:dyDescent="0.15">
      <c r="A8" s="120"/>
      <c r="B8" s="121"/>
      <c r="C8" s="122"/>
      <c r="D8" s="123">
        <v>40818</v>
      </c>
      <c r="E8" s="124"/>
      <c r="F8" s="125">
        <v>35801</v>
      </c>
      <c r="G8" s="126"/>
      <c r="H8" s="127"/>
    </row>
    <row r="9" spans="1:8" x14ac:dyDescent="0.15">
      <c r="A9" s="108" t="s">
        <v>536</v>
      </c>
      <c r="B9" s="113"/>
      <c r="C9" s="114"/>
      <c r="D9" s="115">
        <v>148295</v>
      </c>
      <c r="E9" s="116"/>
      <c r="F9" s="117">
        <v>135728</v>
      </c>
      <c r="G9" s="118"/>
      <c r="H9" s="119"/>
    </row>
    <row r="10" spans="1:8" x14ac:dyDescent="0.15">
      <c r="A10" s="120"/>
      <c r="B10" s="121"/>
      <c r="C10" s="122"/>
      <c r="D10" s="123">
        <v>43536</v>
      </c>
      <c r="E10" s="124"/>
      <c r="F10" s="125">
        <v>40699</v>
      </c>
      <c r="G10" s="126"/>
      <c r="H10" s="127"/>
    </row>
    <row r="11" spans="1:8" x14ac:dyDescent="0.15">
      <c r="A11" s="108" t="s">
        <v>537</v>
      </c>
      <c r="B11" s="113"/>
      <c r="C11" s="114"/>
      <c r="D11" s="115">
        <v>131618</v>
      </c>
      <c r="E11" s="116"/>
      <c r="F11" s="117">
        <v>139505</v>
      </c>
      <c r="G11" s="118"/>
      <c r="H11" s="119"/>
    </row>
    <row r="12" spans="1:8" x14ac:dyDescent="0.15">
      <c r="A12" s="120"/>
      <c r="B12" s="121"/>
      <c r="C12" s="128"/>
      <c r="D12" s="123">
        <v>38941</v>
      </c>
      <c r="E12" s="124"/>
      <c r="F12" s="125">
        <v>39411</v>
      </c>
      <c r="G12" s="126"/>
      <c r="H12" s="127"/>
    </row>
    <row r="13" spans="1:8" x14ac:dyDescent="0.15">
      <c r="A13" s="108"/>
      <c r="B13" s="113"/>
      <c r="C13" s="129"/>
      <c r="D13" s="130">
        <v>152841</v>
      </c>
      <c r="E13" s="131"/>
      <c r="F13" s="132">
        <v>126461</v>
      </c>
      <c r="G13" s="133"/>
      <c r="H13" s="119"/>
    </row>
    <row r="14" spans="1:8" x14ac:dyDescent="0.15">
      <c r="A14" s="120"/>
      <c r="B14" s="121"/>
      <c r="C14" s="122"/>
      <c r="D14" s="123">
        <v>44778</v>
      </c>
      <c r="E14" s="124"/>
      <c r="F14" s="125">
        <v>33929</v>
      </c>
      <c r="G14" s="126"/>
      <c r="H14" s="127"/>
    </row>
    <row r="17" spans="1:11" x14ac:dyDescent="0.15">
      <c r="A17" s="104" t="s">
        <v>44</v>
      </c>
    </row>
    <row r="18" spans="1:11" x14ac:dyDescent="0.15">
      <c r="A18" s="134"/>
      <c r="B18" s="134" t="str">
        <f>実質収支比率等に係る経年分析!F$46</f>
        <v>H25</v>
      </c>
      <c r="C18" s="134" t="str">
        <f>実質収支比率等に係る経年分析!G$46</f>
        <v>H26</v>
      </c>
      <c r="D18" s="134" t="str">
        <f>実質収支比率等に係る経年分析!H$46</f>
        <v>H27</v>
      </c>
      <c r="E18" s="134" t="str">
        <f>実質収支比率等に係る経年分析!I$46</f>
        <v>H28</v>
      </c>
      <c r="F18" s="134" t="str">
        <f>実質収支比率等に係る経年分析!J$46</f>
        <v>H29</v>
      </c>
    </row>
    <row r="19" spans="1:11" x14ac:dyDescent="0.15">
      <c r="A19" s="134" t="s">
        <v>45</v>
      </c>
      <c r="B19" s="134">
        <f>ROUND(VALUE(SUBSTITUTE(実質収支比率等に係る経年分析!F$48,"▲","-")),2)</f>
        <v>1.86</v>
      </c>
      <c r="C19" s="134">
        <f>ROUND(VALUE(SUBSTITUTE(実質収支比率等に係る経年分析!G$48,"▲","-")),2)</f>
        <v>1.78</v>
      </c>
      <c r="D19" s="134">
        <f>ROUND(VALUE(SUBSTITUTE(実質収支比率等に係る経年分析!H$48,"▲","-")),2)</f>
        <v>2.9</v>
      </c>
      <c r="E19" s="134">
        <f>ROUND(VALUE(SUBSTITUTE(実質収支比率等に係る経年分析!I$48,"▲","-")),2)</f>
        <v>2.8</v>
      </c>
      <c r="F19" s="134">
        <f>ROUND(VALUE(SUBSTITUTE(実質収支比率等に係る経年分析!J$48,"▲","-")),2)</f>
        <v>3.04</v>
      </c>
    </row>
    <row r="20" spans="1:11" x14ac:dyDescent="0.15">
      <c r="A20" s="134" t="s">
        <v>46</v>
      </c>
      <c r="B20" s="134">
        <f>ROUND(VALUE(SUBSTITUTE(実質収支比率等に係る経年分析!F$47,"▲","-")),2)</f>
        <v>1.63</v>
      </c>
      <c r="C20" s="134">
        <f>ROUND(VALUE(SUBSTITUTE(実質収支比率等に係る経年分析!G$47,"▲","-")),2)</f>
        <v>1.64</v>
      </c>
      <c r="D20" s="134">
        <f>ROUND(VALUE(SUBSTITUTE(実質収支比率等に係る経年分析!H$47,"▲","-")),2)</f>
        <v>3.74</v>
      </c>
      <c r="E20" s="134">
        <f>ROUND(VALUE(SUBSTITUTE(実質収支比率等に係る経年分析!I$47,"▲","-")),2)</f>
        <v>5.6</v>
      </c>
      <c r="F20" s="134">
        <f>ROUND(VALUE(SUBSTITUTE(実質収支比率等に係る経年分析!J$47,"▲","-")),2)</f>
        <v>5.72</v>
      </c>
    </row>
    <row r="21" spans="1:11" x14ac:dyDescent="0.15">
      <c r="A21" s="134" t="s">
        <v>47</v>
      </c>
      <c r="B21" s="134">
        <f>IF(ISNUMBER(VALUE(SUBSTITUTE(実質収支比率等に係る経年分析!F$49,"▲","-"))),ROUND(VALUE(SUBSTITUTE(実質収支比率等に係る経年分析!F$49,"▲","-")),2),NA())</f>
        <v>0.99</v>
      </c>
      <c r="C21" s="134">
        <f>IF(ISNUMBER(VALUE(SUBSTITUTE(実質収支比率等に係る経年分析!G$49,"▲","-"))),ROUND(VALUE(SUBSTITUTE(実質収支比率等に係る経年分析!G$49,"▲","-")),2),NA())</f>
        <v>1.65</v>
      </c>
      <c r="D21" s="134">
        <f>IF(ISNUMBER(VALUE(SUBSTITUTE(実質収支比率等に係る経年分析!H$49,"▲","-"))),ROUND(VALUE(SUBSTITUTE(実質収支比率等に係る経年分析!H$49,"▲","-")),2),NA())</f>
        <v>6.71</v>
      </c>
      <c r="E21" s="134">
        <f>IF(ISNUMBER(VALUE(SUBSTITUTE(実質収支比率等に係る経年分析!I$49,"▲","-"))),ROUND(VALUE(SUBSTITUTE(実質収支比率等に係る経年分析!I$49,"▲","-")),2),NA())</f>
        <v>2.38</v>
      </c>
      <c r="F21" s="134">
        <f>IF(ISNUMBER(VALUE(SUBSTITUTE(実質収支比率等に係る経年分析!J$49,"▲","-"))),ROUND(VALUE(SUBSTITUTE(実質収支比率等に係る経年分析!J$49,"▲","-")),2),NA())</f>
        <v>2.33</v>
      </c>
    </row>
    <row r="24" spans="1:11" x14ac:dyDescent="0.15">
      <c r="A24" s="104" t="s">
        <v>48</v>
      </c>
    </row>
    <row r="25" spans="1:11" x14ac:dyDescent="0.15">
      <c r="A25" s="135"/>
      <c r="B25" s="135" t="str">
        <f>連結実質赤字比率に係る赤字・黒字の構成分析!F$33</f>
        <v>H25</v>
      </c>
      <c r="C25" s="135"/>
      <c r="D25" s="135" t="str">
        <f>連結実質赤字比率に係る赤字・黒字の構成分析!G$33</f>
        <v>H26</v>
      </c>
      <c r="E25" s="135"/>
      <c r="F25" s="135" t="str">
        <f>連結実質赤字比率に係る赤字・黒字の構成分析!H$33</f>
        <v>H27</v>
      </c>
      <c r="G25" s="135"/>
      <c r="H25" s="135" t="str">
        <f>連結実質赤字比率に係る赤字・黒字の構成分析!I$33</f>
        <v>H28</v>
      </c>
      <c r="I25" s="135"/>
      <c r="J25" s="135" t="str">
        <f>連結実質赤字比率に係る赤字・黒字の構成分析!J$33</f>
        <v>H29</v>
      </c>
      <c r="K25" s="135"/>
    </row>
    <row r="26" spans="1:11" x14ac:dyDescent="0.15">
      <c r="A26" s="135"/>
      <c r="B26" s="135" t="s">
        <v>49</v>
      </c>
      <c r="C26" s="135" t="s">
        <v>50</v>
      </c>
      <c r="D26" s="135" t="s">
        <v>49</v>
      </c>
      <c r="E26" s="135" t="s">
        <v>50</v>
      </c>
      <c r="F26" s="135" t="s">
        <v>49</v>
      </c>
      <c r="G26" s="135" t="s">
        <v>50</v>
      </c>
      <c r="H26" s="135" t="s">
        <v>49</v>
      </c>
      <c r="I26" s="135" t="s">
        <v>50</v>
      </c>
      <c r="J26" s="135" t="s">
        <v>49</v>
      </c>
      <c r="K26" s="135" t="s">
        <v>50</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証紙特別会計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x14ac:dyDescent="0.15">
      <c r="A30" s="135" t="str">
        <f>IF(連結実質赤字比率に係る赤字・黒字の構成分析!C$40="",NA(),連結実質赤字比率に係る赤字・黒字の構成分析!C$40)</f>
        <v>工業用水道事業会計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0.11</v>
      </c>
    </row>
    <row r="31" spans="1:11" x14ac:dyDescent="0.15">
      <c r="A31" s="135" t="str">
        <f>IF(連結実質赤字比率に係る赤字・黒字の構成分析!C$39="",NA(),連結実質赤字比率に係る赤字・黒字の構成分析!C$39)</f>
        <v>流域下水道特別会計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0.17</v>
      </c>
    </row>
    <row r="32" spans="1:11" x14ac:dyDescent="0.15">
      <c r="A32" s="135" t="str">
        <f>IF(連結実質赤字比率に係る赤字・黒字の構成分析!C$38="",NA(),連結実質赤字比率に係る赤字・黒字の構成分析!C$38)</f>
        <v>臨港地域整備特別会計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0.56000000000000005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0.43</v>
      </c>
    </row>
    <row r="33" spans="1:16" x14ac:dyDescent="0.15">
      <c r="A33" s="135" t="str">
        <f>IF(連結実質赤字比率に係る赤字・黒字の構成分析!C$37="",NA(),連結実質赤字比率に係る赤字・黒字の構成分析!C$37)</f>
        <v>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0.56999999999999995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0.61</v>
      </c>
    </row>
    <row r="34" spans="1:16" x14ac:dyDescent="0.15">
      <c r="A34" s="135" t="str">
        <f>IF(連結実質赤字比率に係る赤字・黒字の構成分析!C$36="",NA(),連結実質赤字比率に係る赤字・黒字の構成分析!C$36)</f>
        <v>電気事業会計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0.57999999999999996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0.92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1.52</v>
      </c>
    </row>
    <row r="35" spans="1:16" x14ac:dyDescent="0.15">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3.48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2.82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2.41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1.88</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1.79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1.71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2.83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2.73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2.96</v>
      </c>
    </row>
    <row r="39" spans="1:16" x14ac:dyDescent="0.15">
      <c r="A39" s="104" t="s">
        <v>51</v>
      </c>
    </row>
    <row r="40" spans="1:16" x14ac:dyDescent="0.15">
      <c r="A40" s="136"/>
      <c r="B40" s="136" t="str">
        <f>'実質公債費比率（分子）の構造'!K$44</f>
        <v>H25</v>
      </c>
      <c r="C40" s="136"/>
      <c r="D40" s="136"/>
      <c r="E40" s="136" t="str">
        <f>'実質公債費比率（分子）の構造'!L$44</f>
        <v>H26</v>
      </c>
      <c r="F40" s="136"/>
      <c r="G40" s="136"/>
      <c r="H40" s="136" t="str">
        <f>'実質公債費比率（分子）の構造'!M$44</f>
        <v>H27</v>
      </c>
      <c r="I40" s="136"/>
      <c r="J40" s="136"/>
      <c r="K40" s="136" t="str">
        <f>'実質公債費比率（分子）の構造'!N$44</f>
        <v>H28</v>
      </c>
      <c r="L40" s="136"/>
      <c r="M40" s="136"/>
      <c r="N40" s="136" t="str">
        <f>'実質公債費比率（分子）の構造'!O$44</f>
        <v>H29</v>
      </c>
      <c r="O40" s="136"/>
      <c r="P40" s="136"/>
    </row>
    <row r="41" spans="1:16" x14ac:dyDescent="0.15">
      <c r="A41" s="136"/>
      <c r="B41" s="136" t="s">
        <v>52</v>
      </c>
      <c r="C41" s="136"/>
      <c r="D41" s="136" t="s">
        <v>53</v>
      </c>
      <c r="E41" s="136" t="s">
        <v>52</v>
      </c>
      <c r="F41" s="136"/>
      <c r="G41" s="136" t="s">
        <v>53</v>
      </c>
      <c r="H41" s="136" t="s">
        <v>52</v>
      </c>
      <c r="I41" s="136"/>
      <c r="J41" s="136" t="s">
        <v>53</v>
      </c>
      <c r="K41" s="136" t="s">
        <v>52</v>
      </c>
      <c r="L41" s="136"/>
      <c r="M41" s="136" t="s">
        <v>53</v>
      </c>
      <c r="N41" s="136" t="s">
        <v>52</v>
      </c>
      <c r="O41" s="136"/>
      <c r="P41" s="136" t="s">
        <v>53</v>
      </c>
    </row>
    <row r="42" spans="1:16" x14ac:dyDescent="0.15">
      <c r="A42" s="136" t="s">
        <v>54</v>
      </c>
      <c r="B42" s="136"/>
      <c r="C42" s="136"/>
      <c r="D42" s="136">
        <f>'実質公債費比率（分子）の構造'!K$52</f>
        <v>64978</v>
      </c>
      <c r="E42" s="136"/>
      <c r="F42" s="136"/>
      <c r="G42" s="136">
        <f>'実質公債費比率（分子）の構造'!L$52</f>
        <v>67506</v>
      </c>
      <c r="H42" s="136"/>
      <c r="I42" s="136"/>
      <c r="J42" s="136">
        <f>'実質公債費比率（分子）の構造'!M$52</f>
        <v>67813</v>
      </c>
      <c r="K42" s="136"/>
      <c r="L42" s="136"/>
      <c r="M42" s="136">
        <f>'実質公債費比率（分子）の構造'!N$52</f>
        <v>67712</v>
      </c>
      <c r="N42" s="136"/>
      <c r="O42" s="136"/>
      <c r="P42" s="136">
        <f>'実質公債費比率（分子）の構造'!O$52</f>
        <v>69159</v>
      </c>
    </row>
    <row r="43" spans="1:16" x14ac:dyDescent="0.15">
      <c r="A43" s="136" t="s">
        <v>55</v>
      </c>
      <c r="B43" s="136" t="str">
        <f>'実質公債費比率（分子）の構造'!K$51</f>
        <v>-</v>
      </c>
      <c r="C43" s="136"/>
      <c r="D43" s="136"/>
      <c r="E43" s="136">
        <f>'実質公債費比率（分子）の構造'!L$51</f>
        <v>16</v>
      </c>
      <c r="F43" s="136"/>
      <c r="G43" s="136"/>
      <c r="H43" s="136">
        <f>'実質公債費比率（分子）の構造'!M$51</f>
        <v>2</v>
      </c>
      <c r="I43" s="136"/>
      <c r="J43" s="136"/>
      <c r="K43" s="136">
        <f>'実質公債費比率（分子）の構造'!N$51</f>
        <v>0</v>
      </c>
      <c r="L43" s="136"/>
      <c r="M43" s="136"/>
      <c r="N43" s="136">
        <f>'実質公債費比率（分子）の構造'!O$51</f>
        <v>0</v>
      </c>
      <c r="O43" s="136"/>
      <c r="P43" s="136"/>
    </row>
    <row r="44" spans="1:16" x14ac:dyDescent="0.15">
      <c r="A44" s="136" t="s">
        <v>56</v>
      </c>
      <c r="B44" s="136">
        <f>'実質公債費比率（分子）の構造'!K$50</f>
        <v>1030</v>
      </c>
      <c r="C44" s="136"/>
      <c r="D44" s="136"/>
      <c r="E44" s="136">
        <f>'実質公債費比率（分子）の構造'!L$50</f>
        <v>992</v>
      </c>
      <c r="F44" s="136"/>
      <c r="G44" s="136"/>
      <c r="H44" s="136">
        <f>'実質公債費比率（分子）の構造'!M$50</f>
        <v>989</v>
      </c>
      <c r="I44" s="136"/>
      <c r="J44" s="136"/>
      <c r="K44" s="136">
        <f>'実質公債費比率（分子）の構造'!N$50</f>
        <v>929</v>
      </c>
      <c r="L44" s="136"/>
      <c r="M44" s="136"/>
      <c r="N44" s="136">
        <f>'実質公債費比率（分子）の構造'!O$50</f>
        <v>834</v>
      </c>
      <c r="O44" s="136"/>
      <c r="P44" s="136"/>
    </row>
    <row r="45" spans="1:16" x14ac:dyDescent="0.15">
      <c r="A45" s="136" t="s">
        <v>57</v>
      </c>
      <c r="B45" s="136">
        <f>'実質公債費比率（分子）の構造'!K$49</f>
        <v>507</v>
      </c>
      <c r="C45" s="136"/>
      <c r="D45" s="136"/>
      <c r="E45" s="136">
        <f>'実質公債費比率（分子）の構造'!L$49</f>
        <v>498</v>
      </c>
      <c r="F45" s="136"/>
      <c r="G45" s="136"/>
      <c r="H45" s="136">
        <f>'実質公債費比率（分子）の構造'!M$49</f>
        <v>471</v>
      </c>
      <c r="I45" s="136"/>
      <c r="J45" s="136"/>
      <c r="K45" s="136">
        <f>'実質公債費比率（分子）の構造'!N$49</f>
        <v>457</v>
      </c>
      <c r="L45" s="136"/>
      <c r="M45" s="136"/>
      <c r="N45" s="136">
        <f>'実質公債費比率（分子）の構造'!O$49</f>
        <v>402</v>
      </c>
      <c r="O45" s="136"/>
      <c r="P45" s="136"/>
    </row>
    <row r="46" spans="1:16" x14ac:dyDescent="0.15">
      <c r="A46" s="136" t="s">
        <v>58</v>
      </c>
      <c r="B46" s="136">
        <f>'実質公債費比率（分子）の構造'!K$48</f>
        <v>2385</v>
      </c>
      <c r="C46" s="136"/>
      <c r="D46" s="136"/>
      <c r="E46" s="136">
        <f>'実質公債費比率（分子）の構造'!L$48</f>
        <v>2369</v>
      </c>
      <c r="F46" s="136"/>
      <c r="G46" s="136"/>
      <c r="H46" s="136">
        <f>'実質公債費比率（分子）の構造'!M$48</f>
        <v>2576</v>
      </c>
      <c r="I46" s="136"/>
      <c r="J46" s="136"/>
      <c r="K46" s="136">
        <f>'実質公債費比率（分子）の構造'!N$48</f>
        <v>2559</v>
      </c>
      <c r="L46" s="136"/>
      <c r="M46" s="136"/>
      <c r="N46" s="136">
        <f>'実質公債費比率（分子）の構造'!O$48</f>
        <v>2545</v>
      </c>
      <c r="O46" s="136"/>
      <c r="P46" s="136"/>
    </row>
    <row r="47" spans="1:16" x14ac:dyDescent="0.15">
      <c r="A47" s="136" t="s">
        <v>59</v>
      </c>
      <c r="B47" s="136">
        <f>'実質公債費比率（分子）の構造'!K$47</f>
        <v>4301</v>
      </c>
      <c r="C47" s="136"/>
      <c r="D47" s="136"/>
      <c r="E47" s="136">
        <f>'実質公債費比率（分子）の構造'!L$47</f>
        <v>5010</v>
      </c>
      <c r="F47" s="136"/>
      <c r="G47" s="136"/>
      <c r="H47" s="136">
        <f>'実質公債費比率（分子）の構造'!M$47</f>
        <v>6124</v>
      </c>
      <c r="I47" s="136"/>
      <c r="J47" s="136"/>
      <c r="K47" s="136">
        <f>'実質公債費比率（分子）の構造'!N$47</f>
        <v>7131</v>
      </c>
      <c r="L47" s="136"/>
      <c r="M47" s="136"/>
      <c r="N47" s="136">
        <f>'実質公債費比率（分子）の構造'!O$47</f>
        <v>7920</v>
      </c>
      <c r="O47" s="136"/>
      <c r="P47" s="136"/>
    </row>
    <row r="48" spans="1:16" x14ac:dyDescent="0.15">
      <c r="A48" s="136" t="s">
        <v>60</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61</v>
      </c>
      <c r="B49" s="136">
        <f>'実質公債費比率（分子）の構造'!K$45</f>
        <v>86413</v>
      </c>
      <c r="C49" s="136"/>
      <c r="D49" s="136"/>
      <c r="E49" s="136">
        <f>'実質公債費比率（分子）の構造'!L$45</f>
        <v>84507</v>
      </c>
      <c r="F49" s="136"/>
      <c r="G49" s="136"/>
      <c r="H49" s="136">
        <f>'実質公債費比率（分子）の構造'!M$45</f>
        <v>71817</v>
      </c>
      <c r="I49" s="136"/>
      <c r="J49" s="136"/>
      <c r="K49" s="136">
        <f>'実質公債費比率（分子）の構造'!N$45</f>
        <v>66682</v>
      </c>
      <c r="L49" s="136"/>
      <c r="M49" s="136"/>
      <c r="N49" s="136">
        <f>'実質公債費比率（分子）の構造'!O$45</f>
        <v>73791</v>
      </c>
      <c r="O49" s="136"/>
      <c r="P49" s="136"/>
    </row>
    <row r="50" spans="1:16" x14ac:dyDescent="0.15">
      <c r="A50" s="136" t="s">
        <v>62</v>
      </c>
      <c r="B50" s="136" t="e">
        <f>NA()</f>
        <v>#N/A</v>
      </c>
      <c r="C50" s="136">
        <f>IF(ISNUMBER('実質公債費比率（分子）の構造'!K$53),'実質公債費比率（分子）の構造'!K$53,NA())</f>
        <v>29658</v>
      </c>
      <c r="D50" s="136" t="e">
        <f>NA()</f>
        <v>#N/A</v>
      </c>
      <c r="E50" s="136" t="e">
        <f>NA()</f>
        <v>#N/A</v>
      </c>
      <c r="F50" s="136">
        <f>IF(ISNUMBER('実質公債費比率（分子）の構造'!L$53),'実質公債費比率（分子）の構造'!L$53,NA())</f>
        <v>25886</v>
      </c>
      <c r="G50" s="136" t="e">
        <f>NA()</f>
        <v>#N/A</v>
      </c>
      <c r="H50" s="136" t="e">
        <f>NA()</f>
        <v>#N/A</v>
      </c>
      <c r="I50" s="136">
        <f>IF(ISNUMBER('実質公債費比率（分子）の構造'!M$53),'実質公債費比率（分子）の構造'!M$53,NA())</f>
        <v>14166</v>
      </c>
      <c r="J50" s="136" t="e">
        <f>NA()</f>
        <v>#N/A</v>
      </c>
      <c r="K50" s="136" t="e">
        <f>NA()</f>
        <v>#N/A</v>
      </c>
      <c r="L50" s="136">
        <f>IF(ISNUMBER('実質公債費比率（分子）の構造'!N$53),'実質公債費比率（分子）の構造'!N$53,NA())</f>
        <v>10046</v>
      </c>
      <c r="M50" s="136" t="e">
        <f>NA()</f>
        <v>#N/A</v>
      </c>
      <c r="N50" s="136" t="e">
        <f>NA()</f>
        <v>#N/A</v>
      </c>
      <c r="O50" s="136">
        <f>IF(ISNUMBER('実質公債費比率（分子）の構造'!O$53),'実質公債費比率（分子）の構造'!O$53,NA())</f>
        <v>16333</v>
      </c>
      <c r="P50" s="136" t="e">
        <f>NA()</f>
        <v>#N/A</v>
      </c>
    </row>
    <row r="53" spans="1:16" x14ac:dyDescent="0.15">
      <c r="A53" s="104" t="s">
        <v>63</v>
      </c>
    </row>
    <row r="54" spans="1:16" x14ac:dyDescent="0.15">
      <c r="A54" s="135"/>
      <c r="B54" s="135" t="str">
        <f>'将来負担比率（分子）の構造'!I$40</f>
        <v>H25</v>
      </c>
      <c r="C54" s="135"/>
      <c r="D54" s="135"/>
      <c r="E54" s="135" t="str">
        <f>'将来負担比率（分子）の構造'!J$40</f>
        <v>H26</v>
      </c>
      <c r="F54" s="135"/>
      <c r="G54" s="135"/>
      <c r="H54" s="135" t="str">
        <f>'将来負担比率（分子）の構造'!K$40</f>
        <v>H27</v>
      </c>
      <c r="I54" s="135"/>
      <c r="J54" s="135"/>
      <c r="K54" s="135" t="str">
        <f>'将来負担比率（分子）の構造'!L$40</f>
        <v>H28</v>
      </c>
      <c r="L54" s="135"/>
      <c r="M54" s="135"/>
      <c r="N54" s="135" t="str">
        <f>'将来負担比率（分子）の構造'!M$40</f>
        <v>H29</v>
      </c>
      <c r="O54" s="135"/>
      <c r="P54" s="135"/>
    </row>
    <row r="55" spans="1:16" x14ac:dyDescent="0.15">
      <c r="A55" s="135"/>
      <c r="B55" s="135" t="s">
        <v>64</v>
      </c>
      <c r="C55" s="135"/>
      <c r="D55" s="135" t="s">
        <v>65</v>
      </c>
      <c r="E55" s="135" t="s">
        <v>64</v>
      </c>
      <c r="F55" s="135"/>
      <c r="G55" s="135" t="s">
        <v>65</v>
      </c>
      <c r="H55" s="135" t="s">
        <v>64</v>
      </c>
      <c r="I55" s="135"/>
      <c r="J55" s="135" t="s">
        <v>65</v>
      </c>
      <c r="K55" s="135" t="s">
        <v>64</v>
      </c>
      <c r="L55" s="135"/>
      <c r="M55" s="135" t="s">
        <v>65</v>
      </c>
      <c r="N55" s="135" t="s">
        <v>64</v>
      </c>
      <c r="O55" s="135"/>
      <c r="P55" s="135" t="s">
        <v>65</v>
      </c>
    </row>
    <row r="56" spans="1:16" x14ac:dyDescent="0.15">
      <c r="A56" s="135" t="s">
        <v>34</v>
      </c>
      <c r="B56" s="135"/>
      <c r="C56" s="135"/>
      <c r="D56" s="135">
        <f>'将来負担比率（分子）の構造'!I$52</f>
        <v>746776</v>
      </c>
      <c r="E56" s="135"/>
      <c r="F56" s="135"/>
      <c r="G56" s="135">
        <f>'将来負担比率（分子）の構造'!J$52</f>
        <v>733304</v>
      </c>
      <c r="H56" s="135"/>
      <c r="I56" s="135"/>
      <c r="J56" s="135">
        <f>'将来負担比率（分子）の構造'!K$52</f>
        <v>722999</v>
      </c>
      <c r="K56" s="135"/>
      <c r="L56" s="135"/>
      <c r="M56" s="135">
        <f>'将来負担比率（分子）の構造'!L$52</f>
        <v>704801</v>
      </c>
      <c r="N56" s="135"/>
      <c r="O56" s="135"/>
      <c r="P56" s="135">
        <f>'将来負担比率（分子）の構造'!M$52</f>
        <v>682670</v>
      </c>
    </row>
    <row r="57" spans="1:16" x14ac:dyDescent="0.15">
      <c r="A57" s="135" t="s">
        <v>33</v>
      </c>
      <c r="B57" s="135"/>
      <c r="C57" s="135"/>
      <c r="D57" s="135">
        <f>'将来負担比率（分子）の構造'!I$51</f>
        <v>12909</v>
      </c>
      <c r="E57" s="135"/>
      <c r="F57" s="135"/>
      <c r="G57" s="135">
        <f>'将来負担比率（分子）の構造'!J$51</f>
        <v>12508</v>
      </c>
      <c r="H57" s="135"/>
      <c r="I57" s="135"/>
      <c r="J57" s="135">
        <f>'将来負担比率（分子）の構造'!K$51</f>
        <v>12075</v>
      </c>
      <c r="K57" s="135"/>
      <c r="L57" s="135"/>
      <c r="M57" s="135">
        <f>'将来負担比率（分子）の構造'!L$51</f>
        <v>11210</v>
      </c>
      <c r="N57" s="135"/>
      <c r="O57" s="135"/>
      <c r="P57" s="135">
        <f>'将来負担比率（分子）の構造'!M$51</f>
        <v>9128</v>
      </c>
    </row>
    <row r="58" spans="1:16" x14ac:dyDescent="0.15">
      <c r="A58" s="135" t="s">
        <v>32</v>
      </c>
      <c r="B58" s="135"/>
      <c r="C58" s="135"/>
      <c r="D58" s="135">
        <f>'将来負担比率（分子）の構造'!I$50</f>
        <v>79444</v>
      </c>
      <c r="E58" s="135"/>
      <c r="F58" s="135"/>
      <c r="G58" s="135">
        <f>'将来負担比率（分子）の構造'!J$50</f>
        <v>76290</v>
      </c>
      <c r="H58" s="135"/>
      <c r="I58" s="135"/>
      <c r="J58" s="135">
        <f>'将来負担比率（分子）の構造'!K$50</f>
        <v>75433</v>
      </c>
      <c r="K58" s="135"/>
      <c r="L58" s="135"/>
      <c r="M58" s="135">
        <f>'将来負担比率（分子）の構造'!L$50</f>
        <v>73839</v>
      </c>
      <c r="N58" s="135"/>
      <c r="O58" s="135"/>
      <c r="P58" s="135">
        <f>'将来負担比率（分子）の構造'!M$50</f>
        <v>72767</v>
      </c>
    </row>
    <row r="59" spans="1:16" x14ac:dyDescent="0.15">
      <c r="A59" s="135" t="s">
        <v>30</v>
      </c>
      <c r="B59" s="135" t="str">
        <f>'将来負担比率（分子）の構造'!I$49</f>
        <v>-</v>
      </c>
      <c r="C59" s="135"/>
      <c r="D59" s="135"/>
      <c r="E59" s="135" t="str">
        <f>'将来負担比率（分子）の構造'!J$49</f>
        <v>-</v>
      </c>
      <c r="F59" s="135"/>
      <c r="G59" s="135"/>
      <c r="H59" s="135" t="str">
        <f>'将来負担比率（分子）の構造'!K$49</f>
        <v>-</v>
      </c>
      <c r="I59" s="135"/>
      <c r="J59" s="135"/>
      <c r="K59" s="135" t="str">
        <f>'将来負担比率（分子）の構造'!L$49</f>
        <v>-</v>
      </c>
      <c r="L59" s="135"/>
      <c r="M59" s="135"/>
      <c r="N59" s="135" t="str">
        <f>'将来負担比率（分子）の構造'!M$49</f>
        <v>-</v>
      </c>
      <c r="O59" s="135"/>
      <c r="P59" s="135"/>
    </row>
    <row r="60" spans="1:16" x14ac:dyDescent="0.15">
      <c r="A60" s="135" t="s">
        <v>29</v>
      </c>
      <c r="B60" s="135" t="str">
        <f>'将来負担比率（分子）の構造'!I$48</f>
        <v>-</v>
      </c>
      <c r="C60" s="135"/>
      <c r="D60" s="135"/>
      <c r="E60" s="135" t="str">
        <f>'将来負担比率（分子）の構造'!J$48</f>
        <v>-</v>
      </c>
      <c r="F60" s="135"/>
      <c r="G60" s="135"/>
      <c r="H60" s="135" t="str">
        <f>'将来負担比率（分子）の構造'!K$48</f>
        <v>-</v>
      </c>
      <c r="I60" s="135"/>
      <c r="J60" s="135"/>
      <c r="K60" s="135" t="str">
        <f>'将来負担比率（分子）の構造'!L$48</f>
        <v>-</v>
      </c>
      <c r="L60" s="135"/>
      <c r="M60" s="135"/>
      <c r="N60" s="135" t="str">
        <f>'将来負担比率（分子）の構造'!M$48</f>
        <v>-</v>
      </c>
      <c r="O60" s="135"/>
      <c r="P60" s="135"/>
    </row>
    <row r="61" spans="1:16" x14ac:dyDescent="0.15">
      <c r="A61" s="135" t="s">
        <v>27</v>
      </c>
      <c r="B61" s="135">
        <f>'将来負担比率（分子）の構造'!I$46</f>
        <v>27534</v>
      </c>
      <c r="C61" s="135"/>
      <c r="D61" s="135"/>
      <c r="E61" s="135">
        <f>'将来負担比率（分子）の構造'!J$46</f>
        <v>25632</v>
      </c>
      <c r="F61" s="135"/>
      <c r="G61" s="135"/>
      <c r="H61" s="135">
        <f>'将来負担比率（分子）の構造'!K$46</f>
        <v>26038</v>
      </c>
      <c r="I61" s="135"/>
      <c r="J61" s="135"/>
      <c r="K61" s="135">
        <f>'将来負担比率（分子）の構造'!L$46</f>
        <v>24770</v>
      </c>
      <c r="L61" s="135"/>
      <c r="M61" s="135"/>
      <c r="N61" s="135">
        <f>'将来負担比率（分子）の構造'!M$46</f>
        <v>21574</v>
      </c>
      <c r="O61" s="135"/>
      <c r="P61" s="135"/>
    </row>
    <row r="62" spans="1:16" x14ac:dyDescent="0.15">
      <c r="A62" s="135" t="s">
        <v>26</v>
      </c>
      <c r="B62" s="135">
        <f>'将来負担比率（分子）の構造'!I$45</f>
        <v>130406</v>
      </c>
      <c r="C62" s="135"/>
      <c r="D62" s="135"/>
      <c r="E62" s="135">
        <f>'将来負担比率（分子）の構造'!J$45</f>
        <v>122050</v>
      </c>
      <c r="F62" s="135"/>
      <c r="G62" s="135"/>
      <c r="H62" s="135">
        <f>'将来負担比率（分子）の構造'!K$45</f>
        <v>117016</v>
      </c>
      <c r="I62" s="135"/>
      <c r="J62" s="135"/>
      <c r="K62" s="135">
        <f>'将来負担比率（分子）の構造'!L$45</f>
        <v>115077</v>
      </c>
      <c r="L62" s="135"/>
      <c r="M62" s="135"/>
      <c r="N62" s="135">
        <f>'将来負担比率（分子）の構造'!M$45</f>
        <v>113160</v>
      </c>
      <c r="O62" s="135"/>
      <c r="P62" s="135"/>
    </row>
    <row r="63" spans="1:16" x14ac:dyDescent="0.15">
      <c r="A63" s="135" t="s">
        <v>25</v>
      </c>
      <c r="B63" s="135">
        <f>'将来負担比率（分子）の構造'!I$44</f>
        <v>3460</v>
      </c>
      <c r="C63" s="135"/>
      <c r="D63" s="135"/>
      <c r="E63" s="135">
        <f>'将来負担比率（分子）の構造'!J$44</f>
        <v>3095</v>
      </c>
      <c r="F63" s="135"/>
      <c r="G63" s="135"/>
      <c r="H63" s="135">
        <f>'将来負担比率（分子）の構造'!K$44</f>
        <v>2775</v>
      </c>
      <c r="I63" s="135"/>
      <c r="J63" s="135"/>
      <c r="K63" s="135">
        <f>'将来負担比率（分子）の構造'!L$44</f>
        <v>2466</v>
      </c>
      <c r="L63" s="135"/>
      <c r="M63" s="135"/>
      <c r="N63" s="135">
        <f>'将来負担比率（分子）の構造'!M$44</f>
        <v>2239</v>
      </c>
      <c r="O63" s="135"/>
      <c r="P63" s="135"/>
    </row>
    <row r="64" spans="1:16" x14ac:dyDescent="0.15">
      <c r="A64" s="135" t="s">
        <v>24</v>
      </c>
      <c r="B64" s="135">
        <f>'将来負担比率（分子）の構造'!I$43</f>
        <v>27119</v>
      </c>
      <c r="C64" s="135"/>
      <c r="D64" s="135"/>
      <c r="E64" s="135">
        <f>'将来負担比率（分子）の構造'!J$43</f>
        <v>25244</v>
      </c>
      <c r="F64" s="135"/>
      <c r="G64" s="135"/>
      <c r="H64" s="135">
        <f>'将来負担比率（分子）の構造'!K$43</f>
        <v>23630</v>
      </c>
      <c r="I64" s="135"/>
      <c r="J64" s="135"/>
      <c r="K64" s="135">
        <f>'将来負担比率（分子）の構造'!L$43</f>
        <v>21982</v>
      </c>
      <c r="L64" s="135"/>
      <c r="M64" s="135"/>
      <c r="N64" s="135">
        <f>'将来負担比率（分子）の構造'!M$43</f>
        <v>21900</v>
      </c>
      <c r="O64" s="135"/>
      <c r="P64" s="135"/>
    </row>
    <row r="65" spans="1:16" x14ac:dyDescent="0.15">
      <c r="A65" s="135" t="s">
        <v>23</v>
      </c>
      <c r="B65" s="135">
        <f>'将来負担比率（分子）の構造'!I$42</f>
        <v>10559</v>
      </c>
      <c r="C65" s="135"/>
      <c r="D65" s="135"/>
      <c r="E65" s="135">
        <f>'将来負担比率（分子）の構造'!J$42</f>
        <v>9442</v>
      </c>
      <c r="F65" s="135"/>
      <c r="G65" s="135"/>
      <c r="H65" s="135">
        <f>'将来負担比率（分子）の構造'!K$42</f>
        <v>8441</v>
      </c>
      <c r="I65" s="135"/>
      <c r="J65" s="135"/>
      <c r="K65" s="135">
        <f>'将来負担比率（分子）の構造'!L$42</f>
        <v>7462</v>
      </c>
      <c r="L65" s="135"/>
      <c r="M65" s="135"/>
      <c r="N65" s="135">
        <f>'将来負担比率（分子）の構造'!M$42</f>
        <v>6750</v>
      </c>
      <c r="O65" s="135"/>
      <c r="P65" s="135"/>
    </row>
    <row r="66" spans="1:16" x14ac:dyDescent="0.15">
      <c r="A66" s="135" t="s">
        <v>22</v>
      </c>
      <c r="B66" s="135">
        <f>'将来負担比率（分子）の構造'!I$41</f>
        <v>1033870</v>
      </c>
      <c r="C66" s="135"/>
      <c r="D66" s="135"/>
      <c r="E66" s="135">
        <f>'将来負担比率（分子）の構造'!J$41</f>
        <v>1022190</v>
      </c>
      <c r="F66" s="135"/>
      <c r="G66" s="135"/>
      <c r="H66" s="135">
        <f>'将来負担比率（分子）の構造'!K$41</f>
        <v>1008692</v>
      </c>
      <c r="I66" s="135"/>
      <c r="J66" s="135"/>
      <c r="K66" s="135">
        <f>'将来負担比率（分子）の構造'!L$41</f>
        <v>997257</v>
      </c>
      <c r="L66" s="135"/>
      <c r="M66" s="135"/>
      <c r="N66" s="135">
        <f>'将来負担比率（分子）の構造'!M$41</f>
        <v>979807</v>
      </c>
      <c r="O66" s="135"/>
      <c r="P66" s="135"/>
    </row>
    <row r="67" spans="1:16" x14ac:dyDescent="0.15">
      <c r="A67" s="135" t="s">
        <v>66</v>
      </c>
      <c r="B67" s="135" t="e">
        <f>NA()</f>
        <v>#N/A</v>
      </c>
      <c r="C67" s="135">
        <f>IF(ISNUMBER('将来負担比率（分子）の構造'!I$53), IF('将来負担比率（分子）の構造'!I$53 &lt; 0, 0, '将来負担比率（分子）の構造'!I$53), NA())</f>
        <v>393820</v>
      </c>
      <c r="D67" s="135" t="e">
        <f>NA()</f>
        <v>#N/A</v>
      </c>
      <c r="E67" s="135" t="e">
        <f>NA()</f>
        <v>#N/A</v>
      </c>
      <c r="F67" s="135">
        <f>IF(ISNUMBER('将来負担比率（分子）の構造'!J$53), IF('将来負担比率（分子）の構造'!J$53 &lt; 0, 0, '将来負担比率（分子）の構造'!J$53), NA())</f>
        <v>385552</v>
      </c>
      <c r="G67" s="135" t="e">
        <f>NA()</f>
        <v>#N/A</v>
      </c>
      <c r="H67" s="135" t="e">
        <f>NA()</f>
        <v>#N/A</v>
      </c>
      <c r="I67" s="135">
        <f>IF(ISNUMBER('将来負担比率（分子）の構造'!K$53), IF('将来負担比率（分子）の構造'!K$53 &lt; 0, 0, '将来負担比率（分子）の構造'!K$53), NA())</f>
        <v>376085</v>
      </c>
      <c r="J67" s="135" t="e">
        <f>NA()</f>
        <v>#N/A</v>
      </c>
      <c r="K67" s="135" t="e">
        <f>NA()</f>
        <v>#N/A</v>
      </c>
      <c r="L67" s="135">
        <f>IF(ISNUMBER('将来負担比率（分子）の構造'!L$53), IF('将来負担比率（分子）の構造'!L$53 &lt; 0, 0, '将来負担比率（分子）の構造'!L$53), NA())</f>
        <v>379164</v>
      </c>
      <c r="M67" s="135" t="e">
        <f>NA()</f>
        <v>#N/A</v>
      </c>
      <c r="N67" s="135" t="e">
        <f>NA()</f>
        <v>#N/A</v>
      </c>
      <c r="O67" s="135">
        <f>IF(ISNUMBER('将来負担比率（分子）の構造'!M$53), IF('将来負担比率（分子）の構造'!M$53 &lt; 0, 0, '将来負担比率（分子）の構造'!M$53), NA())</f>
        <v>380865</v>
      </c>
      <c r="P67" s="135" t="e">
        <f>NA()</f>
        <v>#N/A</v>
      </c>
    </row>
    <row r="70" spans="1:16" x14ac:dyDescent="0.15">
      <c r="A70" s="137" t="s">
        <v>67</v>
      </c>
      <c r="B70" s="137"/>
      <c r="C70" s="137"/>
      <c r="D70" s="137"/>
      <c r="E70" s="137"/>
      <c r="F70" s="137"/>
    </row>
    <row r="71" spans="1:16" x14ac:dyDescent="0.15">
      <c r="A71" s="138"/>
      <c r="B71" s="138" t="str">
        <f>基金残高に係る経年分析!F54</f>
        <v>H27</v>
      </c>
      <c r="C71" s="138" t="str">
        <f>基金残高に係る経年分析!G54</f>
        <v>H28</v>
      </c>
      <c r="D71" s="138" t="str">
        <f>基金残高に係る経年分析!H54</f>
        <v>H29</v>
      </c>
    </row>
    <row r="72" spans="1:16" x14ac:dyDescent="0.15">
      <c r="A72" s="138" t="s">
        <v>68</v>
      </c>
      <c r="B72" s="139">
        <f>基金残高に係る経年分析!F55</f>
        <v>10830</v>
      </c>
      <c r="C72" s="139">
        <f>基金残高に係る経年分析!G55</f>
        <v>15888</v>
      </c>
      <c r="D72" s="139">
        <f>基金残高に係る経年分析!H55</f>
        <v>15967</v>
      </c>
    </row>
    <row r="73" spans="1:16" x14ac:dyDescent="0.15">
      <c r="A73" s="138" t="s">
        <v>69</v>
      </c>
      <c r="B73" s="139">
        <f>基金残高に係る経年分析!F56</f>
        <v>25767</v>
      </c>
      <c r="C73" s="139">
        <f>基金残高に係る経年分析!G56</f>
        <v>24678</v>
      </c>
      <c r="D73" s="139">
        <f>基金残高に係る経年分析!H56</f>
        <v>19493</v>
      </c>
    </row>
    <row r="74" spans="1:16" x14ac:dyDescent="0.15">
      <c r="A74" s="138" t="s">
        <v>70</v>
      </c>
      <c r="B74" s="139">
        <f>基金残高に係る経年分析!F57</f>
        <v>19085</v>
      </c>
      <c r="C74" s="139">
        <f>基金残高に係る経年分析!G57</f>
        <v>17046</v>
      </c>
      <c r="D74" s="139">
        <f>基金残高に係る経年分析!H57</f>
        <v>17637</v>
      </c>
    </row>
  </sheetData>
  <sheetProtection algorithmName="SHA-512" hashValue="5AEoIttXfzNfNQAkf+M4cAMx84W1iCP+Lx7XJTIjuMhbftGdywgOxAhyao6NSuzujgWbzCWzTLBVnyI9wR0Nkg==" saltValue="P/zdJR7k22Zwot5hnczoI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福島　有希</cp:lastModifiedBy>
  <cp:lastPrinted>2019-08-16T07:35:17Z</cp:lastPrinted>
  <dcterms:modified xsi:type="dcterms:W3CDTF">2019-08-16T07:35:32Z</dcterms:modified>
</cp:coreProperties>
</file>