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0095" windowHeight="8010" tabRatio="616" activeTab="0"/>
  </bookViews>
  <sheets>
    <sheet name="４の１" sheetId="1" r:id="rId1"/>
  </sheets>
  <externalReferences>
    <externalReference r:id="rId4"/>
  </externalReferences>
  <definedNames>
    <definedName name="\A" localSheetId="0">'４の１'!#REF!</definedName>
    <definedName name="\A">#REF!</definedName>
    <definedName name="_xlnm.Print_Area" localSheetId="0">'４の１'!$A:$AB</definedName>
    <definedName name="_xlnm.Print_Area">'/tmp/tmp7dkgnw4z\[新規 Microsoft Excel ワークシート.xlsx]４の２印刷用'!$B$1:$R$42</definedName>
    <definedName name="_xlnm.Print_Titles" localSheetId="0">'４の１'!$3:$6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<sst xmlns="http://schemas.openxmlformats.org/spreadsheetml/2006/main" count="74" uniqueCount="59">
  <si>
    <t>　年次　</t>
  </si>
  <si>
    <t>島根県</t>
  </si>
  <si>
    <t>保健所</t>
  </si>
  <si>
    <t>市町村</t>
  </si>
  <si>
    <t>仁多郡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</si>
  <si>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</si>
  <si>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</si>
  <si>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</si>
  <si>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</si>
  <si>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</si>
  <si>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</si>
  <si>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</si>
  <si>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</si>
  <si>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</si>
  <si>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</si>
  <si>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</si>
  <si>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</si>
  <si>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</si>
  <si>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</si>
  <si>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</si>
  <si>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</si>
  <si>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</si>
  <si>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</si>
  <si>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</si>
  <si>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</si>
  <si>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</si>
  <si>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</si>
  <si>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</si>
  <si>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</si>
  <si>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</si>
  <si>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</si>
  <si>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</si>
  <si>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</si>
  <si>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</si>
  <si>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</si>
  <si>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</si>
  <si>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</si>
  <si>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</si>
  <si>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</si>
  <si>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</si>
  <si>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</si>
  <si>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</si>
  <si>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</si>
  <si>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</si>
  <si>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</si>
  <si>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雲南市</t>
  </si>
  <si>
    <t>美郷町</t>
  </si>
  <si>
    <t>邑南町</t>
  </si>
  <si>
    <t>隠岐の島町</t>
  </si>
  <si>
    <t>飯南町</t>
  </si>
  <si>
    <t>奥出雲町</t>
  </si>
  <si>
    <t>吉賀町</t>
  </si>
  <si>
    <t>知夫村</t>
  </si>
  <si>
    <t>第4表－１　人口動態総覧（実数）、保健所・市町村別</t>
  </si>
  <si>
    <t>　乳児(１歳未満) 死亡数　</t>
  </si>
  <si>
    <t>飯石郡</t>
  </si>
  <si>
    <t>自然増減</t>
  </si>
  <si>
    <t>注 (1)資料：「人口動態統計」厚生労働省</t>
  </si>
  <si>
    <t>令和2年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</si>
</sst>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  <numFmt numFmtId="199" formatCode="#,##0.00_ "/>
    <numFmt numFmtId="200" formatCode="#,##0.0_ "/>
    <numFmt numFmtId="201" formatCode="0_);[Red]\(0\)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justify" vertical="center"/>
    </xf>
    <xf numFmtId="3" fontId="7" fillId="0" borderId="11" xfId="0" applyNumberFormat="1" applyFont="1" applyFill="1" applyBorder="1" applyAlignment="1">
      <alignment horizontal="justify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" fontId="7" fillId="0" borderId="12" xfId="0" applyNumberFormat="1" applyFont="1" applyFill="1" applyBorder="1" applyAlignment="1">
      <alignment horizontal="centerContinuous" vertical="center"/>
    </xf>
    <xf numFmtId="1" fontId="7" fillId="0" borderId="11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Continuous" vertical="top"/>
    </xf>
    <xf numFmtId="3" fontId="7" fillId="0" borderId="0" xfId="0" applyNumberFormat="1" applyFont="1" applyFill="1" applyBorder="1" applyAlignment="1">
      <alignment horizontal="centerContinuous" vertical="top"/>
    </xf>
    <xf numFmtId="3" fontId="7" fillId="0" borderId="14" xfId="0" applyNumberFormat="1" applyFont="1" applyFill="1" applyBorder="1" applyAlignment="1">
      <alignment horizontal="centerContinuous" vertical="center"/>
    </xf>
    <xf numFmtId="3" fontId="7" fillId="0" borderId="15" xfId="0" applyNumberFormat="1" applyFont="1" applyFill="1" applyBorder="1" applyAlignment="1">
      <alignment horizontal="centerContinuous" vertical="top"/>
    </xf>
    <xf numFmtId="3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Continuous" vertical="top"/>
    </xf>
    <xf numFmtId="1" fontId="7" fillId="0" borderId="0" xfId="0" applyNumberFormat="1" applyFont="1" applyFill="1" applyBorder="1" applyAlignment="1">
      <alignment horizontal="centerContinuous" vertical="top"/>
    </xf>
    <xf numFmtId="3" fontId="7" fillId="0" borderId="15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41" fontId="7" fillId="0" borderId="15" xfId="0" applyNumberFormat="1" applyFont="1" applyFill="1" applyBorder="1" applyAlignment="1">
      <alignment horizontal="right"/>
    </xf>
    <xf numFmtId="41" fontId="7" fillId="0" borderId="19" xfId="0" applyNumberFormat="1" applyFont="1" applyFill="1" applyBorder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3" fontId="7" fillId="0" borderId="21" xfId="0" applyNumberFormat="1" applyFont="1" applyFill="1" applyBorder="1" applyAlignment="1">
      <alignment horizontal="centerContinuous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/>
    </xf>
    <xf numFmtId="41" fontId="7" fillId="0" borderId="23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 shrinkToFit="1"/>
    </xf>
    <xf numFmtId="3" fontId="9" fillId="0" borderId="25" xfId="0" applyNumberFormat="1" applyFont="1" applyFill="1" applyBorder="1" applyAlignment="1">
      <alignment horizontal="center" vertical="center" shrinkToFit="1"/>
    </xf>
    <xf numFmtId="3" fontId="9" fillId="0" borderId="3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35215;%20Microsoft%20Excel%20&#12527;&#12540;&#12463;&#12471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の２印刷用"/>
    </sheetNames>
    <sheetDataSet>
      <sheetData sheetId="0">
        <row r="1">
          <cell r="B1" t="str">
            <v>第4表－2　人口動態総覧（率）、保健所・市町村別</v>
          </cell>
        </row>
        <row r="3">
          <cell r="R3" t="str">
            <v>平成30年</v>
          </cell>
        </row>
        <row r="4">
          <cell r="F4" t="str">
            <v>2,500g未満の出生数に対す</v>
          </cell>
          <cell r="H4" t="str">
            <v>乳  児</v>
          </cell>
          <cell r="I4" t="str">
            <v>新生児</v>
          </cell>
          <cell r="J4" t="str">
            <v>自  然</v>
          </cell>
          <cell r="K4" t="str">
            <v>死産率(出産*1千対)</v>
          </cell>
          <cell r="N4" t="str">
            <v>周産期</v>
          </cell>
          <cell r="O4" t="str">
            <v>妊娠満22週以降の死産率</v>
          </cell>
          <cell r="P4" t="str">
            <v>早　期新生児死亡率</v>
          </cell>
        </row>
        <row r="5">
          <cell r="E5" t="str">
            <v>出生率</v>
          </cell>
          <cell r="G5" t="str">
            <v>死亡率</v>
          </cell>
          <cell r="H5" t="str">
            <v>死亡率</v>
          </cell>
          <cell r="I5" t="str">
            <v>死亡率</v>
          </cell>
          <cell r="J5" t="str">
            <v>増減率</v>
          </cell>
          <cell r="N5" t="str">
            <v>死亡率</v>
          </cell>
          <cell r="Q5" t="str">
            <v>婚姻率</v>
          </cell>
          <cell r="R5" t="str">
            <v>離姻率</v>
          </cell>
        </row>
        <row r="6">
          <cell r="E6" t="str">
            <v>(人口千対)</v>
          </cell>
          <cell r="F6" t="str">
            <v>る割合　　　(％)</v>
          </cell>
          <cell r="G6" t="str">
            <v>(人口千対)</v>
          </cell>
          <cell r="H6" t="str">
            <v>(出生千対)</v>
          </cell>
          <cell r="I6" t="str">
            <v>(出生千対)</v>
          </cell>
          <cell r="J6" t="str">
            <v>(人口千対)</v>
          </cell>
          <cell r="K6" t="str">
            <v>総 数</v>
          </cell>
          <cell r="L6" t="str">
            <v>自 然</v>
          </cell>
          <cell r="M6" t="str">
            <v>人 工</v>
          </cell>
          <cell r="N6" t="str">
            <v>(出産*2   千対)</v>
          </cell>
          <cell r="O6" t="str">
            <v>(出産*2 　　  千対)</v>
          </cell>
          <cell r="P6" t="str">
            <v>(出生千対)</v>
          </cell>
          <cell r="Q6" t="str">
            <v>(人口千対)</v>
          </cell>
          <cell r="R6" t="str">
            <v>(人口千対)</v>
          </cell>
        </row>
        <row r="7">
          <cell r="B7" t="str">
            <v>島根県</v>
          </cell>
          <cell r="E7">
            <v>7.3</v>
          </cell>
          <cell r="F7">
            <v>10</v>
          </cell>
          <cell r="G7">
            <v>14.5</v>
          </cell>
          <cell r="H7">
            <v>1.8</v>
          </cell>
          <cell r="I7">
            <v>0.8</v>
          </cell>
          <cell r="J7">
            <v>-7.2</v>
          </cell>
          <cell r="K7">
            <v>19.9</v>
          </cell>
          <cell r="L7">
            <v>10.2</v>
          </cell>
          <cell r="M7">
            <v>9.6</v>
          </cell>
          <cell r="N7">
            <v>3.7</v>
          </cell>
          <cell r="O7">
            <v>3.1</v>
          </cell>
          <cell r="P7">
            <v>0.6</v>
          </cell>
          <cell r="Q7">
            <v>4</v>
          </cell>
          <cell r="R7">
            <v>1.34</v>
          </cell>
        </row>
        <row r="8">
          <cell r="B8" t="str">
            <v>保健所</v>
          </cell>
        </row>
        <row r="9">
          <cell r="C9" t="str">
            <v>松江</v>
          </cell>
          <cell r="E9">
            <v>7.6</v>
          </cell>
          <cell r="F9">
            <v>9.8</v>
          </cell>
          <cell r="G9">
            <v>12.5</v>
          </cell>
          <cell r="H9">
            <v>2.7</v>
          </cell>
          <cell r="I9">
            <v>1.1</v>
          </cell>
          <cell r="J9">
            <v>-4.9</v>
          </cell>
          <cell r="K9">
            <v>22.4</v>
          </cell>
          <cell r="L9">
            <v>13.3</v>
          </cell>
          <cell r="M9">
            <v>9</v>
          </cell>
          <cell r="N9">
            <v>4.9</v>
          </cell>
          <cell r="O9">
            <v>3.8</v>
          </cell>
          <cell r="P9">
            <v>1.1</v>
          </cell>
          <cell r="Q9">
            <v>4.2</v>
          </cell>
          <cell r="R9">
            <v>1.33</v>
          </cell>
        </row>
        <row r="10">
          <cell r="C10" t="str">
            <v>雲南</v>
          </cell>
          <cell r="E10">
            <v>5.1</v>
          </cell>
          <cell r="F10">
            <v>10.2</v>
          </cell>
          <cell r="G10">
            <v>18.7</v>
          </cell>
          <cell r="H10">
            <v>0</v>
          </cell>
          <cell r="I10">
            <v>0</v>
          </cell>
          <cell r="J10">
            <v>-13.6</v>
          </cell>
          <cell r="K10">
            <v>7.2</v>
          </cell>
          <cell r="L10">
            <v>7.2</v>
          </cell>
          <cell r="M10">
            <v>0</v>
          </cell>
          <cell r="N10">
            <v>7.2</v>
          </cell>
          <cell r="O10">
            <v>7.2</v>
          </cell>
          <cell r="P10">
            <v>0</v>
          </cell>
          <cell r="Q10">
            <v>2.9</v>
          </cell>
          <cell r="R10">
            <v>0.96</v>
          </cell>
        </row>
        <row r="11">
          <cell r="C11" t="str">
            <v>出雲</v>
          </cell>
          <cell r="E11">
            <v>8.3</v>
          </cell>
          <cell r="F11">
            <v>10</v>
          </cell>
          <cell r="G11">
            <v>11.8</v>
          </cell>
          <cell r="H11">
            <v>1.4</v>
          </cell>
          <cell r="I11">
            <v>0.7</v>
          </cell>
          <cell r="J11">
            <v>-3.5</v>
          </cell>
          <cell r="K11">
            <v>18.4</v>
          </cell>
          <cell r="L11">
            <v>8.8</v>
          </cell>
          <cell r="M11">
            <v>9.5</v>
          </cell>
          <cell r="N11">
            <v>2.8</v>
          </cell>
          <cell r="O11">
            <v>2.8</v>
          </cell>
          <cell r="P11">
            <v>0</v>
          </cell>
          <cell r="Q11">
            <v>4.3</v>
          </cell>
          <cell r="R11">
            <v>1.27</v>
          </cell>
        </row>
        <row r="12">
          <cell r="C12" t="str">
            <v>県央</v>
          </cell>
          <cell r="E12">
            <v>5.5</v>
          </cell>
          <cell r="F12">
            <v>9.5</v>
          </cell>
          <cell r="G12">
            <v>19.2</v>
          </cell>
          <cell r="H12">
            <v>0</v>
          </cell>
          <cell r="I12">
            <v>0</v>
          </cell>
          <cell r="J12">
            <v>-13.7</v>
          </cell>
          <cell r="K12">
            <v>13.8</v>
          </cell>
          <cell r="L12">
            <v>3.5</v>
          </cell>
          <cell r="M12">
            <v>10.4</v>
          </cell>
          <cell r="N12">
            <v>0</v>
          </cell>
          <cell r="O12">
            <v>0</v>
          </cell>
          <cell r="P12">
            <v>0</v>
          </cell>
          <cell r="Q12">
            <v>3.5</v>
          </cell>
          <cell r="R12">
            <v>1.39</v>
          </cell>
        </row>
        <row r="13">
          <cell r="C13" t="str">
            <v>浜田</v>
          </cell>
          <cell r="E13">
            <v>6.6</v>
          </cell>
          <cell r="F13">
            <v>11</v>
          </cell>
          <cell r="G13">
            <v>16.4</v>
          </cell>
          <cell r="H13">
            <v>3.8</v>
          </cell>
          <cell r="I13">
            <v>1.9</v>
          </cell>
          <cell r="J13">
            <v>-9.7</v>
          </cell>
          <cell r="K13">
            <v>9.4</v>
          </cell>
          <cell r="L13">
            <v>3.8</v>
          </cell>
          <cell r="M13">
            <v>5.6</v>
          </cell>
          <cell r="N13">
            <v>1.9</v>
          </cell>
          <cell r="O13">
            <v>0</v>
          </cell>
          <cell r="P13">
            <v>1.9</v>
          </cell>
          <cell r="Q13">
            <v>3.8</v>
          </cell>
          <cell r="R13">
            <v>1.49</v>
          </cell>
        </row>
        <row r="14">
          <cell r="C14" t="str">
            <v>益田</v>
          </cell>
          <cell r="E14">
            <v>6.4</v>
          </cell>
          <cell r="F14">
            <v>10.1</v>
          </cell>
          <cell r="G14">
            <v>16.9</v>
          </cell>
          <cell r="H14">
            <v>0</v>
          </cell>
          <cell r="I14">
            <v>0</v>
          </cell>
          <cell r="J14">
            <v>-10.6</v>
          </cell>
          <cell r="K14">
            <v>33.3</v>
          </cell>
          <cell r="L14">
            <v>12.8</v>
          </cell>
          <cell r="M14">
            <v>20.5</v>
          </cell>
          <cell r="N14">
            <v>2.6</v>
          </cell>
          <cell r="O14">
            <v>2.6</v>
          </cell>
          <cell r="P14">
            <v>0</v>
          </cell>
          <cell r="Q14">
            <v>3.6</v>
          </cell>
          <cell r="R14">
            <v>1.52</v>
          </cell>
        </row>
        <row r="15">
          <cell r="C15" t="str">
            <v>隠岐</v>
          </cell>
          <cell r="E15">
            <v>7.2</v>
          </cell>
          <cell r="F15">
            <v>9</v>
          </cell>
          <cell r="G15">
            <v>17.9</v>
          </cell>
          <cell r="H15">
            <v>0</v>
          </cell>
          <cell r="I15">
            <v>0</v>
          </cell>
          <cell r="J15">
            <v>-10.7</v>
          </cell>
          <cell r="K15">
            <v>40</v>
          </cell>
          <cell r="L15">
            <v>20</v>
          </cell>
          <cell r="M15">
            <v>20</v>
          </cell>
          <cell r="N15">
            <v>6.9</v>
          </cell>
          <cell r="O15">
            <v>6.9</v>
          </cell>
          <cell r="P15">
            <v>0</v>
          </cell>
          <cell r="Q15">
            <v>3.1</v>
          </cell>
          <cell r="R15">
            <v>1.35</v>
          </cell>
        </row>
        <row r="16">
          <cell r="B16" t="str">
            <v>市町村</v>
          </cell>
        </row>
        <row r="17">
          <cell r="C17" t="str">
            <v>松江市</v>
          </cell>
          <cell r="E17">
            <v>7.8</v>
          </cell>
          <cell r="F17">
            <v>9.8</v>
          </cell>
          <cell r="G17">
            <v>11.9</v>
          </cell>
          <cell r="H17">
            <v>3.1</v>
          </cell>
          <cell r="I17">
            <v>1.3</v>
          </cell>
          <cell r="J17">
            <v>-4.1</v>
          </cell>
          <cell r="K17">
            <v>20.3</v>
          </cell>
          <cell r="L17">
            <v>11.1</v>
          </cell>
          <cell r="M17">
            <v>9.2</v>
          </cell>
          <cell r="N17">
            <v>5</v>
          </cell>
          <cell r="O17">
            <v>3.8</v>
          </cell>
          <cell r="P17">
            <v>1.3</v>
          </cell>
          <cell r="Q17">
            <v>4.4</v>
          </cell>
          <cell r="R17">
            <v>1.37</v>
          </cell>
        </row>
        <row r="18">
          <cell r="C18" t="str">
            <v>浜田市</v>
          </cell>
          <cell r="E18">
            <v>7</v>
          </cell>
          <cell r="F18">
            <v>12.3</v>
          </cell>
          <cell r="G18">
            <v>16</v>
          </cell>
          <cell r="H18">
            <v>5.1</v>
          </cell>
          <cell r="I18">
            <v>2.6</v>
          </cell>
          <cell r="J18">
            <v>-9</v>
          </cell>
          <cell r="K18">
            <v>10.2</v>
          </cell>
          <cell r="L18">
            <v>5.1</v>
          </cell>
          <cell r="M18">
            <v>5.1</v>
          </cell>
          <cell r="N18">
            <v>2.6</v>
          </cell>
          <cell r="O18">
            <v>0</v>
          </cell>
          <cell r="P18">
            <v>2.6</v>
          </cell>
          <cell r="Q18">
            <v>4.1</v>
          </cell>
          <cell r="R18">
            <v>1.58</v>
          </cell>
        </row>
        <row r="19">
          <cell r="C19" t="str">
            <v>出雲市</v>
          </cell>
          <cell r="E19">
            <v>8.3</v>
          </cell>
          <cell r="F19">
            <v>10</v>
          </cell>
          <cell r="G19">
            <v>11.8</v>
          </cell>
          <cell r="H19">
            <v>1.4</v>
          </cell>
          <cell r="I19">
            <v>0.7</v>
          </cell>
          <cell r="J19">
            <v>-3.5</v>
          </cell>
          <cell r="K19">
            <v>18.4</v>
          </cell>
          <cell r="L19">
            <v>8.8</v>
          </cell>
          <cell r="M19">
            <v>9.5</v>
          </cell>
          <cell r="N19">
            <v>2.8</v>
          </cell>
          <cell r="O19">
            <v>2.8</v>
          </cell>
          <cell r="P19">
            <v>0</v>
          </cell>
          <cell r="Q19">
            <v>4.3</v>
          </cell>
          <cell r="R19">
            <v>1.27</v>
          </cell>
        </row>
        <row r="20">
          <cell r="C20" t="str">
            <v>益田市</v>
          </cell>
          <cell r="E20">
            <v>6.9</v>
          </cell>
          <cell r="F20">
            <v>10.2</v>
          </cell>
          <cell r="G20">
            <v>16</v>
          </cell>
          <cell r="H20">
            <v>0</v>
          </cell>
          <cell r="I20">
            <v>0</v>
          </cell>
          <cell r="J20">
            <v>-9.2</v>
          </cell>
          <cell r="K20">
            <v>27.8</v>
          </cell>
          <cell r="L20">
            <v>9.3</v>
          </cell>
          <cell r="M20">
            <v>18.5</v>
          </cell>
          <cell r="N20">
            <v>3.2</v>
          </cell>
          <cell r="O20">
            <v>3.2</v>
          </cell>
          <cell r="P20">
            <v>0</v>
          </cell>
          <cell r="Q20">
            <v>3.7</v>
          </cell>
          <cell r="R20">
            <v>1.68</v>
          </cell>
        </row>
        <row r="21">
          <cell r="C21" t="str">
            <v>大田市</v>
          </cell>
          <cell r="E21">
            <v>5.6</v>
          </cell>
          <cell r="F21">
            <v>9.6</v>
          </cell>
          <cell r="G21">
            <v>18</v>
          </cell>
          <cell r="H21">
            <v>0</v>
          </cell>
          <cell r="I21">
            <v>0</v>
          </cell>
          <cell r="J21">
            <v>-12.4</v>
          </cell>
          <cell r="K21">
            <v>10.5</v>
          </cell>
          <cell r="L21">
            <v>0</v>
          </cell>
          <cell r="M21">
            <v>10.5</v>
          </cell>
          <cell r="N21">
            <v>0</v>
          </cell>
          <cell r="O21">
            <v>0</v>
          </cell>
          <cell r="P21">
            <v>0</v>
          </cell>
          <cell r="Q21">
            <v>3.6</v>
          </cell>
          <cell r="R21">
            <v>1.38</v>
          </cell>
        </row>
        <row r="22">
          <cell r="C22" t="str">
            <v>安来市</v>
          </cell>
          <cell r="E22">
            <v>6.5</v>
          </cell>
          <cell r="F22">
            <v>10.1</v>
          </cell>
          <cell r="G22">
            <v>15.6</v>
          </cell>
          <cell r="H22">
            <v>0</v>
          </cell>
          <cell r="I22">
            <v>0</v>
          </cell>
          <cell r="J22">
            <v>-9.1</v>
          </cell>
          <cell r="K22">
            <v>35</v>
          </cell>
          <cell r="L22">
            <v>27.2</v>
          </cell>
          <cell r="M22">
            <v>7.8</v>
          </cell>
          <cell r="N22">
            <v>4</v>
          </cell>
          <cell r="O22">
            <v>4</v>
          </cell>
          <cell r="P22">
            <v>0</v>
          </cell>
          <cell r="Q22">
            <v>3.3</v>
          </cell>
          <cell r="R22">
            <v>1.13</v>
          </cell>
        </row>
        <row r="23">
          <cell r="C23" t="str">
            <v>江津市</v>
          </cell>
          <cell r="E23">
            <v>5.8</v>
          </cell>
          <cell r="F23">
            <v>7.3</v>
          </cell>
          <cell r="G23">
            <v>17.2</v>
          </cell>
          <cell r="H23">
            <v>0</v>
          </cell>
          <cell r="I23">
            <v>0</v>
          </cell>
          <cell r="J23">
            <v>-11.4</v>
          </cell>
          <cell r="K23">
            <v>7.2</v>
          </cell>
          <cell r="L23">
            <v>0</v>
          </cell>
          <cell r="M23">
            <v>7.2</v>
          </cell>
          <cell r="N23">
            <v>0</v>
          </cell>
          <cell r="O23">
            <v>0</v>
          </cell>
          <cell r="P23">
            <v>0</v>
          </cell>
          <cell r="Q23">
            <v>3</v>
          </cell>
          <cell r="R23">
            <v>1.27</v>
          </cell>
        </row>
        <row r="24">
          <cell r="C24" t="str">
            <v>雲南市</v>
          </cell>
          <cell r="E24">
            <v>5.3</v>
          </cell>
          <cell r="F24">
            <v>11.1</v>
          </cell>
          <cell r="G24">
            <v>17.6</v>
          </cell>
          <cell r="H24">
            <v>0</v>
          </cell>
          <cell r="I24">
            <v>0</v>
          </cell>
          <cell r="J24">
            <v>-12.3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</v>
          </cell>
          <cell r="R24">
            <v>0.89</v>
          </cell>
        </row>
        <row r="25">
          <cell r="B25" t="str">
            <v>仁多郡</v>
          </cell>
          <cell r="E25">
            <v>4.8</v>
          </cell>
          <cell r="F25">
            <v>8.5</v>
          </cell>
          <cell r="G25">
            <v>18.8</v>
          </cell>
          <cell r="H25">
            <v>0</v>
          </cell>
          <cell r="I25">
            <v>0</v>
          </cell>
          <cell r="J25">
            <v>-14</v>
          </cell>
          <cell r="K25">
            <v>16.7</v>
          </cell>
          <cell r="L25">
            <v>16.7</v>
          </cell>
          <cell r="M25">
            <v>0</v>
          </cell>
          <cell r="N25">
            <v>16.7</v>
          </cell>
          <cell r="O25">
            <v>16.7</v>
          </cell>
          <cell r="P25">
            <v>0</v>
          </cell>
          <cell r="Q25">
            <v>2.6</v>
          </cell>
          <cell r="R25">
            <v>0.82</v>
          </cell>
        </row>
        <row r="26">
          <cell r="C26" t="str">
            <v>奥出雲町</v>
          </cell>
          <cell r="E26">
            <v>4.8</v>
          </cell>
          <cell r="F26">
            <v>8.5</v>
          </cell>
          <cell r="G26">
            <v>18.8</v>
          </cell>
          <cell r="H26">
            <v>0</v>
          </cell>
          <cell r="I26">
            <v>0</v>
          </cell>
          <cell r="J26">
            <v>-14</v>
          </cell>
          <cell r="K26">
            <v>16.7</v>
          </cell>
          <cell r="L26">
            <v>16.7</v>
          </cell>
          <cell r="M26">
            <v>0</v>
          </cell>
          <cell r="N26">
            <v>16.7</v>
          </cell>
          <cell r="O26">
            <v>16.7</v>
          </cell>
          <cell r="P26">
            <v>0</v>
          </cell>
          <cell r="Q26">
            <v>2.6</v>
          </cell>
          <cell r="R26">
            <v>0.82</v>
          </cell>
        </row>
        <row r="27">
          <cell r="B27" t="str">
            <v>飯石郡</v>
          </cell>
          <cell r="E27">
            <v>3.6</v>
          </cell>
          <cell r="F27">
            <v>5.9</v>
          </cell>
          <cell r="G27">
            <v>26.4</v>
          </cell>
          <cell r="H27">
            <v>0</v>
          </cell>
          <cell r="I27">
            <v>0</v>
          </cell>
          <cell r="J27">
            <v>-22.8</v>
          </cell>
          <cell r="K27">
            <v>55.6</v>
          </cell>
          <cell r="L27">
            <v>55.6</v>
          </cell>
          <cell r="M27">
            <v>0</v>
          </cell>
          <cell r="N27">
            <v>55.6</v>
          </cell>
          <cell r="O27">
            <v>55.6</v>
          </cell>
          <cell r="P27">
            <v>0</v>
          </cell>
          <cell r="Q27">
            <v>3.1</v>
          </cell>
          <cell r="R27">
            <v>1.89</v>
          </cell>
        </row>
        <row r="28">
          <cell r="C28" t="str">
            <v>飯南町</v>
          </cell>
          <cell r="E28">
            <v>3.6</v>
          </cell>
          <cell r="F28">
            <v>5.9</v>
          </cell>
          <cell r="G28">
            <v>26.4</v>
          </cell>
          <cell r="H28">
            <v>0</v>
          </cell>
          <cell r="I28">
            <v>0</v>
          </cell>
          <cell r="J28">
            <v>-22.8</v>
          </cell>
          <cell r="K28">
            <v>55.6</v>
          </cell>
          <cell r="L28">
            <v>55.6</v>
          </cell>
          <cell r="M28">
            <v>0</v>
          </cell>
          <cell r="N28">
            <v>55.6</v>
          </cell>
          <cell r="O28">
            <v>55.6</v>
          </cell>
          <cell r="P28">
            <v>0</v>
          </cell>
          <cell r="Q28">
            <v>3.1</v>
          </cell>
          <cell r="R28">
            <v>1.89</v>
          </cell>
        </row>
        <row r="29">
          <cell r="B29" t="str">
            <v>邑智郡</v>
          </cell>
          <cell r="E29">
            <v>5.3</v>
          </cell>
          <cell r="F29">
            <v>9.3</v>
          </cell>
          <cell r="G29">
            <v>21.2</v>
          </cell>
          <cell r="H29">
            <v>0</v>
          </cell>
          <cell r="I29">
            <v>0</v>
          </cell>
          <cell r="J29">
            <v>-15.9</v>
          </cell>
          <cell r="K29">
            <v>20.2</v>
          </cell>
          <cell r="L29">
            <v>10.1</v>
          </cell>
          <cell r="M29">
            <v>10.1</v>
          </cell>
          <cell r="N29">
            <v>0</v>
          </cell>
          <cell r="O29">
            <v>0</v>
          </cell>
          <cell r="P29">
            <v>0</v>
          </cell>
          <cell r="Q29">
            <v>3.3</v>
          </cell>
          <cell r="R29">
            <v>1.42</v>
          </cell>
        </row>
        <row r="30">
          <cell r="C30" t="str">
            <v>川本町</v>
          </cell>
          <cell r="E30">
            <v>6.3</v>
          </cell>
          <cell r="F30">
            <v>5</v>
          </cell>
          <cell r="G30">
            <v>21.4</v>
          </cell>
          <cell r="H30">
            <v>0</v>
          </cell>
          <cell r="I30">
            <v>0</v>
          </cell>
          <cell r="J30">
            <v>-15.1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3.5</v>
          </cell>
          <cell r="R30">
            <v>0.63</v>
          </cell>
        </row>
        <row r="31">
          <cell r="C31" t="str">
            <v>美郷町</v>
          </cell>
          <cell r="E31">
            <v>4</v>
          </cell>
          <cell r="F31">
            <v>11.1</v>
          </cell>
          <cell r="G31">
            <v>19.6</v>
          </cell>
          <cell r="H31">
            <v>0</v>
          </cell>
          <cell r="I31">
            <v>0</v>
          </cell>
          <cell r="J31">
            <v>-15.7</v>
          </cell>
          <cell r="K31">
            <v>52.6</v>
          </cell>
          <cell r="L31">
            <v>0</v>
          </cell>
          <cell r="M31">
            <v>52.6</v>
          </cell>
          <cell r="N31">
            <v>0</v>
          </cell>
          <cell r="O31">
            <v>0</v>
          </cell>
          <cell r="P31">
            <v>0</v>
          </cell>
          <cell r="Q31">
            <v>3.5</v>
          </cell>
          <cell r="R31">
            <v>2.21</v>
          </cell>
        </row>
        <row r="32">
          <cell r="C32" t="str">
            <v>邑南町</v>
          </cell>
          <cell r="E32">
            <v>5.6</v>
          </cell>
          <cell r="F32">
            <v>10.2</v>
          </cell>
          <cell r="G32">
            <v>21.9</v>
          </cell>
          <cell r="H32">
            <v>0</v>
          </cell>
          <cell r="I32">
            <v>0</v>
          </cell>
          <cell r="J32">
            <v>-16.3</v>
          </cell>
          <cell r="K32">
            <v>16.7</v>
          </cell>
          <cell r="L32">
            <v>16.7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3.1</v>
          </cell>
          <cell r="R32">
            <v>1.32</v>
          </cell>
        </row>
        <row r="33">
          <cell r="B33" t="str">
            <v>鹿足郡</v>
          </cell>
          <cell r="E33">
            <v>4.6</v>
          </cell>
          <cell r="F33">
            <v>9.7</v>
          </cell>
          <cell r="G33">
            <v>20.1</v>
          </cell>
          <cell r="H33">
            <v>0</v>
          </cell>
          <cell r="I33">
            <v>0</v>
          </cell>
          <cell r="J33">
            <v>-15.4</v>
          </cell>
          <cell r="K33">
            <v>60.6</v>
          </cell>
          <cell r="L33">
            <v>30.3</v>
          </cell>
          <cell r="M33">
            <v>30.3</v>
          </cell>
          <cell r="N33">
            <v>0</v>
          </cell>
          <cell r="O33">
            <v>0</v>
          </cell>
          <cell r="P33">
            <v>0</v>
          </cell>
          <cell r="Q33">
            <v>3.1</v>
          </cell>
          <cell r="R33">
            <v>0.97</v>
          </cell>
        </row>
        <row r="34">
          <cell r="C34" t="str">
            <v>津和野町</v>
          </cell>
          <cell r="E34">
            <v>3.6</v>
          </cell>
          <cell r="F34">
            <v>7.7</v>
          </cell>
          <cell r="G34">
            <v>22.2</v>
          </cell>
          <cell r="H34">
            <v>0</v>
          </cell>
          <cell r="I34">
            <v>0</v>
          </cell>
          <cell r="J34">
            <v>-18.6</v>
          </cell>
          <cell r="K34">
            <v>103.4</v>
          </cell>
          <cell r="L34">
            <v>69</v>
          </cell>
          <cell r="M34">
            <v>34.5</v>
          </cell>
          <cell r="N34">
            <v>0</v>
          </cell>
          <cell r="O34">
            <v>0</v>
          </cell>
          <cell r="P34">
            <v>0</v>
          </cell>
          <cell r="Q34">
            <v>3.3</v>
          </cell>
          <cell r="R34">
            <v>1.11</v>
          </cell>
        </row>
        <row r="35">
          <cell r="C35" t="str">
            <v>吉賀町</v>
          </cell>
          <cell r="E35">
            <v>5.9</v>
          </cell>
          <cell r="F35">
            <v>11.1</v>
          </cell>
          <cell r="G35">
            <v>17.6</v>
          </cell>
          <cell r="H35">
            <v>0</v>
          </cell>
          <cell r="I35">
            <v>0</v>
          </cell>
          <cell r="J35">
            <v>-11.7</v>
          </cell>
          <cell r="K35">
            <v>27</v>
          </cell>
          <cell r="L35">
            <v>0</v>
          </cell>
          <cell r="M35">
            <v>27</v>
          </cell>
          <cell r="N35">
            <v>0</v>
          </cell>
          <cell r="O35">
            <v>0</v>
          </cell>
          <cell r="P35">
            <v>0</v>
          </cell>
          <cell r="Q35">
            <v>2.9</v>
          </cell>
          <cell r="R35">
            <v>0.81</v>
          </cell>
        </row>
        <row r="36">
          <cell r="B36" t="str">
            <v>隠岐郡</v>
          </cell>
          <cell r="E36">
            <v>7.2</v>
          </cell>
          <cell r="F36">
            <v>9</v>
          </cell>
          <cell r="G36">
            <v>17.9</v>
          </cell>
          <cell r="H36">
            <v>0</v>
          </cell>
          <cell r="I36">
            <v>0</v>
          </cell>
          <cell r="J36">
            <v>-10.7</v>
          </cell>
          <cell r="K36">
            <v>40</v>
          </cell>
          <cell r="L36">
            <v>20</v>
          </cell>
          <cell r="M36">
            <v>20</v>
          </cell>
          <cell r="N36">
            <v>6.9</v>
          </cell>
          <cell r="O36">
            <v>6.9</v>
          </cell>
          <cell r="P36">
            <v>0</v>
          </cell>
          <cell r="Q36">
            <v>3.1</v>
          </cell>
          <cell r="R36">
            <v>1.35</v>
          </cell>
        </row>
        <row r="37">
          <cell r="C37" t="str">
            <v>海士町</v>
          </cell>
          <cell r="E37">
            <v>5.2</v>
          </cell>
          <cell r="F37">
            <v>16.7</v>
          </cell>
          <cell r="G37">
            <v>10.5</v>
          </cell>
          <cell r="H37">
            <v>0</v>
          </cell>
          <cell r="I37">
            <v>0</v>
          </cell>
          <cell r="J37">
            <v>-5.2</v>
          </cell>
          <cell r="K37">
            <v>76.9</v>
          </cell>
          <cell r="L37">
            <v>0</v>
          </cell>
          <cell r="M37">
            <v>76.9</v>
          </cell>
          <cell r="N37">
            <v>0</v>
          </cell>
          <cell r="O37">
            <v>0</v>
          </cell>
          <cell r="P37">
            <v>0</v>
          </cell>
          <cell r="Q37">
            <v>3.9</v>
          </cell>
          <cell r="R37">
            <v>0.87</v>
          </cell>
        </row>
        <row r="38">
          <cell r="C38" t="str">
            <v>西ノ島町</v>
          </cell>
          <cell r="E38">
            <v>6.2</v>
          </cell>
          <cell r="F38">
            <v>11.1</v>
          </cell>
          <cell r="G38">
            <v>22.5</v>
          </cell>
          <cell r="H38">
            <v>0</v>
          </cell>
          <cell r="I38">
            <v>0</v>
          </cell>
          <cell r="J38">
            <v>-16.3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3.8</v>
          </cell>
          <cell r="R38">
            <v>2.08</v>
          </cell>
        </row>
        <row r="39">
          <cell r="C39" t="str">
            <v>知夫村</v>
          </cell>
          <cell r="E39">
            <v>9.1</v>
          </cell>
          <cell r="F39">
            <v>16.7</v>
          </cell>
          <cell r="G39">
            <v>13.7</v>
          </cell>
          <cell r="H39">
            <v>0</v>
          </cell>
          <cell r="I39">
            <v>0</v>
          </cell>
          <cell r="J39">
            <v>-4.6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6.1</v>
          </cell>
          <cell r="R39">
            <v>4.56</v>
          </cell>
        </row>
        <row r="40">
          <cell r="C40" t="str">
            <v>隠岐の島町</v>
          </cell>
          <cell r="E40">
            <v>7.7</v>
          </cell>
          <cell r="F40">
            <v>7.4</v>
          </cell>
          <cell r="G40">
            <v>18.4</v>
          </cell>
          <cell r="H40">
            <v>0</v>
          </cell>
          <cell r="I40">
            <v>0</v>
          </cell>
          <cell r="J40">
            <v>-10.7</v>
          </cell>
          <cell r="K40">
            <v>44.2</v>
          </cell>
          <cell r="L40">
            <v>26.5</v>
          </cell>
          <cell r="M40">
            <v>17.7</v>
          </cell>
          <cell r="N40">
            <v>9.2</v>
          </cell>
          <cell r="O40">
            <v>9.2</v>
          </cell>
          <cell r="P40">
            <v>0</v>
          </cell>
          <cell r="Q40">
            <v>2.6</v>
          </cell>
          <cell r="R40">
            <v>1.13</v>
          </cell>
        </row>
        <row r="41">
          <cell r="B41" t="str">
            <v>注 (1)出産*1は出生に死産を加えたもの、出産*2は出生に妊娠満22週以後の死産を加えた数である。</v>
          </cell>
        </row>
        <row r="42">
          <cell r="B42" t="str">
            <v>　 (2)資料：「人口動態統計」厚生労働省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D12" sqref="AD12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8.3359375" style="1" customWidth="1"/>
    <col min="4" max="4" width="2.4453125" style="1" customWidth="1"/>
    <col min="5" max="13" width="5.99609375" style="1" customWidth="1"/>
    <col min="14" max="16" width="4.99609375" style="1" customWidth="1"/>
    <col min="17" max="17" width="4.99609375" style="38" customWidth="1"/>
    <col min="18" max="19" width="4.99609375" style="1" customWidth="1"/>
    <col min="20" max="28" width="6.88671875" style="1" customWidth="1"/>
    <col min="29" max="16384" width="8.88671875" style="1" customWidth="1"/>
  </cols>
  <sheetData>
    <row r="1" spans="2:26" ht="12">
      <c r="B1" s="1" t="s">
        <v>53</v>
      </c>
      <c r="Q1" s="1"/>
      <c r="X1" s="2"/>
      <c r="Y1" s="2"/>
      <c r="Z1" s="2"/>
    </row>
    <row r="2" spans="10:26" ht="15">
      <c r="J2" s="41"/>
      <c r="K2" s="41"/>
      <c r="L2" s="41"/>
      <c r="M2" s="41"/>
      <c r="Q2" s="1"/>
      <c r="V2" s="42"/>
      <c r="W2" s="42"/>
      <c r="X2" s="42"/>
      <c r="Y2" s="2"/>
      <c r="Z2" s="2"/>
    </row>
    <row r="3" spans="17:28" ht="12.75" thickBot="1">
      <c r="Q3" s="1"/>
      <c r="X3" s="2"/>
      <c r="Y3" s="2"/>
      <c r="Z3" s="2"/>
      <c r="AB3" s="3" t="s">
        <v>58</v>
      </c>
    </row>
    <row r="4" spans="2:28" ht="16.5" customHeight="1">
      <c r="B4" s="50" t="s">
        <v>0</v>
      </c>
      <c r="C4" s="50"/>
      <c r="D4" s="51"/>
      <c r="E4" s="4"/>
      <c r="F4" s="5"/>
      <c r="G4" s="5"/>
      <c r="H4" s="6" t="s">
        <v>30</v>
      </c>
      <c r="I4" s="10"/>
      <c r="J4" s="10"/>
      <c r="K4" s="7"/>
      <c r="L4" s="5"/>
      <c r="M4" s="5"/>
      <c r="N4" s="8"/>
      <c r="O4" s="9" t="s">
        <v>33</v>
      </c>
      <c r="P4" s="9"/>
      <c r="Q4" s="9"/>
      <c r="R4" s="9" t="s">
        <v>35</v>
      </c>
      <c r="S4" s="9"/>
      <c r="T4" s="7"/>
      <c r="U4" s="6"/>
      <c r="V4" s="10"/>
      <c r="W4" s="10"/>
      <c r="X4" s="11"/>
      <c r="Y4" s="12"/>
      <c r="Z4" s="12"/>
      <c r="AA4" s="13"/>
      <c r="AB4" s="13"/>
    </row>
    <row r="5" spans="2:28" ht="15.75" customHeight="1">
      <c r="B5" s="52"/>
      <c r="C5" s="52"/>
      <c r="D5" s="53"/>
      <c r="E5" s="15" t="s">
        <v>26</v>
      </c>
      <c r="F5" s="16"/>
      <c r="G5" s="16"/>
      <c r="H5" s="17" t="s">
        <v>31</v>
      </c>
      <c r="I5" s="39"/>
      <c r="J5" s="39"/>
      <c r="K5" s="18" t="s">
        <v>32</v>
      </c>
      <c r="L5" s="16"/>
      <c r="M5" s="16"/>
      <c r="N5" s="47" t="s">
        <v>54</v>
      </c>
      <c r="O5" s="48"/>
      <c r="P5" s="49"/>
      <c r="Q5" s="56" t="s">
        <v>34</v>
      </c>
      <c r="R5" s="57"/>
      <c r="S5" s="58"/>
      <c r="T5" s="19" t="s">
        <v>56</v>
      </c>
      <c r="U5" s="18" t="s">
        <v>36</v>
      </c>
      <c r="V5" s="16"/>
      <c r="W5" s="16"/>
      <c r="X5" s="20" t="s">
        <v>39</v>
      </c>
      <c r="Y5" s="21"/>
      <c r="Z5" s="21"/>
      <c r="AA5" s="22" t="s">
        <v>42</v>
      </c>
      <c r="AB5" s="22" t="s">
        <v>44</v>
      </c>
    </row>
    <row r="6" spans="2:28" ht="42" customHeight="1" thickBot="1">
      <c r="B6" s="54"/>
      <c r="C6" s="54"/>
      <c r="D6" s="55"/>
      <c r="E6" s="23" t="s">
        <v>27</v>
      </c>
      <c r="F6" s="24" t="s">
        <v>28</v>
      </c>
      <c r="G6" s="24" t="s">
        <v>29</v>
      </c>
      <c r="H6" s="24" t="s">
        <v>27</v>
      </c>
      <c r="I6" s="24" t="s">
        <v>28</v>
      </c>
      <c r="J6" s="24" t="s">
        <v>29</v>
      </c>
      <c r="K6" s="24" t="s">
        <v>27</v>
      </c>
      <c r="L6" s="24" t="s">
        <v>28</v>
      </c>
      <c r="M6" s="24" t="s">
        <v>29</v>
      </c>
      <c r="N6" s="24" t="s">
        <v>27</v>
      </c>
      <c r="O6" s="40" t="s">
        <v>28</v>
      </c>
      <c r="P6" s="24" t="s">
        <v>29</v>
      </c>
      <c r="Q6" s="23" t="s">
        <v>27</v>
      </c>
      <c r="R6" s="24" t="s">
        <v>28</v>
      </c>
      <c r="S6" s="24" t="s">
        <v>29</v>
      </c>
      <c r="T6" s="25"/>
      <c r="U6" s="24" t="s">
        <v>27</v>
      </c>
      <c r="V6" s="24" t="s">
        <v>37</v>
      </c>
      <c r="W6" s="24" t="s">
        <v>38</v>
      </c>
      <c r="X6" s="26" t="s">
        <v>27</v>
      </c>
      <c r="Y6" s="27" t="s">
        <v>40</v>
      </c>
      <c r="Z6" s="27" t="s">
        <v>41</v>
      </c>
      <c r="AA6" s="25" t="s">
        <v>43</v>
      </c>
      <c r="AB6" s="25" t="s">
        <v>43</v>
      </c>
    </row>
    <row r="7" spans="2:28" ht="20.25" customHeight="1">
      <c r="B7" s="28" t="s">
        <v>1</v>
      </c>
      <c r="C7" s="29"/>
      <c r="D7" s="29"/>
      <c r="E7" s="43">
        <f aca="true" t="shared" si="0" ref="E7:AB7">SUM(E9:E15)</f>
        <v>4473</v>
      </c>
      <c r="F7" s="43">
        <f t="shared" si="0"/>
        <v>2290</v>
      </c>
      <c r="G7" s="43">
        <f t="shared" si="0"/>
        <v>2183</v>
      </c>
      <c r="H7" s="43">
        <f t="shared" si="0"/>
        <v>456</v>
      </c>
      <c r="I7" s="43">
        <f t="shared" si="0"/>
        <v>216</v>
      </c>
      <c r="J7" s="43">
        <f t="shared" si="0"/>
        <v>240</v>
      </c>
      <c r="K7" s="43">
        <f t="shared" si="0"/>
        <v>9585</v>
      </c>
      <c r="L7" s="43">
        <f t="shared" si="0"/>
        <v>4581</v>
      </c>
      <c r="M7" s="43">
        <f t="shared" si="0"/>
        <v>5004</v>
      </c>
      <c r="N7" s="43">
        <f t="shared" si="0"/>
        <v>12</v>
      </c>
      <c r="O7" s="43">
        <f t="shared" si="0"/>
        <v>6</v>
      </c>
      <c r="P7" s="43">
        <f t="shared" si="0"/>
        <v>6</v>
      </c>
      <c r="Q7" s="43">
        <f t="shared" si="0"/>
        <v>8</v>
      </c>
      <c r="R7" s="43">
        <f t="shared" si="0"/>
        <v>3</v>
      </c>
      <c r="S7" s="43">
        <f t="shared" si="0"/>
        <v>5</v>
      </c>
      <c r="T7" s="44">
        <f t="shared" si="0"/>
        <v>-5112</v>
      </c>
      <c r="U7" s="43">
        <f t="shared" si="0"/>
        <v>91</v>
      </c>
      <c r="V7" s="43">
        <f t="shared" si="0"/>
        <v>60</v>
      </c>
      <c r="W7" s="43">
        <f t="shared" si="0"/>
        <v>31</v>
      </c>
      <c r="X7" s="43">
        <f t="shared" si="0"/>
        <v>24</v>
      </c>
      <c r="Y7" s="43">
        <f t="shared" si="0"/>
        <v>18</v>
      </c>
      <c r="Z7" s="43">
        <f t="shared" si="0"/>
        <v>6</v>
      </c>
      <c r="AA7" s="43">
        <f t="shared" si="0"/>
        <v>2398</v>
      </c>
      <c r="AB7" s="43">
        <f t="shared" si="0"/>
        <v>877</v>
      </c>
    </row>
    <row r="8" spans="2:28" ht="20.25" customHeight="1">
      <c r="B8" s="30" t="s">
        <v>2</v>
      </c>
      <c r="C8" s="14"/>
      <c r="D8" s="14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1"/>
      <c r="V8" s="31"/>
      <c r="W8" s="31"/>
      <c r="X8" s="31"/>
      <c r="Y8" s="31"/>
      <c r="Z8" s="31"/>
      <c r="AA8" s="31"/>
      <c r="AB8" s="31"/>
    </row>
    <row r="9" spans="2:28" ht="15" customHeight="1">
      <c r="B9" s="30"/>
      <c r="C9" s="14" t="s">
        <v>8</v>
      </c>
      <c r="D9" s="14"/>
      <c r="E9" s="31">
        <f>SUM(E17+E22)</f>
        <v>1706</v>
      </c>
      <c r="F9" s="31">
        <f aca="true" t="shared" si="1" ref="F9:S9">SUM(F17+F22)</f>
        <v>873</v>
      </c>
      <c r="G9" s="31">
        <f t="shared" si="1"/>
        <v>833</v>
      </c>
      <c r="H9" s="31">
        <f t="shared" si="1"/>
        <v>149</v>
      </c>
      <c r="I9" s="31">
        <f t="shared" si="1"/>
        <v>68</v>
      </c>
      <c r="J9" s="31">
        <f t="shared" si="1"/>
        <v>81</v>
      </c>
      <c r="K9" s="31">
        <f t="shared" si="1"/>
        <v>2966</v>
      </c>
      <c r="L9" s="31">
        <f t="shared" si="1"/>
        <v>1445</v>
      </c>
      <c r="M9" s="31">
        <f t="shared" si="1"/>
        <v>1521</v>
      </c>
      <c r="N9" s="31">
        <f t="shared" si="1"/>
        <v>4</v>
      </c>
      <c r="O9" s="31">
        <f t="shared" si="1"/>
        <v>2</v>
      </c>
      <c r="P9" s="31">
        <f t="shared" si="1"/>
        <v>2</v>
      </c>
      <c r="Q9" s="31">
        <f t="shared" si="1"/>
        <v>3</v>
      </c>
      <c r="R9" s="31">
        <f t="shared" si="1"/>
        <v>1</v>
      </c>
      <c r="S9" s="31">
        <f t="shared" si="1"/>
        <v>2</v>
      </c>
      <c r="T9" s="31">
        <f aca="true" t="shared" si="2" ref="T9:T15">E9-K9</f>
        <v>-1260</v>
      </c>
      <c r="U9" s="31">
        <f>SUM(V9:W9)</f>
        <v>33</v>
      </c>
      <c r="V9" s="31">
        <f aca="true" t="shared" si="3" ref="V9:AB9">SUM(V17+V22)</f>
        <v>24</v>
      </c>
      <c r="W9" s="31">
        <f t="shared" si="3"/>
        <v>9</v>
      </c>
      <c r="X9" s="31">
        <f>SUM(Y9:Z9)</f>
        <v>10</v>
      </c>
      <c r="Y9" s="31">
        <f t="shared" si="3"/>
        <v>9</v>
      </c>
      <c r="Z9" s="31">
        <f t="shared" si="3"/>
        <v>1</v>
      </c>
      <c r="AA9" s="31">
        <f t="shared" si="3"/>
        <v>927</v>
      </c>
      <c r="AB9" s="31">
        <f t="shared" si="3"/>
        <v>296</v>
      </c>
    </row>
    <row r="10" spans="2:28" ht="15" customHeight="1">
      <c r="B10" s="30"/>
      <c r="C10" s="14" t="s">
        <v>9</v>
      </c>
      <c r="D10" s="14"/>
      <c r="E10" s="31">
        <f aca="true" t="shared" si="4" ref="E10:M10">SUM(E24+E26+E28)</f>
        <v>283</v>
      </c>
      <c r="F10" s="31">
        <f t="shared" si="4"/>
        <v>145</v>
      </c>
      <c r="G10" s="31">
        <f t="shared" si="4"/>
        <v>138</v>
      </c>
      <c r="H10" s="31">
        <f t="shared" si="4"/>
        <v>43</v>
      </c>
      <c r="I10" s="31">
        <f t="shared" si="4"/>
        <v>24</v>
      </c>
      <c r="J10" s="31">
        <f t="shared" si="4"/>
        <v>19</v>
      </c>
      <c r="K10" s="31">
        <f t="shared" si="4"/>
        <v>950</v>
      </c>
      <c r="L10" s="31">
        <f t="shared" si="4"/>
        <v>456</v>
      </c>
      <c r="M10" s="31">
        <f t="shared" si="4"/>
        <v>494</v>
      </c>
      <c r="N10" s="31">
        <f>SUM(N24+N26+N28)</f>
        <v>0</v>
      </c>
      <c r="O10" s="31">
        <f>SUM(O24+O26+O28)</f>
        <v>0</v>
      </c>
      <c r="P10" s="31">
        <f>SUM(P24+P26+P28)</f>
        <v>0</v>
      </c>
      <c r="Q10" s="31">
        <f>SUM(Q24+Q26+Q28)</f>
        <v>0</v>
      </c>
      <c r="R10" s="31">
        <f>R26+R28+R24</f>
        <v>0</v>
      </c>
      <c r="S10" s="31">
        <f>S26+S28+S24</f>
        <v>0</v>
      </c>
      <c r="T10" s="32">
        <f t="shared" si="2"/>
        <v>-667</v>
      </c>
      <c r="U10" s="31">
        <f aca="true" t="shared" si="5" ref="U10:Z10">SUM(U24+U26+U28)</f>
        <v>7</v>
      </c>
      <c r="V10" s="31">
        <f t="shared" si="5"/>
        <v>6</v>
      </c>
      <c r="W10" s="31">
        <f t="shared" si="5"/>
        <v>1</v>
      </c>
      <c r="X10" s="31">
        <f t="shared" si="5"/>
        <v>1</v>
      </c>
      <c r="Y10" s="31">
        <f t="shared" si="5"/>
        <v>1</v>
      </c>
      <c r="Z10" s="31">
        <f t="shared" si="5"/>
        <v>0</v>
      </c>
      <c r="AA10" s="31">
        <f>AA24+AA26+AA28</f>
        <v>148</v>
      </c>
      <c r="AB10" s="31">
        <f>AB24+AB26+AB28</f>
        <v>49</v>
      </c>
    </row>
    <row r="11" spans="2:28" ht="15" customHeight="1">
      <c r="B11" s="30"/>
      <c r="C11" s="14" t="s">
        <v>10</v>
      </c>
      <c r="D11" s="14"/>
      <c r="E11" s="31">
        <f>SUM(E19)</f>
        <v>1328</v>
      </c>
      <c r="F11" s="31">
        <f>SUM(F19)</f>
        <v>676</v>
      </c>
      <c r="G11" s="31">
        <f>SUM(G19)</f>
        <v>652</v>
      </c>
      <c r="H11" s="31">
        <f>H19</f>
        <v>124</v>
      </c>
      <c r="I11" s="31">
        <f>I19</f>
        <v>60</v>
      </c>
      <c r="J11" s="31">
        <f>J19</f>
        <v>64</v>
      </c>
      <c r="K11" s="31">
        <f>SUM(K19)</f>
        <v>2077</v>
      </c>
      <c r="L11" s="31">
        <f>SUM(L19)</f>
        <v>989</v>
      </c>
      <c r="M11" s="31">
        <f>SUM(M19)</f>
        <v>1088</v>
      </c>
      <c r="N11" s="31">
        <f aca="true" t="shared" si="6" ref="N11:S11">N19</f>
        <v>4</v>
      </c>
      <c r="O11" s="31">
        <f t="shared" si="6"/>
        <v>2</v>
      </c>
      <c r="P11" s="31">
        <f t="shared" si="6"/>
        <v>2</v>
      </c>
      <c r="Q11" s="31">
        <f t="shared" si="6"/>
        <v>4</v>
      </c>
      <c r="R11" s="31">
        <f t="shared" si="6"/>
        <v>2</v>
      </c>
      <c r="S11" s="31">
        <f t="shared" si="6"/>
        <v>2</v>
      </c>
      <c r="T11" s="31">
        <f t="shared" si="2"/>
        <v>-749</v>
      </c>
      <c r="U11" s="31">
        <f aca="true" t="shared" si="7" ref="U11:Z11">SUM(U19)</f>
        <v>25</v>
      </c>
      <c r="V11" s="31">
        <f t="shared" si="7"/>
        <v>13</v>
      </c>
      <c r="W11" s="31">
        <f t="shared" si="7"/>
        <v>12</v>
      </c>
      <c r="X11" s="31">
        <f t="shared" si="7"/>
        <v>7</v>
      </c>
      <c r="Y11" s="31">
        <f t="shared" si="7"/>
        <v>3</v>
      </c>
      <c r="Z11" s="31">
        <f t="shared" si="7"/>
        <v>4</v>
      </c>
      <c r="AA11" s="31">
        <f>AA19</f>
        <v>714</v>
      </c>
      <c r="AB11" s="31">
        <f>AB19</f>
        <v>262</v>
      </c>
    </row>
    <row r="12" spans="2:28" ht="15" customHeight="1">
      <c r="B12" s="30"/>
      <c r="C12" s="14" t="s">
        <v>11</v>
      </c>
      <c r="D12" s="14"/>
      <c r="E12" s="31">
        <f>SUM(E21+E30+E31+E32)</f>
        <v>282</v>
      </c>
      <c r="F12" s="31">
        <f>SUM(F21+F30+F31+F32)</f>
        <v>156</v>
      </c>
      <c r="G12" s="31">
        <f>SUM(G21+G30+G31+G32)</f>
        <v>126</v>
      </c>
      <c r="H12" s="31">
        <f>SUM(H21+H30+H31+H32)</f>
        <v>24</v>
      </c>
      <c r="I12" s="31">
        <f>I21+I29</f>
        <v>13</v>
      </c>
      <c r="J12" s="31">
        <f>J21+J29</f>
        <v>11</v>
      </c>
      <c r="K12" s="31">
        <f aca="true" t="shared" si="8" ref="K12:S12">SUM(K21+K30+K31+K32)</f>
        <v>984</v>
      </c>
      <c r="L12" s="31">
        <f t="shared" si="8"/>
        <v>461</v>
      </c>
      <c r="M12" s="31">
        <f t="shared" si="8"/>
        <v>523</v>
      </c>
      <c r="N12" s="31">
        <f t="shared" si="8"/>
        <v>1</v>
      </c>
      <c r="O12" s="31">
        <f t="shared" si="8"/>
        <v>0</v>
      </c>
      <c r="P12" s="31">
        <f t="shared" si="8"/>
        <v>1</v>
      </c>
      <c r="Q12" s="31">
        <f t="shared" si="8"/>
        <v>1</v>
      </c>
      <c r="R12" s="31">
        <f t="shared" si="8"/>
        <v>0</v>
      </c>
      <c r="S12" s="31">
        <f t="shared" si="8"/>
        <v>1</v>
      </c>
      <c r="T12" s="32">
        <f t="shared" si="2"/>
        <v>-702</v>
      </c>
      <c r="U12" s="31">
        <f aca="true" t="shared" si="9" ref="U12:Z12">SUM(U21+U30+U31+U32)</f>
        <v>7</v>
      </c>
      <c r="V12" s="31">
        <f>SUM(V21+V30+V31+V32)</f>
        <v>4</v>
      </c>
      <c r="W12" s="31">
        <f t="shared" si="9"/>
        <v>3</v>
      </c>
      <c r="X12" s="31">
        <f t="shared" si="9"/>
        <v>3</v>
      </c>
      <c r="Y12" s="31">
        <f t="shared" si="9"/>
        <v>2</v>
      </c>
      <c r="Z12" s="31">
        <f t="shared" si="9"/>
        <v>1</v>
      </c>
      <c r="AA12" s="31">
        <f>AA21+AA29</f>
        <v>140</v>
      </c>
      <c r="AB12" s="31">
        <f>AB21+AB29</f>
        <v>60</v>
      </c>
    </row>
    <row r="13" spans="2:28" ht="15" customHeight="1">
      <c r="B13" s="30"/>
      <c r="C13" s="14" t="s">
        <v>12</v>
      </c>
      <c r="D13" s="14"/>
      <c r="E13" s="31">
        <f>SUM(E18+E23)</f>
        <v>416</v>
      </c>
      <c r="F13" s="31">
        <f>SUM(F18+F23)</f>
        <v>195</v>
      </c>
      <c r="G13" s="31">
        <f>SUM(G18+G23)</f>
        <v>221</v>
      </c>
      <c r="H13" s="31">
        <f>SUM(H18+H23)</f>
        <v>55</v>
      </c>
      <c r="I13" s="31">
        <f>I18+I23</f>
        <v>23</v>
      </c>
      <c r="J13" s="31">
        <f>J18+J23</f>
        <v>32</v>
      </c>
      <c r="K13" s="31">
        <f aca="true" t="shared" si="10" ref="K13:S13">SUM(K18+K23)</f>
        <v>1259</v>
      </c>
      <c r="L13" s="31">
        <f t="shared" si="10"/>
        <v>599</v>
      </c>
      <c r="M13" s="31">
        <f t="shared" si="10"/>
        <v>660</v>
      </c>
      <c r="N13" s="31">
        <f t="shared" si="10"/>
        <v>1</v>
      </c>
      <c r="O13" s="31">
        <f t="shared" si="10"/>
        <v>0</v>
      </c>
      <c r="P13" s="31">
        <f t="shared" si="10"/>
        <v>1</v>
      </c>
      <c r="Q13" s="31">
        <f t="shared" si="10"/>
        <v>0</v>
      </c>
      <c r="R13" s="31">
        <f t="shared" si="10"/>
        <v>0</v>
      </c>
      <c r="S13" s="31">
        <f t="shared" si="10"/>
        <v>0</v>
      </c>
      <c r="T13" s="32">
        <f t="shared" si="2"/>
        <v>-843</v>
      </c>
      <c r="U13" s="31">
        <f aca="true" t="shared" si="11" ref="U13:Z13">SUM(U18+U23)</f>
        <v>9</v>
      </c>
      <c r="V13" s="31">
        <f t="shared" si="11"/>
        <v>4</v>
      </c>
      <c r="W13" s="31">
        <f t="shared" si="11"/>
        <v>5</v>
      </c>
      <c r="X13" s="31">
        <f t="shared" si="11"/>
        <v>0</v>
      </c>
      <c r="Y13" s="31">
        <f t="shared" si="11"/>
        <v>0</v>
      </c>
      <c r="Z13" s="31">
        <f t="shared" si="11"/>
        <v>0</v>
      </c>
      <c r="AA13" s="31">
        <f>AA18+AA23</f>
        <v>251</v>
      </c>
      <c r="AB13" s="31">
        <f>AB18+AB23</f>
        <v>98</v>
      </c>
    </row>
    <row r="14" spans="2:28" ht="15" customHeight="1">
      <c r="B14" s="30"/>
      <c r="C14" s="14" t="s">
        <v>13</v>
      </c>
      <c r="D14" s="14"/>
      <c r="E14" s="31">
        <f>SUM(E20+E34+E35)</f>
        <v>348</v>
      </c>
      <c r="F14" s="31">
        <f>SUM(F20+F34+F35)</f>
        <v>189</v>
      </c>
      <c r="G14" s="31">
        <f>SUM(G20+G34+G35)</f>
        <v>159</v>
      </c>
      <c r="H14" s="31">
        <f>SUM(H20+H34+H35)</f>
        <v>46</v>
      </c>
      <c r="I14" s="31">
        <f>I20+I33</f>
        <v>20</v>
      </c>
      <c r="J14" s="31">
        <f>J20+J33</f>
        <v>26</v>
      </c>
      <c r="K14" s="31">
        <f aca="true" t="shared" si="12" ref="K14:S14">SUM(K20+K34+K35)</f>
        <v>1011</v>
      </c>
      <c r="L14" s="31">
        <f t="shared" si="12"/>
        <v>458</v>
      </c>
      <c r="M14" s="31">
        <f t="shared" si="12"/>
        <v>553</v>
      </c>
      <c r="N14" s="31">
        <f t="shared" si="12"/>
        <v>1</v>
      </c>
      <c r="O14" s="31">
        <f t="shared" si="12"/>
        <v>1</v>
      </c>
      <c r="P14" s="31">
        <f t="shared" si="12"/>
        <v>0</v>
      </c>
      <c r="Q14" s="31">
        <f t="shared" si="12"/>
        <v>0</v>
      </c>
      <c r="R14" s="31">
        <f t="shared" si="12"/>
        <v>0</v>
      </c>
      <c r="S14" s="31">
        <f t="shared" si="12"/>
        <v>0</v>
      </c>
      <c r="T14" s="32">
        <f t="shared" si="2"/>
        <v>-663</v>
      </c>
      <c r="U14" s="31">
        <f aca="true" t="shared" si="13" ref="U14:Z14">SUM(U20+U34+U35)</f>
        <v>7</v>
      </c>
      <c r="V14" s="31">
        <f t="shared" si="13"/>
        <v>7</v>
      </c>
      <c r="W14" s="31">
        <f t="shared" si="13"/>
        <v>0</v>
      </c>
      <c r="X14" s="31">
        <f t="shared" si="13"/>
        <v>2</v>
      </c>
      <c r="Y14" s="31">
        <f t="shared" si="13"/>
        <v>2</v>
      </c>
      <c r="Z14" s="31">
        <f t="shared" si="13"/>
        <v>0</v>
      </c>
      <c r="AA14" s="31">
        <f>AA20+AA33</f>
        <v>164</v>
      </c>
      <c r="AB14" s="31">
        <f>AB20+AB33</f>
        <v>84</v>
      </c>
    </row>
    <row r="15" spans="2:28" ht="15" customHeight="1">
      <c r="B15" s="30"/>
      <c r="C15" s="14" t="s">
        <v>14</v>
      </c>
      <c r="D15" s="14"/>
      <c r="E15" s="31">
        <f>SUM(E37:E40)</f>
        <v>110</v>
      </c>
      <c r="F15" s="31">
        <f>SUM(F37:F40)</f>
        <v>56</v>
      </c>
      <c r="G15" s="31">
        <f>SUM(G37:G40)</f>
        <v>54</v>
      </c>
      <c r="H15" s="31">
        <f>SUM(H37:H40)</f>
        <v>15</v>
      </c>
      <c r="I15" s="31">
        <f>I36</f>
        <v>8</v>
      </c>
      <c r="J15" s="31">
        <f>J36</f>
        <v>7</v>
      </c>
      <c r="K15" s="31">
        <f aca="true" t="shared" si="14" ref="K15:S15">SUM(K37:K40)</f>
        <v>338</v>
      </c>
      <c r="L15" s="31">
        <f t="shared" si="14"/>
        <v>173</v>
      </c>
      <c r="M15" s="31">
        <f t="shared" si="14"/>
        <v>165</v>
      </c>
      <c r="N15" s="31">
        <f t="shared" si="14"/>
        <v>1</v>
      </c>
      <c r="O15" s="31">
        <f t="shared" si="14"/>
        <v>1</v>
      </c>
      <c r="P15" s="31">
        <f>SUM(P37:P40)</f>
        <v>0</v>
      </c>
      <c r="Q15" s="31">
        <f t="shared" si="14"/>
        <v>0</v>
      </c>
      <c r="R15" s="31">
        <f t="shared" si="14"/>
        <v>0</v>
      </c>
      <c r="S15" s="31">
        <f t="shared" si="14"/>
        <v>0</v>
      </c>
      <c r="T15" s="32">
        <f t="shared" si="2"/>
        <v>-228</v>
      </c>
      <c r="U15" s="31">
        <f aca="true" t="shared" si="15" ref="U15:Z15">SUM(U37:U40)</f>
        <v>3</v>
      </c>
      <c r="V15" s="31">
        <f t="shared" si="15"/>
        <v>2</v>
      </c>
      <c r="W15" s="31">
        <f t="shared" si="15"/>
        <v>1</v>
      </c>
      <c r="X15" s="31">
        <f t="shared" si="15"/>
        <v>1</v>
      </c>
      <c r="Y15" s="31">
        <f t="shared" si="15"/>
        <v>1</v>
      </c>
      <c r="Z15" s="31">
        <f t="shared" si="15"/>
        <v>0</v>
      </c>
      <c r="AA15" s="31">
        <f>AA36</f>
        <v>54</v>
      </c>
      <c r="AB15" s="31">
        <f>AB36</f>
        <v>28</v>
      </c>
    </row>
    <row r="16" spans="2:28" ht="17.25" customHeight="1">
      <c r="B16" s="30" t="s">
        <v>3</v>
      </c>
      <c r="C16" s="14"/>
      <c r="D16" s="1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1"/>
      <c r="V16" s="31"/>
      <c r="W16" s="31"/>
      <c r="X16" s="31"/>
      <c r="Y16" s="31"/>
      <c r="Z16" s="31"/>
      <c r="AA16" s="31"/>
      <c r="AB16" s="31"/>
    </row>
    <row r="17" spans="2:28" ht="15" customHeight="1">
      <c r="B17" s="30"/>
      <c r="C17" s="14" t="s">
        <v>15</v>
      </c>
      <c r="D17" s="14"/>
      <c r="E17" s="31">
        <f aca="true" t="shared" si="16" ref="E17:E26">SUM(F17:G17)</f>
        <v>1492</v>
      </c>
      <c r="F17" s="31">
        <v>766</v>
      </c>
      <c r="G17" s="31">
        <v>726</v>
      </c>
      <c r="H17" s="31">
        <f>SUM(I17:J17)</f>
        <v>124</v>
      </c>
      <c r="I17" s="31">
        <v>58</v>
      </c>
      <c r="J17" s="31">
        <v>66</v>
      </c>
      <c r="K17" s="31">
        <f>SUM(L17:M17)</f>
        <v>2343</v>
      </c>
      <c r="L17" s="31">
        <v>1120</v>
      </c>
      <c r="M17" s="31">
        <v>1223</v>
      </c>
      <c r="N17" s="31">
        <f>SUM(O17:P17)</f>
        <v>3</v>
      </c>
      <c r="O17" s="31">
        <v>1</v>
      </c>
      <c r="P17" s="31">
        <v>2</v>
      </c>
      <c r="Q17" s="31">
        <f aca="true" t="shared" si="17" ref="Q17:Q23">SUM(R17:S17)</f>
        <v>2</v>
      </c>
      <c r="R17" s="31">
        <v>0</v>
      </c>
      <c r="S17" s="31">
        <v>2</v>
      </c>
      <c r="T17" s="32">
        <f aca="true" t="shared" si="18" ref="T17:T40">E17-K17</f>
        <v>-851</v>
      </c>
      <c r="U17" s="31">
        <f>SUM(V17:W17)</f>
        <v>30</v>
      </c>
      <c r="V17" s="31">
        <v>22</v>
      </c>
      <c r="W17" s="31">
        <v>8</v>
      </c>
      <c r="X17" s="31">
        <f>SUM(Y17:Z17)</f>
        <v>9</v>
      </c>
      <c r="Y17" s="31">
        <v>8</v>
      </c>
      <c r="Z17" s="31">
        <v>1</v>
      </c>
      <c r="AA17" s="31">
        <v>832</v>
      </c>
      <c r="AB17" s="31">
        <v>256</v>
      </c>
    </row>
    <row r="18" spans="2:28" ht="15" customHeight="1">
      <c r="B18" s="30"/>
      <c r="C18" s="14" t="s">
        <v>16</v>
      </c>
      <c r="D18" s="14"/>
      <c r="E18" s="31">
        <f t="shared" si="16"/>
        <v>305</v>
      </c>
      <c r="F18" s="31">
        <v>144</v>
      </c>
      <c r="G18" s="31">
        <v>161</v>
      </c>
      <c r="H18" s="31">
        <f aca="true" t="shared" si="19" ref="H18:H24">SUM(I18:J18)</f>
        <v>43</v>
      </c>
      <c r="I18" s="31">
        <v>16</v>
      </c>
      <c r="J18" s="31">
        <v>27</v>
      </c>
      <c r="K18" s="31">
        <f aca="true" t="shared" si="20" ref="K18:K40">SUM(L18:M18)</f>
        <v>837</v>
      </c>
      <c r="L18" s="31">
        <v>412</v>
      </c>
      <c r="M18" s="31">
        <v>425</v>
      </c>
      <c r="N18" s="31">
        <f aca="true" t="shared" si="21" ref="N18:N24">SUM(O18:P18)</f>
        <v>1</v>
      </c>
      <c r="O18" s="31">
        <v>0</v>
      </c>
      <c r="P18" s="31">
        <v>1</v>
      </c>
      <c r="Q18" s="31">
        <f t="shared" si="17"/>
        <v>0</v>
      </c>
      <c r="R18" s="31">
        <v>0</v>
      </c>
      <c r="S18" s="31">
        <v>0</v>
      </c>
      <c r="T18" s="32">
        <f t="shared" si="18"/>
        <v>-532</v>
      </c>
      <c r="U18" s="31">
        <f aca="true" t="shared" si="22" ref="U18:U24">SUM(V18:W18)</f>
        <v>7</v>
      </c>
      <c r="V18" s="31">
        <v>3</v>
      </c>
      <c r="W18" s="31">
        <v>4</v>
      </c>
      <c r="X18" s="31">
        <f aca="true" t="shared" si="23" ref="X18:X24">SUM(Y18:Z18)</f>
        <v>0</v>
      </c>
      <c r="Y18" s="31">
        <v>0</v>
      </c>
      <c r="Z18" s="31">
        <v>0</v>
      </c>
      <c r="AA18" s="31">
        <v>182</v>
      </c>
      <c r="AB18" s="31">
        <v>74</v>
      </c>
    </row>
    <row r="19" spans="2:28" ht="15" customHeight="1">
      <c r="B19" s="30"/>
      <c r="C19" s="14" t="s">
        <v>17</v>
      </c>
      <c r="D19" s="14"/>
      <c r="E19" s="31">
        <f t="shared" si="16"/>
        <v>1328</v>
      </c>
      <c r="F19" s="31">
        <v>676</v>
      </c>
      <c r="G19" s="31">
        <v>652</v>
      </c>
      <c r="H19" s="31">
        <f t="shared" si="19"/>
        <v>124</v>
      </c>
      <c r="I19" s="31">
        <v>60</v>
      </c>
      <c r="J19" s="31">
        <v>64</v>
      </c>
      <c r="K19" s="31">
        <f t="shared" si="20"/>
        <v>2077</v>
      </c>
      <c r="L19" s="31">
        <v>989</v>
      </c>
      <c r="M19" s="31">
        <v>1088</v>
      </c>
      <c r="N19" s="31">
        <f t="shared" si="21"/>
        <v>4</v>
      </c>
      <c r="O19" s="31">
        <v>2</v>
      </c>
      <c r="P19" s="31">
        <v>2</v>
      </c>
      <c r="Q19" s="31">
        <f t="shared" si="17"/>
        <v>4</v>
      </c>
      <c r="R19" s="31">
        <v>2</v>
      </c>
      <c r="S19" s="31">
        <v>2</v>
      </c>
      <c r="T19" s="32">
        <f t="shared" si="18"/>
        <v>-749</v>
      </c>
      <c r="U19" s="31">
        <f t="shared" si="22"/>
        <v>25</v>
      </c>
      <c r="V19" s="31">
        <v>13</v>
      </c>
      <c r="W19" s="31">
        <v>12</v>
      </c>
      <c r="X19" s="31">
        <f t="shared" si="23"/>
        <v>7</v>
      </c>
      <c r="Y19" s="31">
        <v>3</v>
      </c>
      <c r="Z19" s="31">
        <v>4</v>
      </c>
      <c r="AA19" s="31">
        <v>714</v>
      </c>
      <c r="AB19" s="31">
        <v>262</v>
      </c>
    </row>
    <row r="20" spans="2:28" ht="15" customHeight="1">
      <c r="B20" s="30"/>
      <c r="C20" s="14" t="s">
        <v>18</v>
      </c>
      <c r="D20" s="14"/>
      <c r="E20" s="31">
        <f t="shared" si="16"/>
        <v>291</v>
      </c>
      <c r="F20" s="31">
        <v>159</v>
      </c>
      <c r="G20" s="31">
        <v>132</v>
      </c>
      <c r="H20" s="31">
        <f t="shared" si="19"/>
        <v>37</v>
      </c>
      <c r="I20" s="31">
        <v>15</v>
      </c>
      <c r="J20" s="31">
        <v>22</v>
      </c>
      <c r="K20" s="31">
        <f t="shared" si="20"/>
        <v>744</v>
      </c>
      <c r="L20" s="31">
        <v>338</v>
      </c>
      <c r="M20" s="31">
        <v>406</v>
      </c>
      <c r="N20" s="31">
        <f t="shared" si="21"/>
        <v>1</v>
      </c>
      <c r="O20" s="31">
        <v>1</v>
      </c>
      <c r="P20" s="31">
        <v>0</v>
      </c>
      <c r="Q20" s="31">
        <f t="shared" si="17"/>
        <v>0</v>
      </c>
      <c r="R20" s="31">
        <v>0</v>
      </c>
      <c r="S20" s="31">
        <v>0</v>
      </c>
      <c r="T20" s="32">
        <f t="shared" si="18"/>
        <v>-453</v>
      </c>
      <c r="U20" s="31">
        <f t="shared" si="22"/>
        <v>4</v>
      </c>
      <c r="V20" s="31">
        <v>4</v>
      </c>
      <c r="W20" s="31">
        <v>0</v>
      </c>
      <c r="X20" s="31">
        <f t="shared" si="23"/>
        <v>1</v>
      </c>
      <c r="Y20" s="31">
        <v>1</v>
      </c>
      <c r="Z20" s="31">
        <v>0</v>
      </c>
      <c r="AA20" s="31">
        <v>135</v>
      </c>
      <c r="AB20" s="31">
        <v>69</v>
      </c>
    </row>
    <row r="21" spans="2:28" ht="15" customHeight="1">
      <c r="B21" s="30"/>
      <c r="C21" s="14" t="s">
        <v>19</v>
      </c>
      <c r="D21" s="14"/>
      <c r="E21" s="31">
        <f t="shared" si="16"/>
        <v>191</v>
      </c>
      <c r="F21" s="31">
        <v>102</v>
      </c>
      <c r="G21" s="31">
        <v>89</v>
      </c>
      <c r="H21" s="31">
        <f t="shared" si="19"/>
        <v>15</v>
      </c>
      <c r="I21" s="31">
        <v>9</v>
      </c>
      <c r="J21" s="31">
        <v>6</v>
      </c>
      <c r="K21" s="31">
        <f t="shared" si="20"/>
        <v>594</v>
      </c>
      <c r="L21" s="31">
        <v>289</v>
      </c>
      <c r="M21" s="31">
        <v>305</v>
      </c>
      <c r="N21" s="31">
        <f t="shared" si="21"/>
        <v>1</v>
      </c>
      <c r="O21" s="31">
        <v>0</v>
      </c>
      <c r="P21" s="31">
        <v>1</v>
      </c>
      <c r="Q21" s="31">
        <f t="shared" si="17"/>
        <v>1</v>
      </c>
      <c r="R21" s="31">
        <v>0</v>
      </c>
      <c r="S21" s="31">
        <v>1</v>
      </c>
      <c r="T21" s="32">
        <f t="shared" si="18"/>
        <v>-403</v>
      </c>
      <c r="U21" s="31">
        <f t="shared" si="22"/>
        <v>5</v>
      </c>
      <c r="V21" s="31">
        <v>3</v>
      </c>
      <c r="W21" s="31">
        <v>2</v>
      </c>
      <c r="X21" s="31">
        <f t="shared" si="23"/>
        <v>3</v>
      </c>
      <c r="Y21" s="31">
        <v>2</v>
      </c>
      <c r="Z21" s="31">
        <v>1</v>
      </c>
      <c r="AA21" s="31">
        <v>86</v>
      </c>
      <c r="AB21" s="31">
        <v>42</v>
      </c>
    </row>
    <row r="22" spans="2:28" ht="15" customHeight="1">
      <c r="B22" s="30"/>
      <c r="C22" s="14" t="s">
        <v>20</v>
      </c>
      <c r="D22" s="14"/>
      <c r="E22" s="31">
        <f t="shared" si="16"/>
        <v>214</v>
      </c>
      <c r="F22" s="31">
        <v>107</v>
      </c>
      <c r="G22" s="31">
        <v>107</v>
      </c>
      <c r="H22" s="31">
        <f t="shared" si="19"/>
        <v>25</v>
      </c>
      <c r="I22" s="31">
        <v>10</v>
      </c>
      <c r="J22" s="31">
        <v>15</v>
      </c>
      <c r="K22" s="31">
        <f t="shared" si="20"/>
        <v>623</v>
      </c>
      <c r="L22" s="31">
        <v>325</v>
      </c>
      <c r="M22" s="31">
        <v>298</v>
      </c>
      <c r="N22" s="31">
        <f t="shared" si="21"/>
        <v>1</v>
      </c>
      <c r="O22" s="31">
        <v>1</v>
      </c>
      <c r="P22" s="31">
        <v>0</v>
      </c>
      <c r="Q22" s="31">
        <f t="shared" si="17"/>
        <v>1</v>
      </c>
      <c r="R22" s="31">
        <v>1</v>
      </c>
      <c r="S22" s="31">
        <v>0</v>
      </c>
      <c r="T22" s="32">
        <f>E22-K22</f>
        <v>-409</v>
      </c>
      <c r="U22" s="31">
        <f t="shared" si="22"/>
        <v>3</v>
      </c>
      <c r="V22" s="31">
        <v>2</v>
      </c>
      <c r="W22" s="31">
        <v>1</v>
      </c>
      <c r="X22" s="31">
        <f t="shared" si="23"/>
        <v>1</v>
      </c>
      <c r="Y22" s="31">
        <v>1</v>
      </c>
      <c r="Z22" s="31">
        <v>0</v>
      </c>
      <c r="AA22" s="31">
        <v>95</v>
      </c>
      <c r="AB22" s="31">
        <v>40</v>
      </c>
    </row>
    <row r="23" spans="2:28" ht="15" customHeight="1">
      <c r="B23" s="30"/>
      <c r="C23" s="14" t="s">
        <v>21</v>
      </c>
      <c r="D23" s="14"/>
      <c r="E23" s="31">
        <f t="shared" si="16"/>
        <v>111</v>
      </c>
      <c r="F23" s="31">
        <v>51</v>
      </c>
      <c r="G23" s="31">
        <v>60</v>
      </c>
      <c r="H23" s="31">
        <f t="shared" si="19"/>
        <v>12</v>
      </c>
      <c r="I23" s="31">
        <v>7</v>
      </c>
      <c r="J23" s="31">
        <v>5</v>
      </c>
      <c r="K23" s="31">
        <f t="shared" si="20"/>
        <v>422</v>
      </c>
      <c r="L23" s="31">
        <v>187</v>
      </c>
      <c r="M23" s="31">
        <v>235</v>
      </c>
      <c r="N23" s="31">
        <f t="shared" si="21"/>
        <v>0</v>
      </c>
      <c r="O23" s="31">
        <v>0</v>
      </c>
      <c r="P23" s="31">
        <v>0</v>
      </c>
      <c r="Q23" s="31">
        <f t="shared" si="17"/>
        <v>0</v>
      </c>
      <c r="R23" s="31">
        <v>0</v>
      </c>
      <c r="S23" s="31">
        <v>0</v>
      </c>
      <c r="T23" s="32">
        <f t="shared" si="18"/>
        <v>-311</v>
      </c>
      <c r="U23" s="31">
        <f t="shared" si="22"/>
        <v>2</v>
      </c>
      <c r="V23" s="31">
        <v>1</v>
      </c>
      <c r="W23" s="31">
        <v>1</v>
      </c>
      <c r="X23" s="31">
        <f t="shared" si="23"/>
        <v>0</v>
      </c>
      <c r="Y23" s="31">
        <v>0</v>
      </c>
      <c r="Z23" s="31">
        <v>0</v>
      </c>
      <c r="AA23" s="31">
        <v>69</v>
      </c>
      <c r="AB23" s="31">
        <v>24</v>
      </c>
    </row>
    <row r="24" spans="2:28" ht="15" customHeight="1">
      <c r="B24" s="30"/>
      <c r="C24" s="14" t="s">
        <v>45</v>
      </c>
      <c r="D24" s="14"/>
      <c r="E24" s="31">
        <f t="shared" si="16"/>
        <v>207</v>
      </c>
      <c r="F24" s="31">
        <v>102</v>
      </c>
      <c r="G24" s="31">
        <v>105</v>
      </c>
      <c r="H24" s="31">
        <f t="shared" si="19"/>
        <v>29</v>
      </c>
      <c r="I24" s="31">
        <v>17</v>
      </c>
      <c r="J24" s="31">
        <v>12</v>
      </c>
      <c r="K24" s="31">
        <f t="shared" si="20"/>
        <v>618</v>
      </c>
      <c r="L24" s="31">
        <v>305</v>
      </c>
      <c r="M24" s="31">
        <v>313</v>
      </c>
      <c r="N24" s="31">
        <f t="shared" si="21"/>
        <v>0</v>
      </c>
      <c r="O24" s="31">
        <v>0</v>
      </c>
      <c r="P24" s="31">
        <v>0</v>
      </c>
      <c r="Q24" s="31">
        <f>SUM(R24:S24)</f>
        <v>0</v>
      </c>
      <c r="R24" s="31">
        <v>0</v>
      </c>
      <c r="S24" s="31">
        <v>0</v>
      </c>
      <c r="T24" s="32">
        <f t="shared" si="18"/>
        <v>-411</v>
      </c>
      <c r="U24" s="31">
        <f t="shared" si="22"/>
        <v>6</v>
      </c>
      <c r="V24" s="31">
        <v>6</v>
      </c>
      <c r="W24" s="31">
        <v>0</v>
      </c>
      <c r="X24" s="31">
        <f t="shared" si="23"/>
        <v>1</v>
      </c>
      <c r="Y24" s="31">
        <v>1</v>
      </c>
      <c r="Z24" s="31">
        <v>0</v>
      </c>
      <c r="AA24" s="31">
        <v>101</v>
      </c>
      <c r="AB24" s="31">
        <v>36</v>
      </c>
    </row>
    <row r="25" spans="2:28" ht="17.25" customHeight="1">
      <c r="B25" s="30" t="s">
        <v>4</v>
      </c>
      <c r="C25" s="14"/>
      <c r="D25" s="14"/>
      <c r="E25" s="31">
        <f aca="true" t="shared" si="24" ref="E25:S25">E26</f>
        <v>50</v>
      </c>
      <c r="F25" s="31">
        <f>SUM(F26)</f>
        <v>25</v>
      </c>
      <c r="G25" s="31">
        <f>SUM(G26)</f>
        <v>25</v>
      </c>
      <c r="H25" s="31">
        <f>H26</f>
        <v>12</v>
      </c>
      <c r="I25" s="31">
        <f t="shared" si="24"/>
        <v>5</v>
      </c>
      <c r="J25" s="31">
        <f t="shared" si="24"/>
        <v>7</v>
      </c>
      <c r="K25" s="31">
        <f t="shared" si="24"/>
        <v>233</v>
      </c>
      <c r="L25" s="31">
        <f t="shared" si="24"/>
        <v>106</v>
      </c>
      <c r="M25" s="31">
        <f t="shared" si="24"/>
        <v>127</v>
      </c>
      <c r="N25" s="31">
        <f t="shared" si="24"/>
        <v>0</v>
      </c>
      <c r="O25" s="31">
        <f t="shared" si="24"/>
        <v>0</v>
      </c>
      <c r="P25" s="31">
        <f t="shared" si="24"/>
        <v>0</v>
      </c>
      <c r="Q25" s="31">
        <f t="shared" si="24"/>
        <v>0</v>
      </c>
      <c r="R25" s="31">
        <f>R26</f>
        <v>0</v>
      </c>
      <c r="S25" s="31">
        <f t="shared" si="24"/>
        <v>0</v>
      </c>
      <c r="T25" s="32">
        <f t="shared" si="18"/>
        <v>-183</v>
      </c>
      <c r="U25" s="31">
        <f>SUM(V25:W25)</f>
        <v>0</v>
      </c>
      <c r="V25" s="31">
        <f aca="true" t="shared" si="25" ref="V25:AB25">V26</f>
        <v>0</v>
      </c>
      <c r="W25" s="31">
        <f t="shared" si="25"/>
        <v>0</v>
      </c>
      <c r="X25" s="31">
        <f t="shared" si="25"/>
        <v>0</v>
      </c>
      <c r="Y25" s="31">
        <f t="shared" si="25"/>
        <v>0</v>
      </c>
      <c r="Z25" s="31">
        <f t="shared" si="25"/>
        <v>0</v>
      </c>
      <c r="AA25" s="31">
        <f t="shared" si="25"/>
        <v>32</v>
      </c>
      <c r="AB25" s="31">
        <f t="shared" si="25"/>
        <v>8</v>
      </c>
    </row>
    <row r="26" spans="2:28" ht="15" customHeight="1">
      <c r="B26" s="30"/>
      <c r="C26" s="14" t="s">
        <v>50</v>
      </c>
      <c r="D26" s="14"/>
      <c r="E26" s="31">
        <f t="shared" si="16"/>
        <v>50</v>
      </c>
      <c r="F26" s="31">
        <v>25</v>
      </c>
      <c r="G26" s="31">
        <v>25</v>
      </c>
      <c r="H26" s="31">
        <f>SUM(I26:J26)</f>
        <v>12</v>
      </c>
      <c r="I26" s="31">
        <v>5</v>
      </c>
      <c r="J26" s="31">
        <v>7</v>
      </c>
      <c r="K26" s="31">
        <f t="shared" si="20"/>
        <v>233</v>
      </c>
      <c r="L26" s="31">
        <v>106</v>
      </c>
      <c r="M26" s="31">
        <v>127</v>
      </c>
      <c r="N26" s="31">
        <f>SUM(O26:P26)</f>
        <v>0</v>
      </c>
      <c r="O26" s="31">
        <v>0</v>
      </c>
      <c r="P26" s="31">
        <v>0</v>
      </c>
      <c r="Q26" s="31">
        <f>SUM(R26:S26)</f>
        <v>0</v>
      </c>
      <c r="R26" s="31">
        <v>0</v>
      </c>
      <c r="S26" s="31">
        <v>0</v>
      </c>
      <c r="T26" s="32">
        <f t="shared" si="18"/>
        <v>-183</v>
      </c>
      <c r="U26" s="31">
        <f>SUM(V26:W26)</f>
        <v>0</v>
      </c>
      <c r="V26" s="31">
        <v>0</v>
      </c>
      <c r="W26" s="31">
        <v>0</v>
      </c>
      <c r="X26" s="31">
        <f>SUM(Y26:Z26)</f>
        <v>0</v>
      </c>
      <c r="Y26" s="31">
        <v>0</v>
      </c>
      <c r="Z26" s="31">
        <v>0</v>
      </c>
      <c r="AA26" s="31">
        <v>32</v>
      </c>
      <c r="AB26" s="31">
        <v>8</v>
      </c>
    </row>
    <row r="27" spans="2:28" ht="18" customHeight="1">
      <c r="B27" s="30" t="s">
        <v>55</v>
      </c>
      <c r="C27" s="14"/>
      <c r="D27" s="14"/>
      <c r="E27" s="31">
        <f>SUM(F27:G27)</f>
        <v>26</v>
      </c>
      <c r="F27" s="31">
        <f>SUM(F28)</f>
        <v>18</v>
      </c>
      <c r="G27" s="31">
        <f>SUM(G28)</f>
        <v>8</v>
      </c>
      <c r="H27" s="31">
        <f>H28</f>
        <v>2</v>
      </c>
      <c r="I27" s="31">
        <f aca="true" t="shared" si="26" ref="I27:S27">I28</f>
        <v>2</v>
      </c>
      <c r="J27" s="31">
        <f t="shared" si="26"/>
        <v>0</v>
      </c>
      <c r="K27" s="31">
        <f t="shared" si="26"/>
        <v>99</v>
      </c>
      <c r="L27" s="31">
        <f t="shared" si="26"/>
        <v>45</v>
      </c>
      <c r="M27" s="31">
        <f t="shared" si="26"/>
        <v>54</v>
      </c>
      <c r="N27" s="31">
        <f t="shared" si="26"/>
        <v>0</v>
      </c>
      <c r="O27" s="31">
        <f t="shared" si="26"/>
        <v>0</v>
      </c>
      <c r="P27" s="31">
        <f t="shared" si="26"/>
        <v>0</v>
      </c>
      <c r="Q27" s="31">
        <f t="shared" si="26"/>
        <v>0</v>
      </c>
      <c r="R27" s="31">
        <f t="shared" si="26"/>
        <v>0</v>
      </c>
      <c r="S27" s="31">
        <f t="shared" si="26"/>
        <v>0</v>
      </c>
      <c r="T27" s="32">
        <f t="shared" si="18"/>
        <v>-73</v>
      </c>
      <c r="U27" s="31">
        <f>SUM(U28)</f>
        <v>1</v>
      </c>
      <c r="V27" s="31">
        <f>SUM(V28)</f>
        <v>0</v>
      </c>
      <c r="W27" s="31">
        <f>SUM(W28)</f>
        <v>1</v>
      </c>
      <c r="X27" s="31">
        <f>X28</f>
        <v>0</v>
      </c>
      <c r="Y27" s="31">
        <f>Y28</f>
        <v>0</v>
      </c>
      <c r="Z27" s="31">
        <f>Z28</f>
        <v>0</v>
      </c>
      <c r="AA27" s="31">
        <f>AA28</f>
        <v>15</v>
      </c>
      <c r="AB27" s="31">
        <f>AB28</f>
        <v>5</v>
      </c>
    </row>
    <row r="28" spans="2:28" ht="15" customHeight="1">
      <c r="B28" s="30"/>
      <c r="C28" s="14" t="s">
        <v>49</v>
      </c>
      <c r="D28" s="14"/>
      <c r="E28" s="31">
        <f>SUM(F28:G28)</f>
        <v>26</v>
      </c>
      <c r="F28" s="31">
        <v>18</v>
      </c>
      <c r="G28" s="31">
        <v>8</v>
      </c>
      <c r="H28" s="31">
        <f aca="true" t="shared" si="27" ref="H28:H40">SUM(I28:J28)</f>
        <v>2</v>
      </c>
      <c r="I28" s="31">
        <v>2</v>
      </c>
      <c r="J28" s="31">
        <v>0</v>
      </c>
      <c r="K28" s="31">
        <f t="shared" si="20"/>
        <v>99</v>
      </c>
      <c r="L28" s="31">
        <v>45</v>
      </c>
      <c r="M28" s="31">
        <v>54</v>
      </c>
      <c r="N28" s="31">
        <f aca="true" t="shared" si="28" ref="N28:N40">SUM(O28:P28)</f>
        <v>0</v>
      </c>
      <c r="O28" s="31">
        <v>0</v>
      </c>
      <c r="P28" s="31">
        <v>0</v>
      </c>
      <c r="Q28" s="31">
        <f aca="true" t="shared" si="29" ref="Q28:Q40">SUM(R28:S28)</f>
        <v>0</v>
      </c>
      <c r="R28" s="31">
        <v>0</v>
      </c>
      <c r="S28" s="31">
        <v>0</v>
      </c>
      <c r="T28" s="32">
        <f t="shared" si="18"/>
        <v>-73</v>
      </c>
      <c r="U28" s="31">
        <f>SUM(V28:W28)</f>
        <v>1</v>
      </c>
      <c r="V28" s="31">
        <v>0</v>
      </c>
      <c r="W28" s="31">
        <v>1</v>
      </c>
      <c r="X28" s="31">
        <f>SUM(Y28:Z28)</f>
        <v>0</v>
      </c>
      <c r="Y28" s="31">
        <v>0</v>
      </c>
      <c r="Z28" s="31">
        <v>0</v>
      </c>
      <c r="AA28" s="31">
        <v>15</v>
      </c>
      <c r="AB28" s="31">
        <v>5</v>
      </c>
    </row>
    <row r="29" spans="2:28" ht="17.25" customHeight="1">
      <c r="B29" s="30" t="s">
        <v>5</v>
      </c>
      <c r="C29" s="14"/>
      <c r="D29" s="14"/>
      <c r="E29" s="31">
        <f>SUM(E30:E32)</f>
        <v>91</v>
      </c>
      <c r="F29" s="31">
        <f>SUM(F30:F32)</f>
        <v>54</v>
      </c>
      <c r="G29" s="31">
        <f>SUM(G30:G32)</f>
        <v>37</v>
      </c>
      <c r="H29" s="31">
        <f t="shared" si="27"/>
        <v>9</v>
      </c>
      <c r="I29" s="31">
        <f>SUM(I30:I32)</f>
        <v>4</v>
      </c>
      <c r="J29" s="31">
        <f>SUM(J30:J32)</f>
        <v>5</v>
      </c>
      <c r="K29" s="31">
        <f>SUM(K30:K32)</f>
        <v>390</v>
      </c>
      <c r="L29" s="31">
        <f>SUM(L30:L32)</f>
        <v>172</v>
      </c>
      <c r="M29" s="31">
        <f>SUM(M30:M32)</f>
        <v>218</v>
      </c>
      <c r="N29" s="31">
        <f t="shared" si="28"/>
        <v>0</v>
      </c>
      <c r="O29" s="31">
        <f>SUM(O30:O32)</f>
        <v>0</v>
      </c>
      <c r="P29" s="31">
        <f>SUM(P30:P32)</f>
        <v>0</v>
      </c>
      <c r="Q29" s="31">
        <f t="shared" si="29"/>
        <v>0</v>
      </c>
      <c r="R29" s="31">
        <f>SUM(R30:R32)</f>
        <v>0</v>
      </c>
      <c r="S29" s="31">
        <f>SUM(S30:S32)</f>
        <v>0</v>
      </c>
      <c r="T29" s="32">
        <f t="shared" si="18"/>
        <v>-299</v>
      </c>
      <c r="U29" s="31">
        <f aca="true" t="shared" si="30" ref="U29:AB29">SUM(U30:U32)</f>
        <v>2</v>
      </c>
      <c r="V29" s="31">
        <f>SUM(V30:V32)</f>
        <v>1</v>
      </c>
      <c r="W29" s="31">
        <f t="shared" si="30"/>
        <v>1</v>
      </c>
      <c r="X29" s="31">
        <f t="shared" si="30"/>
        <v>0</v>
      </c>
      <c r="Y29" s="31">
        <f t="shared" si="30"/>
        <v>0</v>
      </c>
      <c r="Z29" s="31">
        <f t="shared" si="30"/>
        <v>0</v>
      </c>
      <c r="AA29" s="31">
        <f t="shared" si="30"/>
        <v>54</v>
      </c>
      <c r="AB29" s="31">
        <f t="shared" si="30"/>
        <v>18</v>
      </c>
    </row>
    <row r="30" spans="2:28" ht="15" customHeight="1">
      <c r="B30" s="30"/>
      <c r="C30" s="14" t="s">
        <v>22</v>
      </c>
      <c r="D30" s="14"/>
      <c r="E30" s="31">
        <f>SUM(F30:G30)</f>
        <v>17</v>
      </c>
      <c r="F30" s="31">
        <v>8</v>
      </c>
      <c r="G30" s="31">
        <v>9</v>
      </c>
      <c r="H30" s="31">
        <f t="shared" si="27"/>
        <v>0</v>
      </c>
      <c r="I30" s="31">
        <v>0</v>
      </c>
      <c r="J30" s="31">
        <v>0</v>
      </c>
      <c r="K30" s="31">
        <f t="shared" si="20"/>
        <v>76</v>
      </c>
      <c r="L30" s="31">
        <v>36</v>
      </c>
      <c r="M30" s="31">
        <v>40</v>
      </c>
      <c r="N30" s="31">
        <f t="shared" si="28"/>
        <v>0</v>
      </c>
      <c r="O30" s="31">
        <v>0</v>
      </c>
      <c r="P30" s="31">
        <v>0</v>
      </c>
      <c r="Q30" s="31">
        <f t="shared" si="29"/>
        <v>0</v>
      </c>
      <c r="R30" s="31">
        <v>0</v>
      </c>
      <c r="S30" s="31">
        <v>0</v>
      </c>
      <c r="T30" s="32">
        <f t="shared" si="18"/>
        <v>-59</v>
      </c>
      <c r="U30" s="31">
        <f>SUM(V30:W30)</f>
        <v>0</v>
      </c>
      <c r="V30" s="31">
        <v>0</v>
      </c>
      <c r="W30" s="31">
        <v>0</v>
      </c>
      <c r="X30" s="31">
        <f aca="true" t="shared" si="31" ref="X30:X40">SUM(Y30:Z30)</f>
        <v>0</v>
      </c>
      <c r="Y30" s="31">
        <v>0</v>
      </c>
      <c r="Z30" s="31">
        <v>0</v>
      </c>
      <c r="AA30" s="31">
        <v>8</v>
      </c>
      <c r="AB30" s="31">
        <v>2</v>
      </c>
    </row>
    <row r="31" spans="2:28" ht="15" customHeight="1">
      <c r="B31" s="30"/>
      <c r="C31" s="14" t="s">
        <v>46</v>
      </c>
      <c r="D31" s="14"/>
      <c r="E31" s="31">
        <f>SUM(F31:G31)</f>
        <v>23</v>
      </c>
      <c r="F31" s="31">
        <v>15</v>
      </c>
      <c r="G31" s="31">
        <v>8</v>
      </c>
      <c r="H31" s="31">
        <f t="shared" si="27"/>
        <v>6</v>
      </c>
      <c r="I31" s="31">
        <v>3</v>
      </c>
      <c r="J31" s="31">
        <v>3</v>
      </c>
      <c r="K31" s="31">
        <f t="shared" si="20"/>
        <v>91</v>
      </c>
      <c r="L31" s="31">
        <v>38</v>
      </c>
      <c r="M31" s="31">
        <v>53</v>
      </c>
      <c r="N31" s="31">
        <f t="shared" si="28"/>
        <v>0</v>
      </c>
      <c r="O31" s="31">
        <v>0</v>
      </c>
      <c r="P31" s="31">
        <v>0</v>
      </c>
      <c r="Q31" s="31">
        <f t="shared" si="29"/>
        <v>0</v>
      </c>
      <c r="R31" s="31">
        <v>0</v>
      </c>
      <c r="S31" s="31">
        <v>0</v>
      </c>
      <c r="T31" s="32">
        <f t="shared" si="18"/>
        <v>-68</v>
      </c>
      <c r="U31" s="31">
        <f>SUM(V31:W31)</f>
        <v>0</v>
      </c>
      <c r="V31" s="31">
        <v>0</v>
      </c>
      <c r="W31" s="31">
        <v>0</v>
      </c>
      <c r="X31" s="31">
        <f t="shared" si="31"/>
        <v>0</v>
      </c>
      <c r="Y31" s="31">
        <v>0</v>
      </c>
      <c r="Z31" s="31">
        <v>0</v>
      </c>
      <c r="AA31" s="31">
        <v>13</v>
      </c>
      <c r="AB31" s="31">
        <v>6</v>
      </c>
    </row>
    <row r="32" spans="2:28" ht="15" customHeight="1">
      <c r="B32" s="30"/>
      <c r="C32" s="14" t="s">
        <v>47</v>
      </c>
      <c r="D32" s="14"/>
      <c r="E32" s="31">
        <f>SUM(F32:G32)</f>
        <v>51</v>
      </c>
      <c r="F32" s="31">
        <v>31</v>
      </c>
      <c r="G32" s="31">
        <v>20</v>
      </c>
      <c r="H32" s="31">
        <f t="shared" si="27"/>
        <v>3</v>
      </c>
      <c r="I32" s="31">
        <v>1</v>
      </c>
      <c r="J32" s="31">
        <v>2</v>
      </c>
      <c r="K32" s="31">
        <f t="shared" si="20"/>
        <v>223</v>
      </c>
      <c r="L32" s="31">
        <v>98</v>
      </c>
      <c r="M32" s="31">
        <v>125</v>
      </c>
      <c r="N32" s="31">
        <f t="shared" si="28"/>
        <v>0</v>
      </c>
      <c r="O32" s="31">
        <v>0</v>
      </c>
      <c r="P32" s="31">
        <v>0</v>
      </c>
      <c r="Q32" s="31">
        <f t="shared" si="29"/>
        <v>0</v>
      </c>
      <c r="R32" s="31">
        <v>0</v>
      </c>
      <c r="S32" s="31">
        <v>0</v>
      </c>
      <c r="T32" s="32">
        <f t="shared" si="18"/>
        <v>-172</v>
      </c>
      <c r="U32" s="31">
        <f>SUM(V32:W32)</f>
        <v>2</v>
      </c>
      <c r="V32" s="31">
        <v>1</v>
      </c>
      <c r="W32" s="31">
        <v>1</v>
      </c>
      <c r="X32" s="31">
        <f t="shared" si="31"/>
        <v>0</v>
      </c>
      <c r="Y32" s="31">
        <v>0</v>
      </c>
      <c r="Z32" s="31">
        <v>0</v>
      </c>
      <c r="AA32" s="31">
        <v>33</v>
      </c>
      <c r="AB32" s="31">
        <v>10</v>
      </c>
    </row>
    <row r="33" spans="2:28" ht="17.25" customHeight="1">
      <c r="B33" s="30" t="s">
        <v>6</v>
      </c>
      <c r="C33" s="14"/>
      <c r="D33" s="14"/>
      <c r="E33" s="31">
        <f>SUM(E34:E35)</f>
        <v>57</v>
      </c>
      <c r="F33" s="31">
        <f>SUM(F34:F35)</f>
        <v>30</v>
      </c>
      <c r="G33" s="31">
        <f>SUM(G34:G35)</f>
        <v>27</v>
      </c>
      <c r="H33" s="31">
        <f t="shared" si="27"/>
        <v>9</v>
      </c>
      <c r="I33" s="31">
        <f>SUM(I34:I35)</f>
        <v>5</v>
      </c>
      <c r="J33" s="31">
        <f>SUM(J34:J35)</f>
        <v>4</v>
      </c>
      <c r="K33" s="31">
        <f>SUM(K34:K35)</f>
        <v>267</v>
      </c>
      <c r="L33" s="31">
        <f>SUM(L34:L35)</f>
        <v>120</v>
      </c>
      <c r="M33" s="31">
        <f>SUM(M34:M35)</f>
        <v>147</v>
      </c>
      <c r="N33" s="31">
        <f t="shared" si="28"/>
        <v>0</v>
      </c>
      <c r="O33" s="31">
        <f>SUM(O34:O35)</f>
        <v>0</v>
      </c>
      <c r="P33" s="31">
        <f>SUM(P34:P35)</f>
        <v>0</v>
      </c>
      <c r="Q33" s="31">
        <f t="shared" si="29"/>
        <v>0</v>
      </c>
      <c r="R33" s="31">
        <f>SUM(R34:R35)</f>
        <v>0</v>
      </c>
      <c r="S33" s="31">
        <f>SUM(S34:S35)</f>
        <v>0</v>
      </c>
      <c r="T33" s="32">
        <f t="shared" si="18"/>
        <v>-210</v>
      </c>
      <c r="U33" s="31">
        <f aca="true" t="shared" si="32" ref="U33:AB33">SUM(U34:U35)</f>
        <v>3</v>
      </c>
      <c r="V33" s="31">
        <f t="shared" si="32"/>
        <v>3</v>
      </c>
      <c r="W33" s="31">
        <f t="shared" si="32"/>
        <v>0</v>
      </c>
      <c r="X33" s="31">
        <f t="shared" si="32"/>
        <v>1</v>
      </c>
      <c r="Y33" s="31">
        <f t="shared" si="32"/>
        <v>1</v>
      </c>
      <c r="Z33" s="31">
        <f t="shared" si="32"/>
        <v>0</v>
      </c>
      <c r="AA33" s="31">
        <f t="shared" si="32"/>
        <v>29</v>
      </c>
      <c r="AB33" s="31">
        <f t="shared" si="32"/>
        <v>15</v>
      </c>
    </row>
    <row r="34" spans="2:28" ht="15" customHeight="1">
      <c r="B34" s="30"/>
      <c r="C34" s="14" t="s">
        <v>23</v>
      </c>
      <c r="D34" s="14"/>
      <c r="E34" s="31">
        <f>SUM(F34:G34)</f>
        <v>20</v>
      </c>
      <c r="F34" s="31">
        <v>12</v>
      </c>
      <c r="G34" s="31">
        <v>8</v>
      </c>
      <c r="H34" s="31">
        <f t="shared" si="27"/>
        <v>2</v>
      </c>
      <c r="I34" s="31">
        <v>2</v>
      </c>
      <c r="J34" s="31">
        <v>0</v>
      </c>
      <c r="K34" s="31">
        <f t="shared" si="20"/>
        <v>140</v>
      </c>
      <c r="L34" s="31">
        <v>68</v>
      </c>
      <c r="M34" s="31">
        <v>72</v>
      </c>
      <c r="N34" s="31">
        <f t="shared" si="28"/>
        <v>0</v>
      </c>
      <c r="O34" s="31">
        <v>0</v>
      </c>
      <c r="P34" s="31">
        <v>0</v>
      </c>
      <c r="Q34" s="31">
        <f t="shared" si="29"/>
        <v>0</v>
      </c>
      <c r="R34" s="31">
        <v>0</v>
      </c>
      <c r="S34" s="31">
        <v>0</v>
      </c>
      <c r="T34" s="32">
        <f t="shared" si="18"/>
        <v>-120</v>
      </c>
      <c r="U34" s="31">
        <f>SUM(V34:W34)</f>
        <v>1</v>
      </c>
      <c r="V34" s="31">
        <v>1</v>
      </c>
      <c r="W34" s="31">
        <v>0</v>
      </c>
      <c r="X34" s="31">
        <f>SUM(Y34:Z34)</f>
        <v>0</v>
      </c>
      <c r="Y34" s="31">
        <v>0</v>
      </c>
      <c r="Z34" s="31">
        <v>0</v>
      </c>
      <c r="AA34" s="31">
        <v>13</v>
      </c>
      <c r="AB34" s="31">
        <v>10</v>
      </c>
    </row>
    <row r="35" spans="2:28" ht="15" customHeight="1">
      <c r="B35" s="30"/>
      <c r="C35" s="14" t="s">
        <v>51</v>
      </c>
      <c r="D35" s="14"/>
      <c r="E35" s="31">
        <f>SUM(F35:G35)</f>
        <v>37</v>
      </c>
      <c r="F35" s="31">
        <v>18</v>
      </c>
      <c r="G35" s="31">
        <v>19</v>
      </c>
      <c r="H35" s="31">
        <f t="shared" si="27"/>
        <v>7</v>
      </c>
      <c r="I35" s="31">
        <v>3</v>
      </c>
      <c r="J35" s="31">
        <v>4</v>
      </c>
      <c r="K35" s="31">
        <f t="shared" si="20"/>
        <v>127</v>
      </c>
      <c r="L35" s="31">
        <v>52</v>
      </c>
      <c r="M35" s="31">
        <v>75</v>
      </c>
      <c r="N35" s="31">
        <f t="shared" si="28"/>
        <v>0</v>
      </c>
      <c r="O35" s="31">
        <v>0</v>
      </c>
      <c r="P35" s="31">
        <v>0</v>
      </c>
      <c r="Q35" s="31">
        <f t="shared" si="29"/>
        <v>0</v>
      </c>
      <c r="R35" s="31">
        <v>0</v>
      </c>
      <c r="S35" s="31">
        <v>0</v>
      </c>
      <c r="T35" s="32">
        <f t="shared" si="18"/>
        <v>-90</v>
      </c>
      <c r="U35" s="31">
        <f>SUM(V35:W35)</f>
        <v>2</v>
      </c>
      <c r="V35" s="31">
        <v>2</v>
      </c>
      <c r="W35" s="31">
        <v>0</v>
      </c>
      <c r="X35" s="31">
        <f>SUM(Y35:Z35)</f>
        <v>1</v>
      </c>
      <c r="Y35" s="31">
        <v>1</v>
      </c>
      <c r="Z35" s="31">
        <v>0</v>
      </c>
      <c r="AA35" s="31">
        <v>16</v>
      </c>
      <c r="AB35" s="31">
        <v>5</v>
      </c>
    </row>
    <row r="36" spans="2:28" ht="17.25" customHeight="1">
      <c r="B36" s="30" t="s">
        <v>7</v>
      </c>
      <c r="C36" s="14"/>
      <c r="D36" s="14"/>
      <c r="E36" s="31">
        <f>SUM(E37:E40)</f>
        <v>110</v>
      </c>
      <c r="F36" s="31">
        <f>SUM(F37:F40)</f>
        <v>56</v>
      </c>
      <c r="G36" s="31">
        <f>SUM(G37:G40)</f>
        <v>54</v>
      </c>
      <c r="H36" s="31">
        <f t="shared" si="27"/>
        <v>15</v>
      </c>
      <c r="I36" s="31">
        <f aca="true" t="shared" si="33" ref="I36:O36">SUM(I37:I40)</f>
        <v>8</v>
      </c>
      <c r="J36" s="31">
        <f t="shared" si="33"/>
        <v>7</v>
      </c>
      <c r="K36" s="31">
        <f t="shared" si="33"/>
        <v>338</v>
      </c>
      <c r="L36" s="31">
        <f t="shared" si="33"/>
        <v>173</v>
      </c>
      <c r="M36" s="31">
        <f t="shared" si="33"/>
        <v>165</v>
      </c>
      <c r="N36" s="31">
        <f t="shared" si="33"/>
        <v>1</v>
      </c>
      <c r="O36" s="31">
        <f t="shared" si="33"/>
        <v>1</v>
      </c>
      <c r="P36" s="31">
        <v>0</v>
      </c>
      <c r="Q36" s="31">
        <f t="shared" si="29"/>
        <v>0</v>
      </c>
      <c r="R36" s="31">
        <f>SUM(R37:R40)</f>
        <v>0</v>
      </c>
      <c r="S36" s="31">
        <f>SUM(S37:S40)</f>
        <v>0</v>
      </c>
      <c r="T36" s="32">
        <f t="shared" si="18"/>
        <v>-228</v>
      </c>
      <c r="U36" s="31">
        <f aca="true" t="shared" si="34" ref="U36:AB36">SUM(U37:U40)</f>
        <v>3</v>
      </c>
      <c r="V36" s="31">
        <f t="shared" si="34"/>
        <v>2</v>
      </c>
      <c r="W36" s="31">
        <f t="shared" si="34"/>
        <v>1</v>
      </c>
      <c r="X36" s="31">
        <f t="shared" si="34"/>
        <v>1</v>
      </c>
      <c r="Y36" s="31">
        <f t="shared" si="34"/>
        <v>1</v>
      </c>
      <c r="Z36" s="31">
        <f t="shared" si="34"/>
        <v>0</v>
      </c>
      <c r="AA36" s="31">
        <f t="shared" si="34"/>
        <v>54</v>
      </c>
      <c r="AB36" s="31">
        <f t="shared" si="34"/>
        <v>28</v>
      </c>
    </row>
    <row r="37" spans="2:28" ht="15" customHeight="1">
      <c r="B37" s="30"/>
      <c r="C37" s="14" t="s">
        <v>24</v>
      </c>
      <c r="D37" s="14"/>
      <c r="E37" s="31">
        <f>SUM(F37:G37)</f>
        <v>15</v>
      </c>
      <c r="F37" s="31">
        <v>6</v>
      </c>
      <c r="G37" s="31">
        <v>9</v>
      </c>
      <c r="H37" s="31">
        <f t="shared" si="27"/>
        <v>2</v>
      </c>
      <c r="I37" s="31">
        <v>0</v>
      </c>
      <c r="J37" s="31">
        <v>2</v>
      </c>
      <c r="K37" s="31">
        <f t="shared" si="20"/>
        <v>40</v>
      </c>
      <c r="L37" s="31">
        <v>23</v>
      </c>
      <c r="M37" s="31">
        <v>17</v>
      </c>
      <c r="N37" s="31">
        <f t="shared" si="28"/>
        <v>0</v>
      </c>
      <c r="O37" s="31">
        <v>0</v>
      </c>
      <c r="P37" s="31">
        <v>0</v>
      </c>
      <c r="Q37" s="31">
        <f t="shared" si="29"/>
        <v>0</v>
      </c>
      <c r="R37" s="31">
        <v>0</v>
      </c>
      <c r="S37" s="31">
        <v>0</v>
      </c>
      <c r="T37" s="32">
        <f t="shared" si="18"/>
        <v>-25</v>
      </c>
      <c r="U37" s="31">
        <f>SUM(V37:W37)</f>
        <v>0</v>
      </c>
      <c r="V37" s="31">
        <v>0</v>
      </c>
      <c r="W37" s="31">
        <v>0</v>
      </c>
      <c r="X37" s="31">
        <f t="shared" si="31"/>
        <v>0</v>
      </c>
      <c r="Y37" s="31">
        <v>0</v>
      </c>
      <c r="Z37" s="31">
        <v>0</v>
      </c>
      <c r="AA37" s="31">
        <v>7</v>
      </c>
      <c r="AB37" s="31">
        <v>4</v>
      </c>
    </row>
    <row r="38" spans="2:28" ht="15" customHeight="1">
      <c r="B38" s="30"/>
      <c r="C38" s="14" t="s">
        <v>25</v>
      </c>
      <c r="D38" s="14"/>
      <c r="E38" s="31">
        <f>SUM(F38:G38)</f>
        <v>14</v>
      </c>
      <c r="F38" s="31">
        <v>9</v>
      </c>
      <c r="G38" s="31">
        <v>5</v>
      </c>
      <c r="H38" s="31">
        <f t="shared" si="27"/>
        <v>0</v>
      </c>
      <c r="I38" s="31">
        <v>0</v>
      </c>
      <c r="J38" s="31">
        <v>0</v>
      </c>
      <c r="K38" s="31">
        <f t="shared" si="20"/>
        <v>49</v>
      </c>
      <c r="L38" s="31">
        <v>24</v>
      </c>
      <c r="M38" s="31">
        <v>25</v>
      </c>
      <c r="N38" s="31">
        <f t="shared" si="28"/>
        <v>0</v>
      </c>
      <c r="O38" s="31">
        <v>0</v>
      </c>
      <c r="P38" s="31">
        <v>0</v>
      </c>
      <c r="Q38" s="31">
        <f t="shared" si="29"/>
        <v>0</v>
      </c>
      <c r="R38" s="31">
        <v>0</v>
      </c>
      <c r="S38" s="31">
        <v>0</v>
      </c>
      <c r="T38" s="32">
        <f t="shared" si="18"/>
        <v>-35</v>
      </c>
      <c r="U38" s="31">
        <f>SUM(V38:W38)</f>
        <v>0</v>
      </c>
      <c r="V38" s="31">
        <v>0</v>
      </c>
      <c r="W38" s="31">
        <v>0</v>
      </c>
      <c r="X38" s="31">
        <f t="shared" si="31"/>
        <v>0</v>
      </c>
      <c r="Y38" s="31">
        <v>0</v>
      </c>
      <c r="Z38" s="31">
        <v>0</v>
      </c>
      <c r="AA38" s="31">
        <v>9</v>
      </c>
      <c r="AB38" s="31">
        <v>3</v>
      </c>
    </row>
    <row r="39" spans="2:28" ht="15" customHeight="1">
      <c r="B39" s="30"/>
      <c r="C39" s="14" t="s">
        <v>52</v>
      </c>
      <c r="D39" s="14"/>
      <c r="E39" s="31">
        <f>SUM(F39:G39)</f>
        <v>5</v>
      </c>
      <c r="F39" s="31">
        <v>1</v>
      </c>
      <c r="G39" s="31">
        <v>4</v>
      </c>
      <c r="H39" s="31">
        <f t="shared" si="27"/>
        <v>1</v>
      </c>
      <c r="I39" s="31">
        <v>0</v>
      </c>
      <c r="J39" s="31">
        <v>1</v>
      </c>
      <c r="K39" s="31">
        <f t="shared" si="20"/>
        <v>9</v>
      </c>
      <c r="L39" s="31">
        <v>6</v>
      </c>
      <c r="M39" s="31">
        <v>3</v>
      </c>
      <c r="N39" s="31">
        <f t="shared" si="28"/>
        <v>0</v>
      </c>
      <c r="O39" s="31">
        <v>0</v>
      </c>
      <c r="P39" s="31">
        <v>0</v>
      </c>
      <c r="Q39" s="31">
        <f t="shared" si="29"/>
        <v>0</v>
      </c>
      <c r="R39" s="31">
        <v>0</v>
      </c>
      <c r="S39" s="31">
        <v>0</v>
      </c>
      <c r="T39" s="32">
        <f t="shared" si="18"/>
        <v>-4</v>
      </c>
      <c r="U39" s="31">
        <f>SUM(V39:W39)</f>
        <v>0</v>
      </c>
      <c r="V39" s="31">
        <v>0</v>
      </c>
      <c r="W39" s="31">
        <v>0</v>
      </c>
      <c r="X39" s="31">
        <f t="shared" si="31"/>
        <v>0</v>
      </c>
      <c r="Y39" s="31">
        <v>0</v>
      </c>
      <c r="Z39" s="31">
        <v>0</v>
      </c>
      <c r="AA39" s="31">
        <v>1</v>
      </c>
      <c r="AB39" s="31">
        <v>0</v>
      </c>
    </row>
    <row r="40" spans="2:28" ht="15" customHeight="1" thickBot="1">
      <c r="B40" s="30"/>
      <c r="C40" s="14" t="s">
        <v>48</v>
      </c>
      <c r="D40" s="14"/>
      <c r="E40" s="31">
        <f>SUM(F40:G40)</f>
        <v>76</v>
      </c>
      <c r="F40" s="31">
        <v>40</v>
      </c>
      <c r="G40" s="31">
        <v>36</v>
      </c>
      <c r="H40" s="31">
        <f t="shared" si="27"/>
        <v>12</v>
      </c>
      <c r="I40" s="31">
        <v>8</v>
      </c>
      <c r="J40" s="31">
        <v>4</v>
      </c>
      <c r="K40" s="31">
        <f t="shared" si="20"/>
        <v>240</v>
      </c>
      <c r="L40" s="31">
        <v>120</v>
      </c>
      <c r="M40" s="31">
        <v>120</v>
      </c>
      <c r="N40" s="31">
        <f t="shared" si="28"/>
        <v>1</v>
      </c>
      <c r="O40" s="31">
        <v>1</v>
      </c>
      <c r="P40" s="31">
        <v>0</v>
      </c>
      <c r="Q40" s="31">
        <f t="shared" si="29"/>
        <v>0</v>
      </c>
      <c r="R40" s="31">
        <v>0</v>
      </c>
      <c r="S40" s="31">
        <v>0</v>
      </c>
      <c r="T40" s="33">
        <f t="shared" si="18"/>
        <v>-164</v>
      </c>
      <c r="U40" s="31">
        <f>SUM(V40:W40)</f>
        <v>3</v>
      </c>
      <c r="V40" s="31">
        <v>2</v>
      </c>
      <c r="W40" s="31">
        <v>1</v>
      </c>
      <c r="X40" s="31">
        <f t="shared" si="31"/>
        <v>1</v>
      </c>
      <c r="Y40" s="31">
        <v>1</v>
      </c>
      <c r="Z40" s="31">
        <v>0</v>
      </c>
      <c r="AA40" s="31">
        <v>37</v>
      </c>
      <c r="AB40" s="31">
        <v>21</v>
      </c>
    </row>
    <row r="41" spans="2:28" ht="15" customHeight="1">
      <c r="B41" s="29" t="s">
        <v>57</v>
      </c>
      <c r="C41" s="29"/>
      <c r="D41" s="29"/>
      <c r="E41" s="29"/>
      <c r="F41" s="29"/>
      <c r="G41" s="29"/>
      <c r="H41" s="34"/>
      <c r="I41" s="34"/>
      <c r="J41" s="34"/>
      <c r="K41" s="29"/>
      <c r="L41" s="29"/>
      <c r="M41" s="29"/>
      <c r="N41" s="29"/>
      <c r="O41" s="29"/>
      <c r="P41" s="29"/>
      <c r="Q41" s="29"/>
      <c r="R41" s="29"/>
      <c r="S41" s="29"/>
      <c r="T41" s="14"/>
      <c r="U41" s="29"/>
      <c r="V41" s="29"/>
      <c r="W41" s="29"/>
      <c r="X41" s="35"/>
      <c r="Y41" s="35"/>
      <c r="Z41" s="35"/>
      <c r="AA41" s="29"/>
      <c r="AB41" s="29"/>
    </row>
    <row r="42" spans="3:26" ht="12.75"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1"/>
      <c r="X42" s="2"/>
      <c r="Y42" s="2"/>
      <c r="Z42" s="2"/>
    </row>
    <row r="43" spans="3:26" ht="12" customHeight="1"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1"/>
      <c r="X43" s="2"/>
      <c r="Y43" s="2"/>
      <c r="Z43" s="2"/>
    </row>
  </sheetData>
  <sheetProtection/>
  <mergeCells count="4">
    <mergeCell ref="B4:D6"/>
    <mergeCell ref="N5:P5"/>
    <mergeCell ref="Q5:S5"/>
    <mergeCell ref="C42:P42"/>
  </mergeCells>
  <printOptions horizontalCentered="1"/>
  <pageMargins left="0.03937007874015748" right="0.03937007874015748" top="0.7480314960629921" bottom="0.7480314960629921" header="0.31496062992125984" footer="0.31496062992125984"/>
  <pageSetup fitToWidth="2" fitToHeight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2023-01-23T04:40:03Z</cp:lastPrinted>
  <dcterms:created xsi:type="dcterms:W3CDTF">2004-01-19T10:04:11Z</dcterms:created>
  <dcterms:modified xsi:type="dcterms:W3CDTF">2023-02-15T01:43:03Z</dcterms:modified>
  <cp:category/>
  <cp:version/>
  <cp:contentType/>
  <cp:contentStatus/>
</cp:coreProperties>
</file>