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firstSheet="32" activeTab="35"/>
  </bookViews>
  <sheets>
    <sheet name="表4" sheetId="1" r:id="rId1"/>
    <sheet name="表5" sheetId="2" r:id="rId2"/>
    <sheet name="表6" sheetId="3" r:id="rId3"/>
    <sheet name="表7" sheetId="4" r:id="rId4"/>
    <sheet name="表8" sheetId="5" r:id="rId5"/>
    <sheet name="表9" sheetId="6" r:id="rId6"/>
    <sheet name="表10" sheetId="7" r:id="rId7"/>
    <sheet name="表11" sheetId="8" r:id="rId8"/>
    <sheet name="表12" sheetId="9" r:id="rId9"/>
    <sheet name="表13" sheetId="10" r:id="rId10"/>
    <sheet name="表14" sheetId="11" r:id="rId11"/>
    <sheet name="表15" sheetId="12" r:id="rId12"/>
    <sheet name="表16" sheetId="13" r:id="rId13"/>
    <sheet name="表17" sheetId="14" r:id="rId14"/>
    <sheet name="表18" sheetId="15" r:id="rId15"/>
    <sheet name="表19" sheetId="16" r:id="rId16"/>
    <sheet name="表20" sheetId="17" r:id="rId17"/>
    <sheet name="表21" sheetId="18" r:id="rId18"/>
    <sheet name="表22" sheetId="19" r:id="rId19"/>
    <sheet name="表29" sheetId="20" r:id="rId20"/>
    <sheet name="表30" sheetId="21" r:id="rId21"/>
    <sheet name="表31" sheetId="22" r:id="rId22"/>
    <sheet name="表32" sheetId="23" r:id="rId23"/>
    <sheet name="表33" sheetId="24" r:id="rId24"/>
    <sheet name="表34" sheetId="25" r:id="rId25"/>
    <sheet name="表35" sheetId="26" r:id="rId26"/>
    <sheet name="表36" sheetId="27" r:id="rId27"/>
    <sheet name="表37" sheetId="28" r:id="rId28"/>
    <sheet name="表38" sheetId="29" r:id="rId29"/>
    <sheet name="表39" sheetId="30" r:id="rId30"/>
    <sheet name="表40" sheetId="31" r:id="rId31"/>
    <sheet name="表41" sheetId="32" r:id="rId32"/>
    <sheet name="表42" sheetId="33" r:id="rId33"/>
    <sheet name="表43" sheetId="34" r:id="rId34"/>
    <sheet name="県全体" sheetId="35" r:id="rId35"/>
    <sheet name="松江圏域" sheetId="36" r:id="rId36"/>
    <sheet name="雲南圏域" sheetId="37" r:id="rId37"/>
    <sheet name="出雲圏域" sheetId="38" r:id="rId38"/>
    <sheet name="大田圏域" sheetId="39" r:id="rId39"/>
    <sheet name="浜田圏域" sheetId="40" r:id="rId40"/>
    <sheet name="益田圏域" sheetId="41" r:id="rId41"/>
    <sheet name="隠岐圏域" sheetId="42" r:id="rId42"/>
  </sheets>
  <definedNames/>
  <calcPr fullCalcOnLoad="1"/>
</workbook>
</file>

<file path=xl/sharedStrings.xml><?xml version="1.0" encoding="utf-8"?>
<sst xmlns="http://schemas.openxmlformats.org/spreadsheetml/2006/main" count="1002" uniqueCount="279">
  <si>
    <t>年齢</t>
  </si>
  <si>
    <t>総残存歯数     (本)</t>
  </si>
  <si>
    <t>一人平均残存歯数 (本)</t>
  </si>
  <si>
    <t>20本以上歯がある者の割合 （％）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</si>
  <si>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</si>
  <si>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</si>
  <si>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</si>
  <si>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</si>
  <si>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</si>
  <si>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</si>
  <si>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</si>
  <si>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</si>
  <si>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</si>
  <si>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</si>
  <si>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</si>
  <si>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</si>
  <si>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</si>
  <si>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20本以上　　　歯がある者　(人)</t>
  </si>
  <si>
    <t>調査者数　(人）</t>
  </si>
  <si>
    <t xml:space="preserve"> 85歳～</t>
  </si>
  <si>
    <t>H17、H13の35～39歳の欄は39歳以下の合計数字</t>
  </si>
  <si>
    <t>50歳　(45～54歳)　の1人平均残存歯数　25.56</t>
  </si>
  <si>
    <t>60歳　(55～64歳)　の1人平均残存歯数　22.16</t>
  </si>
  <si>
    <t>70歳　(65～74歳)　の1人平均残存歯数　18.58</t>
  </si>
  <si>
    <t>80歳　(75～84歳)　の1人平均残存歯数　14.16</t>
  </si>
  <si>
    <t>計</t>
  </si>
  <si>
    <t>総残存歯数  (本)</t>
  </si>
  <si>
    <t>H13</t>
  </si>
  <si>
    <t>H17</t>
  </si>
  <si>
    <t>H22</t>
  </si>
  <si>
    <t>糖尿病</t>
  </si>
  <si>
    <t>喫煙</t>
  </si>
  <si>
    <t>咀嚼</t>
  </si>
  <si>
    <t>良い</t>
  </si>
  <si>
    <t>普通</t>
  </si>
  <si>
    <t>悪い</t>
  </si>
  <si>
    <t>義歯の使用</t>
  </si>
  <si>
    <t>H13</t>
  </si>
  <si>
    <t>H17</t>
  </si>
  <si>
    <t>H22</t>
  </si>
  <si>
    <t>ある</t>
  </si>
  <si>
    <t>なし</t>
  </si>
  <si>
    <t>する</t>
  </si>
  <si>
    <t>しない</t>
  </si>
  <si>
    <t>あり</t>
  </si>
  <si>
    <t>なし</t>
  </si>
  <si>
    <t>50歳代 (50～59歳) の1人平均残存歯数　24.08</t>
  </si>
  <si>
    <t>60歳代 (60～69歳) の1人平均残存歯数　21.10</t>
  </si>
  <si>
    <t>70歳代 (70～79歳) の1人平均残存歯数　17.17</t>
  </si>
  <si>
    <t>80歳代 (80～84歳) の1人平均残存歯数　13.79</t>
  </si>
  <si>
    <t>80歳  (75～84歳)   の1人平均残存歯数   15.25</t>
  </si>
  <si>
    <t>あり 　　　　(20歯以下)</t>
  </si>
  <si>
    <t>なし　　　　　(20歯以下）</t>
  </si>
  <si>
    <t>松 江 圏 域</t>
  </si>
  <si>
    <t>雲 南 圏 域</t>
  </si>
  <si>
    <t xml:space="preserve">大 田 圏 域 </t>
  </si>
  <si>
    <t>浜 田 圏 域</t>
  </si>
  <si>
    <t>益 田 圏 域</t>
  </si>
  <si>
    <t>隠 岐 圏 域</t>
  </si>
  <si>
    <t>50歳代 (50～59歳) の1人平均残存歯数　23.97</t>
  </si>
  <si>
    <t>60歳代 (60～69歳) の1人平均残存歯数  21.06</t>
  </si>
  <si>
    <t>70歳代 (70～79歳) の1人平均残存歯数  15.19　</t>
  </si>
  <si>
    <t>80歳代 (80～84歳) の1人平均残存歯数  11.38　</t>
  </si>
  <si>
    <t xml:space="preserve">60歳  (55～64歳)   の1人平均残存歯数  22.59 </t>
  </si>
  <si>
    <t xml:space="preserve">80歳  (75～84歳)   の1人平均残存歯数  12.73 </t>
  </si>
  <si>
    <t xml:space="preserve">出 雲 圏 域 </t>
  </si>
  <si>
    <t>50歳代 (50～59歳) の1人平均残存歯数　24.51</t>
  </si>
  <si>
    <t>60歳代 (60～69歳) の1人平均残存歯数　24.51</t>
  </si>
  <si>
    <t>70歳代 (70～79歳) の1人平均残存歯数　17.09</t>
  </si>
  <si>
    <t>80歳代 (80～84歳) の1人平均残存歯数　14.29</t>
  </si>
  <si>
    <t>60歳  (55～64歳)   の1人平均残存歯数   22.39</t>
  </si>
  <si>
    <t xml:space="preserve">80歳  (75～84歳)   の1人平均残存歯数   15.13 </t>
  </si>
  <si>
    <t>50歳代 (50～59歳) の1人平均残存歯数　23.18</t>
  </si>
  <si>
    <t>60歳代 (60～69歳) の1人平均残存歯数　19.56</t>
  </si>
  <si>
    <t>70歳代 (70～79歳) の1人平均残存歯数　14.40</t>
  </si>
  <si>
    <t>80歳代 (80～84歳) の1人平均残存歯数　11.34</t>
  </si>
  <si>
    <t>80歳  (75～84歳)   の1人平均残存歯数   13.13</t>
  </si>
  <si>
    <t xml:space="preserve">60歳  (55～64歳)   の1人平均残存歯数   21.05 </t>
  </si>
  <si>
    <t>50歳代 (50～59歳) の1人平均残存歯数　23.08</t>
  </si>
  <si>
    <t>60歳代 (60～69歳) の1人平均残存歯数　19.95</t>
  </si>
  <si>
    <t>70歳代 (70～79歳) の1人平均残存歯数　14.99</t>
  </si>
  <si>
    <t>80歳代 (80～84歳) の1人平均残存歯数　11.26</t>
  </si>
  <si>
    <t>60歳  (55～64歳)   の1人平均残存歯数  21.75</t>
  </si>
  <si>
    <t xml:space="preserve">80歳  (75～84歳)   の1人平均残存歯数  12.41 </t>
  </si>
  <si>
    <t>50歳代 (50～59歳) の1人平均残存歯数　23.70</t>
  </si>
  <si>
    <t>60歳代 (60～69歳) の1人平均残存歯数　20.46</t>
  </si>
  <si>
    <t>70歳代 (70～79歳) の1人平均残存歯数　17.04</t>
  </si>
  <si>
    <t>80歳代 (80～84歳) の1人平均残存歯数　13.77</t>
  </si>
  <si>
    <t>60歳  (55～64歳)   の1人平均残存歯数  22.03</t>
  </si>
  <si>
    <t xml:space="preserve">80歳  (75～84歳)   の1人平均残存歯数  14.73 </t>
  </si>
  <si>
    <t>50歳代 (50～59歳) の1人平均残存歯数　23.81</t>
  </si>
  <si>
    <t>60歳代 (60～69歳) の1人平均残存歯数　19.52</t>
  </si>
  <si>
    <t>70歳代 (70～79歳) の1人平均残存歯数　14.97</t>
  </si>
  <si>
    <t>80歳代 (80～84歳) の1人平均残存歯数    8.96</t>
  </si>
  <si>
    <t xml:space="preserve">60歳  (55～64歳)   の1人平均残存歯数  20.07 </t>
  </si>
  <si>
    <t>80歳  (75～84歳)   の1人平均残存歯数  12.51</t>
  </si>
  <si>
    <t>60歳  (55～64歳)   の1人平均残存歯数   22.43</t>
  </si>
  <si>
    <t>1)　県 全 体</t>
  </si>
  <si>
    <t>2)　圏 域 別</t>
  </si>
  <si>
    <t>表4.  各年代別一人平均残存歯数の17年度・平成22年度調査結果との比較</t>
  </si>
  <si>
    <t>性別一人平均残存歯数　（本）</t>
  </si>
  <si>
    <t>一人平均残存歯数　（本）</t>
  </si>
  <si>
    <t>男性</t>
  </si>
  <si>
    <t>女性</t>
  </si>
  <si>
    <t>(実数）</t>
  </si>
  <si>
    <t>（目標値）</t>
  </si>
  <si>
    <t>40～49歳</t>
  </si>
  <si>
    <t>60～69歳</t>
  </si>
  <si>
    <t>70～79歳</t>
  </si>
  <si>
    <t>80～89歳</t>
  </si>
  <si>
    <t>27以上</t>
  </si>
  <si>
    <t>22以上</t>
  </si>
  <si>
    <t>15以上</t>
  </si>
  <si>
    <t>12以上</t>
  </si>
  <si>
    <t>H17</t>
  </si>
  <si>
    <t>H22</t>
  </si>
  <si>
    <t>H24</t>
  </si>
  <si>
    <t>島根県 （本）</t>
  </si>
  <si>
    <t>全国 （本）</t>
  </si>
  <si>
    <t>全国と島根県</t>
  </si>
  <si>
    <t>との差 （本）</t>
  </si>
  <si>
    <t>　　85歳～</t>
  </si>
  <si>
    <t>H22</t>
  </si>
  <si>
    <t>H17</t>
  </si>
  <si>
    <t>表6.　平成13年、平成17年、平成22年における年齢別一人平均残存歯数</t>
  </si>
  <si>
    <t>H13</t>
  </si>
  <si>
    <t>表5　平均残存歯数の全国比較</t>
  </si>
  <si>
    <t>（節目年齢）</t>
  </si>
  <si>
    <t>（10歳区分階級別）</t>
  </si>
  <si>
    <t>表7. 2つの一人平均残存歯数</t>
  </si>
  <si>
    <t>H22（本）</t>
  </si>
  <si>
    <t>30歳</t>
  </si>
  <si>
    <t>40歳</t>
  </si>
  <si>
    <t>50歳</t>
  </si>
  <si>
    <t>60歳</t>
  </si>
  <si>
    <t>70歳</t>
  </si>
  <si>
    <t>80歳</t>
  </si>
  <si>
    <t>30歳（25～34歳）</t>
  </si>
  <si>
    <t>40歳（35～44歳）</t>
  </si>
  <si>
    <t>50歳（45～54歳）</t>
  </si>
  <si>
    <t>60歳（55～64歳）</t>
  </si>
  <si>
    <t>70歳（65～74歳）</t>
  </si>
  <si>
    <t>80歳（75～84歳）</t>
  </si>
  <si>
    <t>残存歯数</t>
  </si>
  <si>
    <t>（本）</t>
  </si>
  <si>
    <t>（人）</t>
  </si>
  <si>
    <t>28以上</t>
  </si>
  <si>
    <t>表8.　節目年齢での残存歯数分布</t>
  </si>
  <si>
    <t>（％）</t>
  </si>
  <si>
    <t>一人平均残存歯の経年比較</t>
  </si>
  <si>
    <t>H13（本）</t>
  </si>
  <si>
    <t>H17（本）</t>
  </si>
  <si>
    <t>平均数</t>
  </si>
  <si>
    <t>表9.　5歳区分階級別一人平均残存歯数の経年変化</t>
  </si>
  <si>
    <t>H13　（本）</t>
  </si>
  <si>
    <t>H17　（本）</t>
  </si>
  <si>
    <t>H22　（本）</t>
  </si>
  <si>
    <t>H17とH22との増減　（本）</t>
  </si>
  <si>
    <t>表10.  節目年齢別一人平均残存歯数</t>
  </si>
  <si>
    <t>平均残存歯数　（本）</t>
  </si>
  <si>
    <t>受診者数　（人）</t>
  </si>
  <si>
    <t>25歳</t>
  </si>
  <si>
    <t>35歳</t>
  </si>
  <si>
    <t>45歳</t>
  </si>
  <si>
    <t>55歳</t>
  </si>
  <si>
    <t>65歳</t>
  </si>
  <si>
    <t>75歳</t>
  </si>
  <si>
    <t>85歳</t>
  </si>
  <si>
    <t>表11.　5歳区分年齢階級別一人平均残存歯数の減少本数経年比較</t>
  </si>
  <si>
    <t>H13時年齢</t>
  </si>
  <si>
    <t>40歳　（本）</t>
  </si>
  <si>
    <t>50歳　（本）</t>
  </si>
  <si>
    <t>60歳　（本）</t>
  </si>
  <si>
    <t>70歳　（本）</t>
  </si>
  <si>
    <t>80歳　（本）</t>
  </si>
  <si>
    <t>表12. 平成13年時節目年齢における同年代の一人平均残存歯数の経年変化</t>
  </si>
  <si>
    <t>H13</t>
  </si>
  <si>
    <t>H17</t>
  </si>
  <si>
    <t>H22</t>
  </si>
  <si>
    <t>表13.　平成13年時節目年齢の一人平均残存歯数の増減本数</t>
  </si>
  <si>
    <t>20歯以上有する者の割合</t>
  </si>
  <si>
    <t>表14.　20歯以上有する者の割合の全国（H17）との比較</t>
  </si>
  <si>
    <t>島根県(%)H22</t>
  </si>
  <si>
    <t>全国(%)H17</t>
  </si>
  <si>
    <t>差(%)</t>
  </si>
  <si>
    <t>　　 85歳～</t>
  </si>
  <si>
    <t>70歳以上</t>
  </si>
  <si>
    <t>50～59歳</t>
  </si>
  <si>
    <t>表15.　20歯以上有する者の割合の全国（H21）との比較</t>
  </si>
  <si>
    <t>島根県H13(%)</t>
  </si>
  <si>
    <t>島根県H17(%)</t>
  </si>
  <si>
    <t>H17とH22との増減(%)</t>
  </si>
  <si>
    <t>島根県H22(%)</t>
  </si>
  <si>
    <t>表16.　20歯以上有する者の経年変化</t>
  </si>
  <si>
    <t>島根県目標  H24(%)</t>
  </si>
  <si>
    <t>表17.　8020達成者の全国比較と目標値</t>
  </si>
  <si>
    <t>75～84歳</t>
  </si>
  <si>
    <t>島根県　　　H13(%)</t>
  </si>
  <si>
    <t>島根県　　H17(%)</t>
  </si>
  <si>
    <t>島根県　　H22(%)</t>
  </si>
  <si>
    <t>全国　　　　　H21(%)</t>
  </si>
  <si>
    <t>ポケット測定値 4㎜以上を有する者　（無歯顎者と歯肉コード対象歯なしの者を除く）</t>
  </si>
  <si>
    <t>表18.　性別10歳区分階級別ポケット測定値 4㎜以上の人数と割合</t>
  </si>
  <si>
    <t>総数（人）</t>
  </si>
  <si>
    <t>4㎜以上（人）</t>
  </si>
  <si>
    <t>割合（％）</t>
  </si>
  <si>
    <t>25～34歳</t>
  </si>
  <si>
    <t>35～44歳</t>
  </si>
  <si>
    <t>45～54歳</t>
  </si>
  <si>
    <t>55～64歳</t>
  </si>
  <si>
    <t>65～74歳</t>
  </si>
  <si>
    <t>　 85歳～</t>
  </si>
  <si>
    <t>表19.　平成17年、平成22年5歳区分階級別ポケット測定値4㎜以上を有する者の割合</t>
  </si>
  <si>
    <t>総数 （人）</t>
  </si>
  <si>
    <t>割合 （％）</t>
  </si>
  <si>
    <t>松江圏域</t>
  </si>
  <si>
    <t>雲南圏域</t>
  </si>
  <si>
    <t>出雲圏域</t>
  </si>
  <si>
    <t>大田圏域</t>
  </si>
  <si>
    <t>浜田圏域</t>
  </si>
  <si>
    <t>益田圏域</t>
  </si>
  <si>
    <t>隠岐圏域</t>
  </si>
  <si>
    <t>県全体</t>
  </si>
  <si>
    <t>表20.　10歳区分階級別一人平均残存歯数</t>
  </si>
  <si>
    <t xml:space="preserve">       圏域別の結果</t>
  </si>
  <si>
    <t>85歳～</t>
  </si>
  <si>
    <t>表21.　10歳区分階級ポケット測定値 4㎜以上を有する者の割合　（無歯顎者を除く）</t>
  </si>
  <si>
    <t>表22.　ポケット測定値 4㎜以上を有する者の割合　（無歯顎者を除く）</t>
  </si>
  <si>
    <t>（％）</t>
  </si>
  <si>
    <t>（％）</t>
  </si>
  <si>
    <t>年齢</t>
  </si>
  <si>
    <t>人　　　　数　（人）</t>
  </si>
  <si>
    <t>人　　　　数　（人）</t>
  </si>
  <si>
    <t>合計残存歯数　（本）</t>
  </si>
  <si>
    <t>合計残存歯数　（本）</t>
  </si>
  <si>
    <t>一人平均残存歯数　（本）</t>
  </si>
  <si>
    <t>35～44歳</t>
  </si>
  <si>
    <t>45～54歳</t>
  </si>
  <si>
    <t>55～64歳</t>
  </si>
  <si>
    <t>65～74歳</t>
  </si>
  <si>
    <t>75～84歳</t>
  </si>
  <si>
    <t>　 85歳～</t>
  </si>
  <si>
    <t>計</t>
  </si>
  <si>
    <t>表29.  10歳区分階級別糖尿病の有無と一人平均残存歯数</t>
  </si>
  <si>
    <t>　　残存歯数と糖尿病との関係</t>
  </si>
  <si>
    <t>表30.  糖尿病と一人平均残存歯数  （男性）</t>
  </si>
  <si>
    <t>表31.  糖尿病と一人平均残存歯数  （女性）</t>
  </si>
  <si>
    <t>残存歯数と歯周疾患（歯周ポケット測定値 4㎜以上）との関係</t>
  </si>
  <si>
    <t>表32.  10歳区分階級別歯周疾患の有無と一人平均残存歯数　（無歯顎者は除く）</t>
  </si>
  <si>
    <t>歯周疾患（無）</t>
  </si>
  <si>
    <t>歯周疾患（有）</t>
  </si>
  <si>
    <t>表33.  歯周疾患と一人平均残存歯数　（男性　無歯顎者は除く）</t>
  </si>
  <si>
    <t>表34.  歯周疾患と一人平均残存歯数　（女性　無歯顎者は除く）</t>
  </si>
  <si>
    <t>　  85歳～</t>
  </si>
  <si>
    <t>人　　　　　数　（人）</t>
  </si>
  <si>
    <t>糖 尿 病　（無）</t>
  </si>
  <si>
    <t>糖　尿 病　（有）</t>
  </si>
  <si>
    <t>歯周疾患 （無）</t>
  </si>
  <si>
    <t>歯周疾患 （有）</t>
  </si>
  <si>
    <t>糖尿病と歯周疾患 （歯周ポケット測定値 4㎜以上） との関係</t>
  </si>
  <si>
    <t>表35.　糖尿病と歯周疾患  （無歯顎者は除く）</t>
  </si>
  <si>
    <t>表36.　糖尿病と歯周疾患  （男性　無歯顎者は除く）</t>
  </si>
  <si>
    <t>表37.　糖尿病と歯周疾患  （女性　無歯顎者は除く）</t>
  </si>
  <si>
    <t>　　残存歯数と喫煙との関係</t>
  </si>
  <si>
    <t>喫煙　（無）</t>
  </si>
  <si>
    <t>喫煙　（有）</t>
  </si>
  <si>
    <t>喫煙と歯周疾患 （歯周ポケット測定値 4㎜以上） との関係</t>
  </si>
  <si>
    <t>表41.　喫煙と歯周疾患  （無歯顎者は除く）</t>
  </si>
  <si>
    <t>喫　　　煙　（無）</t>
  </si>
  <si>
    <t>喫　　　煙　（有）</t>
  </si>
  <si>
    <t>表42.　喫煙と歯周疾患  （男性　無歯顎者は除く）</t>
  </si>
  <si>
    <t>表43.　喫煙と歯周疾患  （女性　無歯顎者は除く）</t>
  </si>
  <si>
    <t>表38.  喫煙の有無と一人平均残存歯数</t>
  </si>
  <si>
    <t>表39.  喫煙の有無と一人平均残存歯数　（男性）</t>
  </si>
  <si>
    <t>表40.  喫煙の有無と一人平均残存歯数　（女性）</t>
  </si>
  <si>
    <t>糖尿病 （無）</t>
  </si>
  <si>
    <t>糖尿病 （有）</t>
  </si>
  <si>
    <t>糖尿病 （無）</t>
  </si>
  <si>
    <t>糖尿病 （有）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</si>
</sst>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  <numFmt numFmtId="179" formatCode="0.0_);[Red]\(0.0\)"/>
    <numFmt numFmtId="180" formatCode="0.0;[Red]0.0"/>
    <numFmt numFmtId="181" formatCode="0.0_);\(0.0\)"/>
    <numFmt numFmtId="182" formatCode="0.0_ ;[Red]\-0.0\ "/>
    <numFmt numFmtId="183" formatCode="0.0;&quot;▲ &quot;0.0"/>
    <numFmt numFmtId="184" formatCode="0.0;&quot;△ &quot;0.0"/>
    <numFmt numFmtId="185" formatCode="&quot;△&quot;\ #,##0;&quot;▲&quot;\ #,##0"/>
    <numFmt numFmtId="186" formatCode="[&lt;=99999999]####\-####;\(00\)\ ####\-####"/>
    <numFmt numFmtId="187" formatCode="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7.5"/>
      <name val="ＭＳ Ｐゴシック"/>
      <family val="3"/>
    </font>
    <font>
      <b/>
      <sz val="8"/>
      <name val="ＭＳ Ｐゴシック"/>
      <family val="3"/>
    </font>
    <font>
      <b/>
      <sz val="7"/>
      <name val="ＭＳ Ｐゴシック"/>
      <family val="3"/>
    </font>
    <font>
      <b/>
      <sz val="6"/>
      <name val="ＭＳ Ｐゴシック"/>
      <family val="3"/>
    </font>
    <font>
      <sz val="12"/>
      <name val="ＭＳ Ｐゴシック"/>
      <family val="3"/>
    </font>
    <font>
      <b/>
      <sz val="13"/>
      <name val="ＭＳ Ｐゴシック"/>
      <family val="3"/>
    </font>
    <font>
      <b/>
      <sz val="11"/>
      <color indexed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6" fillId="4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6" fillId="3" borderId="2" xfId="0" applyNumberFormat="1" applyFont="1" applyFill="1" applyBorder="1" applyAlignment="1">
      <alignment horizontal="right" vertical="center" indent="1"/>
    </xf>
    <xf numFmtId="178" fontId="6" fillId="3" borderId="2" xfId="0" applyNumberFormat="1" applyFont="1" applyFill="1" applyBorder="1" applyAlignment="1">
      <alignment horizontal="right" vertical="center" indent="1"/>
    </xf>
    <xf numFmtId="177" fontId="6" fillId="3" borderId="2" xfId="0" applyNumberFormat="1" applyFont="1" applyFill="1" applyBorder="1" applyAlignment="1">
      <alignment horizontal="right" vertical="center" indent="1"/>
    </xf>
    <xf numFmtId="0" fontId="6" fillId="3" borderId="2" xfId="0" applyFont="1" applyFill="1" applyBorder="1" applyAlignment="1">
      <alignment horizontal="right" vertical="center" indent="1"/>
    </xf>
    <xf numFmtId="178" fontId="6" fillId="3" borderId="2" xfId="0" applyNumberFormat="1" applyFont="1" applyFill="1" applyBorder="1" applyAlignment="1">
      <alignment horizontal="right" vertical="center" indent="2"/>
    </xf>
    <xf numFmtId="178" fontId="6" fillId="2" borderId="2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right" vertical="center" inden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4" borderId="2" xfId="0" applyNumberFormat="1" applyFont="1" applyFill="1" applyBorder="1" applyAlignment="1">
      <alignment horizontal="right" vertical="center" indent="1"/>
    </xf>
    <xf numFmtId="0" fontId="6" fillId="4" borderId="2" xfId="0" applyFont="1" applyFill="1" applyBorder="1" applyAlignment="1">
      <alignment horizontal="right" vertical="center" indent="1"/>
    </xf>
    <xf numFmtId="176" fontId="6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right" vertical="center" indent="2"/>
    </xf>
    <xf numFmtId="181" fontId="6" fillId="3" borderId="2" xfId="0" applyNumberFormat="1" applyFont="1" applyFill="1" applyBorder="1" applyAlignment="1">
      <alignment horizontal="right" vertical="center" indent="2"/>
    </xf>
    <xf numFmtId="0" fontId="6" fillId="6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176" fontId="6" fillId="4" borderId="2" xfId="0" applyNumberFormat="1" applyFont="1" applyFill="1" applyBorder="1" applyAlignment="1">
      <alignment horizontal="right" vertical="center" indent="2"/>
    </xf>
    <xf numFmtId="176" fontId="13" fillId="4" borderId="2" xfId="0" applyNumberFormat="1" applyFont="1" applyFill="1" applyBorder="1" applyAlignment="1">
      <alignment horizontal="right" vertical="center" indent="1"/>
    </xf>
    <xf numFmtId="0" fontId="6" fillId="2" borderId="2" xfId="0" applyFont="1" applyFill="1" applyBorder="1" applyAlignment="1">
      <alignment horizontal="left" vertical="center"/>
    </xf>
    <xf numFmtId="176" fontId="6" fillId="4" borderId="2" xfId="0" applyNumberFormat="1" applyFont="1" applyFill="1" applyBorder="1" applyAlignment="1">
      <alignment horizontal="right" vertical="center" indent="3"/>
    </xf>
    <xf numFmtId="0" fontId="6" fillId="8" borderId="2" xfId="0" applyFont="1" applyFill="1" applyBorder="1" applyAlignment="1">
      <alignment horizontal="right" vertical="center" indent="1"/>
    </xf>
    <xf numFmtId="176" fontId="6" fillId="8" borderId="2" xfId="0" applyNumberFormat="1" applyFont="1" applyFill="1" applyBorder="1" applyAlignment="1">
      <alignment horizontal="right" vertical="center" indent="1"/>
    </xf>
    <xf numFmtId="0" fontId="6" fillId="9" borderId="2" xfId="0" applyFont="1" applyFill="1" applyBorder="1" applyAlignment="1">
      <alignment horizontal="right" vertical="center" indent="1"/>
    </xf>
    <xf numFmtId="176" fontId="6" fillId="9" borderId="2" xfId="0" applyNumberFormat="1" applyFont="1" applyFill="1" applyBorder="1" applyAlignment="1">
      <alignment horizontal="right" vertical="center" indent="1"/>
    </xf>
    <xf numFmtId="187" fontId="6" fillId="3" borderId="2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7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8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0" fontId="6" fillId="7" borderId="3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76" fontId="6" fillId="3" borderId="3" xfId="0" applyNumberFormat="1" applyFont="1" applyFill="1" applyBorder="1" applyAlignment="1">
      <alignment horizontal="right" vertical="center" indent="1"/>
    </xf>
    <xf numFmtId="178" fontId="6" fillId="4" borderId="2" xfId="0" applyNumberFormat="1" applyFont="1" applyFill="1" applyBorder="1" applyAlignment="1">
      <alignment horizontal="right" vertical="center" indent="1"/>
    </xf>
    <xf numFmtId="179" fontId="6" fillId="4" borderId="2" xfId="0" applyNumberFormat="1" applyFont="1" applyFill="1" applyBorder="1" applyAlignment="1">
      <alignment horizontal="right" vertical="center" indent="1"/>
    </xf>
    <xf numFmtId="176" fontId="13" fillId="3" borderId="2" xfId="0" applyNumberFormat="1" applyFont="1" applyFill="1" applyBorder="1" applyAlignment="1">
      <alignment horizontal="right" vertical="center" indent="2"/>
    </xf>
    <xf numFmtId="176" fontId="13" fillId="4" borderId="2" xfId="0" applyNumberFormat="1" applyFont="1" applyFill="1" applyBorder="1" applyAlignment="1">
      <alignment horizontal="right" vertical="center" indent="2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 vertical="center"/>
    </xf>
    <xf numFmtId="179" fontId="3" fillId="3" borderId="2" xfId="0" applyNumberFormat="1" applyFont="1" applyFill="1" applyBorder="1" applyAlignment="1">
      <alignment horizontal="right" vertical="center"/>
    </xf>
    <xf numFmtId="177" fontId="3" fillId="3" borderId="2" xfId="0" applyNumberFormat="1" applyFont="1" applyFill="1" applyBorder="1" applyAlignment="1">
      <alignment horizontal="right" vertical="center"/>
    </xf>
    <xf numFmtId="179" fontId="3" fillId="3" borderId="2" xfId="0" applyNumberFormat="1" applyFont="1" applyFill="1" applyBorder="1" applyAlignment="1">
      <alignment vertical="center"/>
    </xf>
    <xf numFmtId="177" fontId="3" fillId="3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14</xdr:row>
      <xdr:rowOff>152400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3457575" y="3429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zoomScale="75" zoomScaleNormal="75" workbookViewId="0" topLeftCell="A1">
      <selection activeCell="G19" sqref="G19"/>
    </sheetView>
  </sheetViews>
  <sheetFormatPr defaultColWidth="9.00390625" defaultRowHeight="13.5"/>
  <cols>
    <col min="1" max="7" width="11.625" style="0" customWidth="1"/>
    <col min="8" max="8" width="2.625" style="0" customWidth="1"/>
    <col min="9" max="12" width="11.625" style="0" customWidth="1"/>
  </cols>
  <sheetData>
    <row r="1" spans="1:12" ht="30" customHeight="1">
      <c r="A1" s="58" t="s">
        <v>99</v>
      </c>
      <c r="B1" s="58"/>
      <c r="C1" s="58"/>
      <c r="D1" s="58"/>
      <c r="E1" s="58"/>
      <c r="F1" s="58"/>
      <c r="G1" s="58"/>
      <c r="H1" s="5"/>
      <c r="I1" s="5"/>
      <c r="J1" s="5"/>
      <c r="K1" s="5"/>
      <c r="L1" s="5"/>
    </row>
    <row r="2" spans="1:12" ht="21" customHeight="1">
      <c r="A2" s="6"/>
      <c r="B2" s="55" t="s">
        <v>100</v>
      </c>
      <c r="C2" s="55"/>
      <c r="D2" s="55"/>
      <c r="E2" s="55"/>
      <c r="F2" s="55"/>
      <c r="G2" s="55"/>
      <c r="H2" s="5"/>
      <c r="I2" s="6"/>
      <c r="J2" s="55" t="s">
        <v>101</v>
      </c>
      <c r="K2" s="55"/>
      <c r="L2" s="55"/>
    </row>
    <row r="3" spans="1:12" ht="21" customHeight="1">
      <c r="A3" s="6"/>
      <c r="B3" s="60" t="s">
        <v>102</v>
      </c>
      <c r="C3" s="60"/>
      <c r="D3" s="60"/>
      <c r="E3" s="54" t="s">
        <v>103</v>
      </c>
      <c r="F3" s="54"/>
      <c r="G3" s="54"/>
      <c r="H3" s="5"/>
      <c r="I3" s="56" t="s">
        <v>0</v>
      </c>
      <c r="J3" s="84" t="s">
        <v>114</v>
      </c>
      <c r="K3" s="84" t="s">
        <v>115</v>
      </c>
      <c r="L3" s="85" t="s">
        <v>116</v>
      </c>
    </row>
    <row r="4" spans="1:12" ht="21" customHeight="1">
      <c r="A4" s="59" t="s">
        <v>0</v>
      </c>
      <c r="B4" s="77" t="s">
        <v>114</v>
      </c>
      <c r="C4" s="77" t="s">
        <v>115</v>
      </c>
      <c r="D4" s="78" t="s">
        <v>116</v>
      </c>
      <c r="E4" s="79" t="s">
        <v>114</v>
      </c>
      <c r="F4" s="79" t="s">
        <v>115</v>
      </c>
      <c r="G4" s="80" t="s">
        <v>116</v>
      </c>
      <c r="H4" s="5"/>
      <c r="I4" s="57"/>
      <c r="J4" s="17" t="s">
        <v>104</v>
      </c>
      <c r="K4" s="17" t="s">
        <v>104</v>
      </c>
      <c r="L4" s="82" t="s">
        <v>105</v>
      </c>
    </row>
    <row r="5" spans="1:12" ht="21" customHeight="1">
      <c r="A5" s="59"/>
      <c r="B5" s="81" t="s">
        <v>104</v>
      </c>
      <c r="C5" s="81" t="s">
        <v>104</v>
      </c>
      <c r="D5" s="82" t="s">
        <v>105</v>
      </c>
      <c r="E5" s="83" t="s">
        <v>104</v>
      </c>
      <c r="F5" s="83" t="s">
        <v>104</v>
      </c>
      <c r="G5" s="82" t="s">
        <v>105</v>
      </c>
      <c r="H5" s="5"/>
      <c r="I5" s="7" t="s">
        <v>106</v>
      </c>
      <c r="J5" s="24">
        <v>26.3</v>
      </c>
      <c r="K5" s="24">
        <v>26.9</v>
      </c>
      <c r="L5" s="11" t="s">
        <v>110</v>
      </c>
    </row>
    <row r="6" spans="1:12" ht="21" customHeight="1">
      <c r="A6" s="7" t="s">
        <v>106</v>
      </c>
      <c r="B6" s="86">
        <v>26.4</v>
      </c>
      <c r="C6" s="86">
        <v>26.7</v>
      </c>
      <c r="D6" s="10" t="s">
        <v>110</v>
      </c>
      <c r="E6" s="86">
        <v>26.2</v>
      </c>
      <c r="F6" s="86">
        <v>27</v>
      </c>
      <c r="G6" s="10" t="s">
        <v>110</v>
      </c>
      <c r="H6" s="5"/>
      <c r="I6" s="7" t="s">
        <v>107</v>
      </c>
      <c r="J6" s="24">
        <v>19.2</v>
      </c>
      <c r="K6" s="24">
        <v>20.7</v>
      </c>
      <c r="L6" s="11" t="s">
        <v>111</v>
      </c>
    </row>
    <row r="7" spans="1:12" ht="21" customHeight="1">
      <c r="A7" s="7" t="s">
        <v>107</v>
      </c>
      <c r="B7" s="24">
        <v>19.5</v>
      </c>
      <c r="C7" s="24">
        <v>20.8</v>
      </c>
      <c r="D7" s="11" t="s">
        <v>111</v>
      </c>
      <c r="E7" s="24">
        <v>19</v>
      </c>
      <c r="F7" s="24">
        <v>20.6</v>
      </c>
      <c r="G7" s="11" t="s">
        <v>111</v>
      </c>
      <c r="H7" s="5"/>
      <c r="I7" s="7" t="s">
        <v>108</v>
      </c>
      <c r="J7" s="24">
        <v>14.6</v>
      </c>
      <c r="K7" s="24">
        <v>16.3</v>
      </c>
      <c r="L7" s="11" t="s">
        <v>112</v>
      </c>
    </row>
    <row r="8" spans="1:12" ht="21" customHeight="1">
      <c r="A8" s="7" t="s">
        <v>108</v>
      </c>
      <c r="B8" s="24">
        <v>15</v>
      </c>
      <c r="C8" s="24">
        <v>17</v>
      </c>
      <c r="D8" s="11" t="s">
        <v>112</v>
      </c>
      <c r="E8" s="24">
        <v>14.3</v>
      </c>
      <c r="F8" s="24">
        <v>15.7</v>
      </c>
      <c r="G8" s="11" t="s">
        <v>112</v>
      </c>
      <c r="H8" s="5"/>
      <c r="I8" s="7" t="s">
        <v>109</v>
      </c>
      <c r="J8" s="24">
        <v>10.3</v>
      </c>
      <c r="K8" s="24">
        <v>12.2</v>
      </c>
      <c r="L8" s="11" t="s">
        <v>113</v>
      </c>
    </row>
  </sheetData>
  <mergeCells count="7">
    <mergeCell ref="E3:G3"/>
    <mergeCell ref="J2:L2"/>
    <mergeCell ref="I3:I4"/>
    <mergeCell ref="A1:G1"/>
    <mergeCell ref="B2:G2"/>
    <mergeCell ref="A4:A5"/>
    <mergeCell ref="B3:D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4"/>
  <sheetViews>
    <sheetView workbookViewId="0" topLeftCell="A1">
      <selection activeCell="G4" sqref="G4"/>
    </sheetView>
  </sheetViews>
  <sheetFormatPr defaultColWidth="9.00390625" defaultRowHeight="13.5"/>
  <cols>
    <col min="2" max="2" width="20.125" style="0" customWidth="1"/>
    <col min="3" max="7" width="15.625" style="0" customWidth="1"/>
  </cols>
  <sheetData>
    <row r="1" spans="2:7" ht="35.25" customHeight="1">
      <c r="B1" s="5"/>
      <c r="C1" s="69" t="s">
        <v>179</v>
      </c>
      <c r="D1" s="69"/>
      <c r="E1" s="69"/>
      <c r="F1" s="69"/>
      <c r="G1" s="5"/>
    </row>
    <row r="2" spans="2:7" ht="27.75" customHeight="1">
      <c r="B2" s="7" t="s">
        <v>169</v>
      </c>
      <c r="C2" s="7" t="s">
        <v>170</v>
      </c>
      <c r="D2" s="7" t="s">
        <v>171</v>
      </c>
      <c r="E2" s="7" t="s">
        <v>172</v>
      </c>
      <c r="F2" s="7" t="s">
        <v>173</v>
      </c>
      <c r="G2" s="7" t="s">
        <v>174</v>
      </c>
    </row>
    <row r="3" spans="2:7" ht="27.75" customHeight="1">
      <c r="B3" s="7" t="s">
        <v>177</v>
      </c>
      <c r="C3" s="37">
        <v>-0.5</v>
      </c>
      <c r="D3" s="37">
        <v>-0.7</v>
      </c>
      <c r="E3" s="37">
        <v>-0.7</v>
      </c>
      <c r="F3" s="38">
        <v>0.4</v>
      </c>
      <c r="G3" s="37">
        <v>-0.4</v>
      </c>
    </row>
    <row r="4" spans="2:7" ht="27.75" customHeight="1">
      <c r="B4" s="7" t="s">
        <v>178</v>
      </c>
      <c r="C4" s="37">
        <v>-0.4</v>
      </c>
      <c r="D4" s="37">
        <v>-0.9</v>
      </c>
      <c r="E4" s="37">
        <v>-0.2</v>
      </c>
      <c r="F4" s="37">
        <v>-0.8</v>
      </c>
      <c r="G4" s="37">
        <v>0.9</v>
      </c>
    </row>
  </sheetData>
  <mergeCells count="1">
    <mergeCell ref="C1:F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G9" sqref="G9"/>
    </sheetView>
  </sheetViews>
  <sheetFormatPr defaultColWidth="9.00390625" defaultRowHeight="13.5"/>
  <cols>
    <col min="2" max="4" width="15.75390625" style="0" customWidth="1"/>
    <col min="5" max="5" width="12.625" style="0" customWidth="1"/>
  </cols>
  <sheetData>
    <row r="1" spans="1:5" ht="27" customHeight="1">
      <c r="A1" s="20"/>
      <c r="B1" s="66" t="s">
        <v>180</v>
      </c>
      <c r="C1" s="66"/>
      <c r="D1" s="4"/>
      <c r="E1" s="5"/>
    </row>
    <row r="2" spans="2:5" ht="25.5" customHeight="1">
      <c r="B2" s="70" t="s">
        <v>181</v>
      </c>
      <c r="C2" s="70"/>
      <c r="D2" s="70"/>
      <c r="E2" s="70"/>
    </row>
    <row r="3" spans="2:5" ht="21.75" customHeight="1">
      <c r="B3" s="7" t="s">
        <v>0</v>
      </c>
      <c r="C3" s="7" t="s">
        <v>182</v>
      </c>
      <c r="D3" s="7" t="s">
        <v>183</v>
      </c>
      <c r="E3" s="35" t="s">
        <v>184</v>
      </c>
    </row>
    <row r="4" spans="2:5" ht="21.75" customHeight="1">
      <c r="B4" s="7" t="s">
        <v>8</v>
      </c>
      <c r="C4" s="41">
        <v>97.3</v>
      </c>
      <c r="D4" s="37">
        <v>98</v>
      </c>
      <c r="E4" s="33">
        <f aca="true" t="shared" si="0" ref="E4:E13">SUM(C4-D4)</f>
        <v>-0.7000000000000028</v>
      </c>
    </row>
    <row r="5" spans="2:5" ht="21.75" customHeight="1">
      <c r="B5" s="7" t="s">
        <v>9</v>
      </c>
      <c r="C5" s="41">
        <v>95.6</v>
      </c>
      <c r="D5" s="37">
        <v>95</v>
      </c>
      <c r="E5" s="33">
        <f t="shared" si="0"/>
        <v>0.5999999999999943</v>
      </c>
    </row>
    <row r="6" spans="2:5" ht="21.75" customHeight="1">
      <c r="B6" s="7" t="s">
        <v>10</v>
      </c>
      <c r="C6" s="41">
        <v>88.3</v>
      </c>
      <c r="D6" s="37">
        <v>88.9</v>
      </c>
      <c r="E6" s="33">
        <f t="shared" si="0"/>
        <v>-0.6000000000000085</v>
      </c>
    </row>
    <row r="7" spans="2:5" ht="21.75" customHeight="1">
      <c r="B7" s="7" t="s">
        <v>11</v>
      </c>
      <c r="C7" s="41">
        <v>79.6</v>
      </c>
      <c r="D7" s="37">
        <v>82.3</v>
      </c>
      <c r="E7" s="42">
        <f t="shared" si="0"/>
        <v>-2.700000000000003</v>
      </c>
    </row>
    <row r="8" spans="2:5" ht="21.75" customHeight="1">
      <c r="B8" s="7" t="s">
        <v>12</v>
      </c>
      <c r="C8" s="41">
        <v>69.9</v>
      </c>
      <c r="D8" s="37">
        <v>70.3</v>
      </c>
      <c r="E8" s="33">
        <f t="shared" si="0"/>
        <v>-0.3999999999999915</v>
      </c>
    </row>
    <row r="9" spans="2:5" ht="21.75" customHeight="1">
      <c r="B9" s="7" t="s">
        <v>13</v>
      </c>
      <c r="C9" s="41">
        <v>61.2</v>
      </c>
      <c r="D9" s="37">
        <v>57.1</v>
      </c>
      <c r="E9" s="33">
        <f t="shared" si="0"/>
        <v>4.100000000000001</v>
      </c>
    </row>
    <row r="10" spans="2:5" ht="21.75" customHeight="1">
      <c r="B10" s="7" t="s">
        <v>14</v>
      </c>
      <c r="C10" s="41">
        <v>48.6</v>
      </c>
      <c r="D10" s="37">
        <v>42.3</v>
      </c>
      <c r="E10" s="33">
        <f t="shared" si="0"/>
        <v>6.300000000000004</v>
      </c>
    </row>
    <row r="11" spans="2:5" ht="21.75" customHeight="1">
      <c r="B11" s="7" t="s">
        <v>15</v>
      </c>
      <c r="C11" s="41">
        <v>36.8</v>
      </c>
      <c r="D11" s="37">
        <v>27.1</v>
      </c>
      <c r="E11" s="33">
        <f t="shared" si="0"/>
        <v>9.699999999999996</v>
      </c>
    </row>
    <row r="12" spans="2:5" ht="21.75" customHeight="1">
      <c r="B12" s="7" t="s">
        <v>16</v>
      </c>
      <c r="C12" s="41">
        <v>27.8</v>
      </c>
      <c r="D12" s="37">
        <v>21.1</v>
      </c>
      <c r="E12" s="33">
        <f t="shared" si="0"/>
        <v>6.699999999999999</v>
      </c>
    </row>
    <row r="13" spans="2:5" ht="21.75" customHeight="1">
      <c r="B13" s="43" t="s">
        <v>185</v>
      </c>
      <c r="C13" s="41">
        <v>17.6</v>
      </c>
      <c r="D13" s="37">
        <v>8.3</v>
      </c>
      <c r="E13" s="33">
        <f t="shared" si="0"/>
        <v>9.3</v>
      </c>
    </row>
    <row r="14" ht="13.5">
      <c r="C14" s="30"/>
    </row>
  </sheetData>
  <mergeCells count="2">
    <mergeCell ref="B2:E2"/>
    <mergeCell ref="B1:C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6"/>
  <sheetViews>
    <sheetView workbookViewId="0" topLeftCell="A1">
      <selection activeCell="C3" sqref="C3"/>
    </sheetView>
  </sheetViews>
  <sheetFormatPr defaultColWidth="9.00390625" defaultRowHeight="13.5"/>
  <cols>
    <col min="2" max="5" width="15.75390625" style="0" customWidth="1"/>
  </cols>
  <sheetData>
    <row r="1" spans="2:5" ht="27" customHeight="1">
      <c r="B1" s="71" t="s">
        <v>188</v>
      </c>
      <c r="C1" s="71"/>
      <c r="D1" s="71"/>
      <c r="E1" s="72"/>
    </row>
    <row r="2" spans="2:5" ht="21.75" customHeight="1">
      <c r="B2" s="7" t="s">
        <v>0</v>
      </c>
      <c r="C2" s="7" t="s">
        <v>182</v>
      </c>
      <c r="D2" s="7" t="s">
        <v>183</v>
      </c>
      <c r="E2" s="35" t="s">
        <v>184</v>
      </c>
    </row>
    <row r="3" spans="2:5" ht="21.75" customHeight="1">
      <c r="B3" s="7" t="s">
        <v>106</v>
      </c>
      <c r="C3" s="41">
        <v>96.4</v>
      </c>
      <c r="D3" s="37">
        <v>93.8</v>
      </c>
      <c r="E3" s="41">
        <f>SUM(C3-D3)</f>
        <v>2.6000000000000085</v>
      </c>
    </row>
    <row r="4" spans="2:5" ht="21.75" customHeight="1">
      <c r="B4" s="7" t="s">
        <v>187</v>
      </c>
      <c r="C4" s="41">
        <v>83.5</v>
      </c>
      <c r="D4" s="37">
        <v>80.9</v>
      </c>
      <c r="E4" s="41">
        <f>SUM(C4-D4)</f>
        <v>2.5999999999999943</v>
      </c>
    </row>
    <row r="5" spans="2:5" ht="21.75" customHeight="1">
      <c r="B5" s="7" t="s">
        <v>107</v>
      </c>
      <c r="C5" s="41">
        <v>65.9</v>
      </c>
      <c r="D5" s="37">
        <v>64.1</v>
      </c>
      <c r="E5" s="41">
        <f>SUM(C5-D5)</f>
        <v>1.8000000000000114</v>
      </c>
    </row>
    <row r="6" spans="2:5" ht="21.75" customHeight="1">
      <c r="B6" s="7" t="s">
        <v>186</v>
      </c>
      <c r="C6" s="41">
        <v>38.1</v>
      </c>
      <c r="D6" s="37">
        <v>29.6</v>
      </c>
      <c r="E6" s="41">
        <f>SUM(C6-D6)</f>
        <v>8.5</v>
      </c>
    </row>
  </sheetData>
  <mergeCells count="1">
    <mergeCell ref="B1:E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10"/>
  <sheetViews>
    <sheetView workbookViewId="0" topLeftCell="A1">
      <selection activeCell="F3" sqref="F3"/>
    </sheetView>
  </sheetViews>
  <sheetFormatPr defaultColWidth="9.00390625" defaultRowHeight="13.5"/>
  <cols>
    <col min="2" max="2" width="16.625" style="0" customWidth="1"/>
    <col min="3" max="5" width="16.125" style="0" customWidth="1"/>
    <col min="6" max="6" width="19.625" style="0" customWidth="1"/>
  </cols>
  <sheetData>
    <row r="1" spans="2:6" ht="27" customHeight="1">
      <c r="B1" s="58" t="s">
        <v>193</v>
      </c>
      <c r="C1" s="58"/>
      <c r="D1" s="58"/>
      <c r="E1" s="58"/>
      <c r="F1" s="5"/>
    </row>
    <row r="2" spans="2:6" ht="27.75" customHeight="1">
      <c r="B2" s="7" t="s">
        <v>0</v>
      </c>
      <c r="C2" s="7" t="s">
        <v>189</v>
      </c>
      <c r="D2" s="7" t="s">
        <v>190</v>
      </c>
      <c r="E2" s="7" t="s">
        <v>192</v>
      </c>
      <c r="F2" s="7" t="s">
        <v>191</v>
      </c>
    </row>
    <row r="3" spans="2:6" ht="21.75" customHeight="1">
      <c r="B3" s="7" t="s">
        <v>8</v>
      </c>
      <c r="C3" s="9">
        <v>95.6</v>
      </c>
      <c r="D3" s="9">
        <v>96.8</v>
      </c>
      <c r="E3" s="9">
        <v>97.3</v>
      </c>
      <c r="F3" s="44">
        <f>SUM(E3-D3)</f>
        <v>0.5</v>
      </c>
    </row>
    <row r="4" spans="2:6" ht="21.75" customHeight="1">
      <c r="B4" s="7" t="s">
        <v>9</v>
      </c>
      <c r="C4" s="9">
        <v>88.8</v>
      </c>
      <c r="D4" s="9">
        <v>92.5</v>
      </c>
      <c r="E4" s="9">
        <v>95.6</v>
      </c>
      <c r="F4" s="44">
        <f aca="true" t="shared" si="0" ref="F4:F10">SUM(E4-D4)</f>
        <v>3.0999999999999943</v>
      </c>
    </row>
    <row r="5" spans="2:6" ht="21.75" customHeight="1">
      <c r="B5" s="7" t="s">
        <v>10</v>
      </c>
      <c r="C5" s="9">
        <v>78.2</v>
      </c>
      <c r="D5" s="9">
        <v>83.7</v>
      </c>
      <c r="E5" s="9">
        <v>88.3</v>
      </c>
      <c r="F5" s="44">
        <f t="shared" si="0"/>
        <v>4.599999999999994</v>
      </c>
    </row>
    <row r="6" spans="2:6" ht="21.75" customHeight="1">
      <c r="B6" s="7" t="s">
        <v>11</v>
      </c>
      <c r="C6" s="9">
        <v>67.6</v>
      </c>
      <c r="D6" s="9">
        <v>73.8</v>
      </c>
      <c r="E6" s="9">
        <v>79.6</v>
      </c>
      <c r="F6" s="44">
        <f t="shared" si="0"/>
        <v>5.799999999999997</v>
      </c>
    </row>
    <row r="7" spans="2:6" ht="21.75" customHeight="1">
      <c r="B7" s="7" t="s">
        <v>12</v>
      </c>
      <c r="C7" s="9">
        <v>56.4</v>
      </c>
      <c r="D7" s="9">
        <v>62.5</v>
      </c>
      <c r="E7" s="9">
        <v>69.9</v>
      </c>
      <c r="F7" s="44">
        <f t="shared" si="0"/>
        <v>7.400000000000006</v>
      </c>
    </row>
    <row r="8" spans="2:6" ht="21.75" customHeight="1">
      <c r="B8" s="7" t="s">
        <v>13</v>
      </c>
      <c r="C8" s="9">
        <v>43.6</v>
      </c>
      <c r="D8" s="9">
        <v>52.7</v>
      </c>
      <c r="E8" s="9">
        <v>61.2</v>
      </c>
      <c r="F8" s="44">
        <f t="shared" si="0"/>
        <v>8.5</v>
      </c>
    </row>
    <row r="9" spans="2:6" ht="21.75" customHeight="1">
      <c r="B9" s="7" t="s">
        <v>14</v>
      </c>
      <c r="C9" s="9">
        <v>32.7</v>
      </c>
      <c r="D9" s="9">
        <v>40.9</v>
      </c>
      <c r="E9" s="9">
        <v>48.6</v>
      </c>
      <c r="F9" s="44">
        <f t="shared" si="0"/>
        <v>7.700000000000003</v>
      </c>
    </row>
    <row r="10" spans="2:6" ht="21.75" customHeight="1">
      <c r="B10" s="7" t="s">
        <v>15</v>
      </c>
      <c r="C10" s="9">
        <v>22.5</v>
      </c>
      <c r="D10" s="9">
        <v>29.1</v>
      </c>
      <c r="E10" s="9">
        <v>36.8</v>
      </c>
      <c r="F10" s="44">
        <f t="shared" si="0"/>
        <v>7.699999999999996</v>
      </c>
    </row>
  </sheetData>
  <mergeCells count="1">
    <mergeCell ref="B1:E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H4"/>
  <sheetViews>
    <sheetView workbookViewId="0" topLeftCell="A1">
      <selection activeCell="C2" sqref="C2:C3"/>
    </sheetView>
  </sheetViews>
  <sheetFormatPr defaultColWidth="9.00390625" defaultRowHeight="13.5"/>
  <cols>
    <col min="2" max="2" width="14.625" style="0" customWidth="1"/>
    <col min="3" max="6" width="14.125" style="0" customWidth="1"/>
    <col min="7" max="8" width="14.625" style="0" customWidth="1"/>
  </cols>
  <sheetData>
    <row r="1" spans="2:8" ht="27" customHeight="1">
      <c r="B1" s="64" t="s">
        <v>195</v>
      </c>
      <c r="C1" s="64"/>
      <c r="D1" s="64"/>
      <c r="E1" s="4"/>
      <c r="F1" s="5"/>
      <c r="G1" s="5"/>
      <c r="H1" s="5"/>
    </row>
    <row r="2" spans="2:8" ht="13.5">
      <c r="B2" s="55" t="s">
        <v>0</v>
      </c>
      <c r="C2" s="73" t="s">
        <v>197</v>
      </c>
      <c r="D2" s="73" t="s">
        <v>198</v>
      </c>
      <c r="E2" s="73" t="s">
        <v>199</v>
      </c>
      <c r="F2" s="73" t="s">
        <v>191</v>
      </c>
      <c r="G2" s="73" t="s">
        <v>200</v>
      </c>
      <c r="H2" s="73" t="s">
        <v>194</v>
      </c>
    </row>
    <row r="3" spans="2:8" ht="15.75" customHeight="1">
      <c r="B3" s="55"/>
      <c r="C3" s="73"/>
      <c r="D3" s="73"/>
      <c r="E3" s="73"/>
      <c r="F3" s="73"/>
      <c r="G3" s="73"/>
      <c r="H3" s="73"/>
    </row>
    <row r="4" spans="2:8" ht="24" customHeight="1">
      <c r="B4" s="7" t="s">
        <v>196</v>
      </c>
      <c r="C4" s="24">
        <v>19.4</v>
      </c>
      <c r="D4" s="24">
        <v>25.8</v>
      </c>
      <c r="E4" s="24">
        <v>33.4</v>
      </c>
      <c r="F4" s="33">
        <f>SUM(E4-D4)</f>
        <v>7.599999999999998</v>
      </c>
      <c r="G4" s="24">
        <v>26.8</v>
      </c>
      <c r="H4" s="24">
        <v>37</v>
      </c>
    </row>
  </sheetData>
  <mergeCells count="8">
    <mergeCell ref="F2:F3"/>
    <mergeCell ref="G2:G3"/>
    <mergeCell ref="H2:H3"/>
    <mergeCell ref="B1:D1"/>
    <mergeCell ref="B2:B3"/>
    <mergeCell ref="C2:C3"/>
    <mergeCell ref="D2:D3"/>
    <mergeCell ref="E2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J13"/>
  <sheetViews>
    <sheetView workbookViewId="0" topLeftCell="A1">
      <selection activeCell="E5" sqref="E5"/>
    </sheetView>
  </sheetViews>
  <sheetFormatPr defaultColWidth="9.00390625" defaultRowHeight="13.5"/>
  <cols>
    <col min="1" max="1" width="6.625" style="0" customWidth="1"/>
    <col min="2" max="5" width="12.125" style="0" customWidth="1"/>
    <col min="6" max="6" width="8.75390625" style="0" customWidth="1"/>
    <col min="7" max="10" width="12.125" style="0" customWidth="1"/>
  </cols>
  <sheetData>
    <row r="1" spans="2:10" ht="21" customHeight="1">
      <c r="B1" s="64" t="s">
        <v>201</v>
      </c>
      <c r="C1" s="64"/>
      <c r="D1" s="64"/>
      <c r="E1" s="64"/>
      <c r="F1" s="64"/>
      <c r="G1" s="64"/>
      <c r="H1" s="64"/>
      <c r="I1" s="4"/>
      <c r="J1" s="5"/>
    </row>
    <row r="2" spans="2:10" ht="21" customHeight="1">
      <c r="B2" s="70" t="s">
        <v>202</v>
      </c>
      <c r="C2" s="70"/>
      <c r="D2" s="70"/>
      <c r="E2" s="70"/>
      <c r="F2" s="70"/>
      <c r="G2" s="70"/>
      <c r="H2" s="23"/>
      <c r="I2" s="5"/>
      <c r="J2" s="5"/>
    </row>
    <row r="3" spans="2:10" ht="21" customHeight="1">
      <c r="B3" s="6"/>
      <c r="C3" s="74" t="s">
        <v>102</v>
      </c>
      <c r="D3" s="74"/>
      <c r="E3" s="74"/>
      <c r="F3" s="5"/>
      <c r="G3" s="6"/>
      <c r="H3" s="75" t="s">
        <v>103</v>
      </c>
      <c r="I3" s="75"/>
      <c r="J3" s="75"/>
    </row>
    <row r="4" spans="2:10" ht="21" customHeight="1">
      <c r="B4" s="7" t="s">
        <v>0</v>
      </c>
      <c r="C4" s="39" t="s">
        <v>203</v>
      </c>
      <c r="D4" s="39" t="s">
        <v>204</v>
      </c>
      <c r="E4" s="39" t="s">
        <v>205</v>
      </c>
      <c r="F4" s="5"/>
      <c r="G4" s="7" t="s">
        <v>0</v>
      </c>
      <c r="H4" s="40" t="s">
        <v>203</v>
      </c>
      <c r="I4" s="40" t="s">
        <v>204</v>
      </c>
      <c r="J4" s="40" t="s">
        <v>205</v>
      </c>
    </row>
    <row r="5" spans="2:10" ht="21" customHeight="1">
      <c r="B5" s="7" t="s">
        <v>4</v>
      </c>
      <c r="C5" s="45">
        <v>254</v>
      </c>
      <c r="D5" s="45">
        <v>107</v>
      </c>
      <c r="E5" s="46">
        <f>D5/C5*100</f>
        <v>42.125984251968504</v>
      </c>
      <c r="F5" s="5"/>
      <c r="G5" s="7" t="s">
        <v>4</v>
      </c>
      <c r="H5" s="47">
        <v>386</v>
      </c>
      <c r="I5" s="47">
        <v>133</v>
      </c>
      <c r="J5" s="48">
        <f>I5/H5*100</f>
        <v>34.4559585492228</v>
      </c>
    </row>
    <row r="6" spans="2:10" ht="21" customHeight="1">
      <c r="B6" s="7" t="s">
        <v>206</v>
      </c>
      <c r="C6" s="45">
        <v>1047</v>
      </c>
      <c r="D6" s="45">
        <v>525</v>
      </c>
      <c r="E6" s="46">
        <f aca="true" t="shared" si="0" ref="E6:E12">D6/C6*100</f>
        <v>50.1432664756447</v>
      </c>
      <c r="F6" s="5"/>
      <c r="G6" s="7" t="s">
        <v>206</v>
      </c>
      <c r="H6" s="47">
        <v>1599</v>
      </c>
      <c r="I6" s="47">
        <v>639</v>
      </c>
      <c r="J6" s="48">
        <f aca="true" t="shared" si="1" ref="J6:J12">I6/H6*100</f>
        <v>39.9624765478424</v>
      </c>
    </row>
    <row r="7" spans="2:10" ht="21" customHeight="1">
      <c r="B7" s="7" t="s">
        <v>207</v>
      </c>
      <c r="C7" s="45">
        <v>1352</v>
      </c>
      <c r="D7" s="45">
        <v>818</v>
      </c>
      <c r="E7" s="46">
        <f t="shared" si="0"/>
        <v>60.502958579881664</v>
      </c>
      <c r="F7" s="5"/>
      <c r="G7" s="7" t="s">
        <v>207</v>
      </c>
      <c r="H7" s="47">
        <v>1839</v>
      </c>
      <c r="I7" s="47">
        <v>849</v>
      </c>
      <c r="J7" s="48">
        <f t="shared" si="1"/>
        <v>46.166394779771615</v>
      </c>
    </row>
    <row r="8" spans="2:10" ht="21" customHeight="1">
      <c r="B8" s="7" t="s">
        <v>208</v>
      </c>
      <c r="C8" s="45">
        <v>1698</v>
      </c>
      <c r="D8" s="45">
        <v>1128</v>
      </c>
      <c r="E8" s="46">
        <f t="shared" si="0"/>
        <v>66.43109540636041</v>
      </c>
      <c r="F8" s="5"/>
      <c r="G8" s="7" t="s">
        <v>208</v>
      </c>
      <c r="H8" s="47">
        <v>2078</v>
      </c>
      <c r="I8" s="47">
        <v>1164</v>
      </c>
      <c r="J8" s="48">
        <f t="shared" si="1"/>
        <v>56.015399422521654</v>
      </c>
    </row>
    <row r="9" spans="2:10" ht="21" customHeight="1">
      <c r="B9" s="7" t="s">
        <v>209</v>
      </c>
      <c r="C9" s="45">
        <v>2785</v>
      </c>
      <c r="D9" s="45">
        <v>1939</v>
      </c>
      <c r="E9" s="46">
        <f t="shared" si="0"/>
        <v>69.6229802513465</v>
      </c>
      <c r="F9" s="5"/>
      <c r="G9" s="7" t="s">
        <v>209</v>
      </c>
      <c r="H9" s="47">
        <v>3261</v>
      </c>
      <c r="I9" s="47">
        <v>2049</v>
      </c>
      <c r="J9" s="48">
        <f t="shared" si="1"/>
        <v>62.83348666053358</v>
      </c>
    </row>
    <row r="10" spans="2:10" ht="21" customHeight="1">
      <c r="B10" s="7" t="s">
        <v>210</v>
      </c>
      <c r="C10" s="45">
        <v>2622</v>
      </c>
      <c r="D10" s="45">
        <v>1837</v>
      </c>
      <c r="E10" s="46">
        <f t="shared" si="0"/>
        <v>70.06102212051869</v>
      </c>
      <c r="F10" s="5"/>
      <c r="G10" s="7" t="s">
        <v>210</v>
      </c>
      <c r="H10" s="47">
        <v>3294</v>
      </c>
      <c r="I10" s="47">
        <v>2168</v>
      </c>
      <c r="J10" s="48">
        <f t="shared" si="1"/>
        <v>65.8166363084396</v>
      </c>
    </row>
    <row r="11" spans="2:10" ht="21" customHeight="1">
      <c r="B11" s="7" t="s">
        <v>196</v>
      </c>
      <c r="C11" s="45">
        <v>1696</v>
      </c>
      <c r="D11" s="45">
        <v>1184</v>
      </c>
      <c r="E11" s="46">
        <f t="shared" si="0"/>
        <v>69.81132075471697</v>
      </c>
      <c r="F11" s="5"/>
      <c r="G11" s="7" t="s">
        <v>196</v>
      </c>
      <c r="H11" s="47">
        <v>2101</v>
      </c>
      <c r="I11" s="47">
        <v>1381</v>
      </c>
      <c r="J11" s="48">
        <f t="shared" si="1"/>
        <v>65.73060447405997</v>
      </c>
    </row>
    <row r="12" spans="2:10" ht="21" customHeight="1">
      <c r="B12" s="43" t="s">
        <v>211</v>
      </c>
      <c r="C12" s="45">
        <v>240</v>
      </c>
      <c r="D12" s="45">
        <v>155</v>
      </c>
      <c r="E12" s="46">
        <f t="shared" si="0"/>
        <v>64.58333333333334</v>
      </c>
      <c r="F12" s="5"/>
      <c r="G12" s="43" t="s">
        <v>211</v>
      </c>
      <c r="H12" s="47">
        <v>334</v>
      </c>
      <c r="I12" s="47">
        <v>219</v>
      </c>
      <c r="J12" s="48">
        <f t="shared" si="1"/>
        <v>65.5688622754491</v>
      </c>
    </row>
    <row r="13" spans="2:10" ht="21" customHeight="1">
      <c r="B13" s="7" t="s">
        <v>25</v>
      </c>
      <c r="C13" s="45">
        <f>SUM(C5:C12)</f>
        <v>11694</v>
      </c>
      <c r="D13" s="45">
        <f>SUM(D5:D12)</f>
        <v>7693</v>
      </c>
      <c r="E13" s="46">
        <f>D13/C13*100</f>
        <v>65.78587309731486</v>
      </c>
      <c r="F13" s="5"/>
      <c r="G13" s="7" t="s">
        <v>25</v>
      </c>
      <c r="H13" s="47">
        <f>SUM(H5:H12)</f>
        <v>14892</v>
      </c>
      <c r="I13" s="47">
        <f>SUM(I5:I12)</f>
        <v>8602</v>
      </c>
      <c r="J13" s="48">
        <f>I13/H13*100</f>
        <v>57.76255707762557</v>
      </c>
    </row>
  </sheetData>
  <mergeCells count="4">
    <mergeCell ref="B2:G2"/>
    <mergeCell ref="C3:E3"/>
    <mergeCell ref="H3:J3"/>
    <mergeCell ref="B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H7"/>
  <sheetViews>
    <sheetView workbookViewId="0" topLeftCell="A1">
      <selection activeCell="E13" sqref="E13"/>
    </sheetView>
  </sheetViews>
  <sheetFormatPr defaultColWidth="9.00390625" defaultRowHeight="13.5"/>
  <cols>
    <col min="2" max="8" width="11.875" style="0" customWidth="1"/>
  </cols>
  <sheetData>
    <row r="1" spans="2:8" ht="25.5" customHeight="1">
      <c r="B1" s="61" t="s">
        <v>212</v>
      </c>
      <c r="C1" s="61"/>
      <c r="D1" s="61"/>
      <c r="E1" s="61"/>
      <c r="F1" s="61"/>
      <c r="G1" s="61"/>
      <c r="H1" s="61"/>
    </row>
    <row r="2" spans="2:8" ht="21.75" customHeight="1">
      <c r="B2" s="6"/>
      <c r="C2" s="55" t="s">
        <v>28</v>
      </c>
      <c r="D2" s="55"/>
      <c r="E2" s="55"/>
      <c r="F2" s="55" t="s">
        <v>29</v>
      </c>
      <c r="G2" s="55"/>
      <c r="H2" s="55"/>
    </row>
    <row r="3" spans="2:8" ht="21.75" customHeight="1">
      <c r="B3" s="7" t="s">
        <v>0</v>
      </c>
      <c r="C3" s="7" t="s">
        <v>213</v>
      </c>
      <c r="D3" s="7" t="s">
        <v>204</v>
      </c>
      <c r="E3" s="7" t="s">
        <v>214</v>
      </c>
      <c r="F3" s="7" t="s">
        <v>213</v>
      </c>
      <c r="G3" s="7" t="s">
        <v>204</v>
      </c>
      <c r="H3" s="7" t="s">
        <v>214</v>
      </c>
    </row>
    <row r="4" spans="2:8" ht="21.75" customHeight="1">
      <c r="B4" s="7" t="s">
        <v>8</v>
      </c>
      <c r="C4" s="27">
        <v>2563</v>
      </c>
      <c r="D4" s="27">
        <v>1151</v>
      </c>
      <c r="E4" s="49">
        <f>D4/C4*100</f>
        <v>44.90831057354662</v>
      </c>
      <c r="F4" s="27">
        <v>1536</v>
      </c>
      <c r="G4" s="27">
        <v>835</v>
      </c>
      <c r="H4" s="49">
        <f>G4/F4*100</f>
        <v>54.361979166666664</v>
      </c>
    </row>
    <row r="5" spans="2:8" ht="21.75" customHeight="1">
      <c r="B5" s="7" t="s">
        <v>9</v>
      </c>
      <c r="C5" s="27">
        <v>2961</v>
      </c>
      <c r="D5" s="27">
        <v>1550</v>
      </c>
      <c r="E5" s="49">
        <f>D5/C5*100</f>
        <v>52.34718000675448</v>
      </c>
      <c r="F5" s="27">
        <v>1656</v>
      </c>
      <c r="G5" s="27">
        <v>947</v>
      </c>
      <c r="H5" s="49">
        <f>G5/F5*100</f>
        <v>57.18599033816425</v>
      </c>
    </row>
    <row r="6" spans="2:8" ht="21.75" customHeight="1">
      <c r="B6" s="7" t="s">
        <v>10</v>
      </c>
      <c r="C6" s="27">
        <v>3826</v>
      </c>
      <c r="D6" s="27">
        <v>2260</v>
      </c>
      <c r="E6" s="49">
        <f>D6/C6*100</f>
        <v>59.06952430737063</v>
      </c>
      <c r="F6" s="27">
        <v>2120</v>
      </c>
      <c r="G6" s="27">
        <v>1345</v>
      </c>
      <c r="H6" s="49">
        <f>G6/F6*100</f>
        <v>63.443396226415096</v>
      </c>
    </row>
    <row r="7" spans="2:8" ht="21.75" customHeight="1">
      <c r="B7" s="7" t="s">
        <v>11</v>
      </c>
      <c r="C7" s="27">
        <v>4584</v>
      </c>
      <c r="D7" s="27">
        <v>2826</v>
      </c>
      <c r="E7" s="49">
        <f>D7/C7*100</f>
        <v>61.64921465968587</v>
      </c>
      <c r="F7" s="27">
        <v>2587</v>
      </c>
      <c r="G7" s="27">
        <v>1705</v>
      </c>
      <c r="H7" s="49">
        <f>G7/F7*100</f>
        <v>65.90645535369154</v>
      </c>
    </row>
  </sheetData>
  <mergeCells count="3">
    <mergeCell ref="B1:H1"/>
    <mergeCell ref="C2:E2"/>
    <mergeCell ref="F2:H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J12"/>
  <sheetViews>
    <sheetView workbookViewId="0" topLeftCell="A1">
      <selection activeCell="F25" sqref="F25"/>
    </sheetView>
  </sheetViews>
  <sheetFormatPr defaultColWidth="9.00390625" defaultRowHeight="13.5"/>
  <cols>
    <col min="2" max="2" width="13.625" style="0" customWidth="1"/>
    <col min="3" max="10" width="10.625" style="0" customWidth="1"/>
  </cols>
  <sheetData>
    <row r="1" spans="2:10" ht="24" customHeight="1">
      <c r="B1" s="58" t="s">
        <v>224</v>
      </c>
      <c r="C1" s="58"/>
      <c r="D1" s="58"/>
      <c r="E1" s="5"/>
      <c r="F1" s="5"/>
      <c r="G1" s="5"/>
      <c r="H1" s="5"/>
      <c r="I1" s="5"/>
      <c r="J1" s="5"/>
    </row>
    <row r="2" spans="2:10" ht="24" customHeight="1">
      <c r="B2" s="5"/>
      <c r="C2" s="5"/>
      <c r="D2" s="61" t="s">
        <v>223</v>
      </c>
      <c r="E2" s="61"/>
      <c r="F2" s="61"/>
      <c r="G2" s="61"/>
      <c r="H2" s="61"/>
      <c r="I2" s="5"/>
      <c r="J2" s="5"/>
    </row>
    <row r="3" spans="2:10" ht="18.75" customHeight="1">
      <c r="B3" s="91" t="s">
        <v>0</v>
      </c>
      <c r="C3" s="93" t="s">
        <v>215</v>
      </c>
      <c r="D3" s="93" t="s">
        <v>216</v>
      </c>
      <c r="E3" s="93" t="s">
        <v>217</v>
      </c>
      <c r="F3" s="93" t="s">
        <v>218</v>
      </c>
      <c r="G3" s="93" t="s">
        <v>219</v>
      </c>
      <c r="H3" s="93" t="s">
        <v>220</v>
      </c>
      <c r="I3" s="93" t="s">
        <v>221</v>
      </c>
      <c r="J3" s="15" t="s">
        <v>222</v>
      </c>
    </row>
    <row r="4" spans="2:10" ht="18.75" customHeight="1">
      <c r="B4" s="92"/>
      <c r="C4" s="94" t="s">
        <v>144</v>
      </c>
      <c r="D4" s="94" t="s">
        <v>144</v>
      </c>
      <c r="E4" s="94" t="s">
        <v>144</v>
      </c>
      <c r="F4" s="94" t="s">
        <v>144</v>
      </c>
      <c r="G4" s="94" t="s">
        <v>144</v>
      </c>
      <c r="H4" s="94" t="s">
        <v>144</v>
      </c>
      <c r="I4" s="94" t="s">
        <v>144</v>
      </c>
      <c r="J4" s="17" t="s">
        <v>144</v>
      </c>
    </row>
    <row r="5" spans="2:10" ht="18.75" customHeight="1">
      <c r="B5" s="7" t="s">
        <v>4</v>
      </c>
      <c r="C5" s="25">
        <v>28.84</v>
      </c>
      <c r="D5" s="25">
        <v>29.14</v>
      </c>
      <c r="E5" s="25">
        <v>28.92</v>
      </c>
      <c r="F5" s="25">
        <v>29.21</v>
      </c>
      <c r="G5" s="25">
        <v>28.94</v>
      </c>
      <c r="H5" s="25">
        <v>30.52</v>
      </c>
      <c r="I5" s="25">
        <v>29.14</v>
      </c>
      <c r="J5" s="25">
        <v>29.07</v>
      </c>
    </row>
    <row r="6" spans="2:10" ht="18.75" customHeight="1">
      <c r="B6" s="7" t="s">
        <v>206</v>
      </c>
      <c r="C6" s="25">
        <v>28.71</v>
      </c>
      <c r="D6" s="25">
        <v>28.92</v>
      </c>
      <c r="E6" s="25">
        <v>28.81</v>
      </c>
      <c r="F6" s="25">
        <v>28.93</v>
      </c>
      <c r="G6" s="25">
        <v>28.76</v>
      </c>
      <c r="H6" s="25">
        <v>28.29</v>
      </c>
      <c r="I6" s="25">
        <v>29.51</v>
      </c>
      <c r="J6" s="25">
        <v>28.74</v>
      </c>
    </row>
    <row r="7" spans="2:10" ht="18.75" customHeight="1">
      <c r="B7" s="7" t="s">
        <v>207</v>
      </c>
      <c r="C7" s="25">
        <v>27.84</v>
      </c>
      <c r="D7" s="25">
        <v>28.45</v>
      </c>
      <c r="E7" s="25">
        <v>27.95</v>
      </c>
      <c r="F7" s="25">
        <v>27.96</v>
      </c>
      <c r="G7" s="25">
        <v>27.16</v>
      </c>
      <c r="H7" s="25">
        <v>27.57</v>
      </c>
      <c r="I7" s="25">
        <v>28</v>
      </c>
      <c r="J7" s="25">
        <v>27.86</v>
      </c>
    </row>
    <row r="8" spans="2:10" ht="18.75" customHeight="1">
      <c r="B8" s="7" t="s">
        <v>208</v>
      </c>
      <c r="C8" s="25">
        <v>25.8</v>
      </c>
      <c r="D8" s="25">
        <v>25.82</v>
      </c>
      <c r="E8" s="25">
        <v>26.06</v>
      </c>
      <c r="F8" s="25">
        <v>24.47</v>
      </c>
      <c r="G8" s="25">
        <v>24.27</v>
      </c>
      <c r="H8" s="25">
        <v>25.33</v>
      </c>
      <c r="I8" s="25">
        <v>26.12</v>
      </c>
      <c r="J8" s="25">
        <v>25.56</v>
      </c>
    </row>
    <row r="9" spans="2:10" ht="18.75" customHeight="1">
      <c r="B9" s="7" t="s">
        <v>209</v>
      </c>
      <c r="C9" s="25">
        <v>22.43</v>
      </c>
      <c r="D9" s="25">
        <v>22.59</v>
      </c>
      <c r="E9" s="25">
        <v>22.39</v>
      </c>
      <c r="F9" s="25">
        <v>21.05</v>
      </c>
      <c r="G9" s="25">
        <v>21.75</v>
      </c>
      <c r="H9" s="25">
        <v>22.03</v>
      </c>
      <c r="I9" s="25">
        <v>20.07</v>
      </c>
      <c r="J9" s="25">
        <v>22.16</v>
      </c>
    </row>
    <row r="10" spans="2:10" ht="18.75" customHeight="1">
      <c r="B10" s="7" t="s">
        <v>210</v>
      </c>
      <c r="C10" s="25">
        <v>19.19</v>
      </c>
      <c r="D10" s="25">
        <v>17.8</v>
      </c>
      <c r="E10" s="25">
        <v>19.18</v>
      </c>
      <c r="F10" s="25">
        <v>16.74</v>
      </c>
      <c r="G10" s="25">
        <v>17.8</v>
      </c>
      <c r="H10" s="25">
        <v>18.96</v>
      </c>
      <c r="I10" s="25">
        <v>17.77</v>
      </c>
      <c r="J10" s="25">
        <v>18.58</v>
      </c>
    </row>
    <row r="11" spans="2:10" ht="18.75" customHeight="1">
      <c r="B11" s="7" t="s">
        <v>196</v>
      </c>
      <c r="C11" s="25">
        <v>15.25</v>
      </c>
      <c r="D11" s="25">
        <v>12.73</v>
      </c>
      <c r="E11" s="25">
        <v>15.13</v>
      </c>
      <c r="F11" s="25">
        <v>13.13</v>
      </c>
      <c r="G11" s="25">
        <v>12.41</v>
      </c>
      <c r="H11" s="25">
        <v>14.73</v>
      </c>
      <c r="I11" s="25">
        <v>12.51</v>
      </c>
      <c r="J11" s="25">
        <v>14.16</v>
      </c>
    </row>
    <row r="12" spans="2:10" ht="18.75" customHeight="1">
      <c r="B12" s="43" t="s">
        <v>121</v>
      </c>
      <c r="C12" s="25">
        <v>11.41</v>
      </c>
      <c r="D12" s="25">
        <v>8.78</v>
      </c>
      <c r="E12" s="25">
        <v>11.43</v>
      </c>
      <c r="F12" s="25">
        <v>9.96</v>
      </c>
      <c r="G12" s="25">
        <v>8.56</v>
      </c>
      <c r="H12" s="25">
        <v>10.88</v>
      </c>
      <c r="I12" s="25">
        <v>8.17</v>
      </c>
      <c r="J12" s="25">
        <v>10.3</v>
      </c>
    </row>
  </sheetData>
  <mergeCells count="3">
    <mergeCell ref="D2:H2"/>
    <mergeCell ref="B1:D1"/>
    <mergeCell ref="B3:B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11"/>
  <sheetViews>
    <sheetView workbookViewId="0" topLeftCell="A1">
      <selection activeCell="H18" sqref="H18"/>
    </sheetView>
  </sheetViews>
  <sheetFormatPr defaultColWidth="9.00390625" defaultRowHeight="13.5"/>
  <cols>
    <col min="2" max="2" width="11.625" style="0" customWidth="1"/>
    <col min="3" max="10" width="10.625" style="0" customWidth="1"/>
  </cols>
  <sheetData>
    <row r="1" spans="2:10" ht="22.5" customHeight="1">
      <c r="B1" s="68" t="s">
        <v>226</v>
      </c>
      <c r="C1" s="76"/>
      <c r="D1" s="76"/>
      <c r="E1" s="76"/>
      <c r="F1" s="76"/>
      <c r="G1" s="76"/>
      <c r="H1" s="76"/>
      <c r="I1" s="76"/>
      <c r="J1" s="76"/>
    </row>
    <row r="2" spans="2:10" ht="18" customHeight="1">
      <c r="B2" s="55" t="s">
        <v>0</v>
      </c>
      <c r="C2" s="114" t="s">
        <v>4</v>
      </c>
      <c r="D2" s="15" t="s">
        <v>206</v>
      </c>
      <c r="E2" s="15" t="s">
        <v>207</v>
      </c>
      <c r="F2" s="15" t="s">
        <v>208</v>
      </c>
      <c r="G2" s="114" t="s">
        <v>209</v>
      </c>
      <c r="H2" s="15" t="s">
        <v>210</v>
      </c>
      <c r="I2" s="15" t="s">
        <v>196</v>
      </c>
      <c r="J2" s="16" t="s">
        <v>225</v>
      </c>
    </row>
    <row r="3" spans="2:10" ht="18" customHeight="1">
      <c r="B3" s="55"/>
      <c r="C3" s="115" t="s">
        <v>229</v>
      </c>
      <c r="D3" s="17" t="s">
        <v>229</v>
      </c>
      <c r="E3" s="17" t="s">
        <v>229</v>
      </c>
      <c r="F3" s="17" t="s">
        <v>229</v>
      </c>
      <c r="G3" s="115" t="s">
        <v>229</v>
      </c>
      <c r="H3" s="17" t="s">
        <v>229</v>
      </c>
      <c r="I3" s="17" t="s">
        <v>229</v>
      </c>
      <c r="J3" s="18" t="s">
        <v>229</v>
      </c>
    </row>
    <row r="4" spans="2:10" ht="20.25" customHeight="1">
      <c r="B4" s="7" t="s">
        <v>215</v>
      </c>
      <c r="C4" s="25">
        <v>42.3</v>
      </c>
      <c r="D4" s="25">
        <v>48.83</v>
      </c>
      <c r="E4" s="25">
        <v>52.73</v>
      </c>
      <c r="F4" s="25">
        <v>60.71</v>
      </c>
      <c r="G4" s="25">
        <v>66.26</v>
      </c>
      <c r="H4" s="25">
        <v>64.65</v>
      </c>
      <c r="I4" s="25">
        <v>65.73</v>
      </c>
      <c r="J4" s="25">
        <v>68.52</v>
      </c>
    </row>
    <row r="5" spans="2:10" ht="20.25" customHeight="1">
      <c r="B5" s="7" t="s">
        <v>216</v>
      </c>
      <c r="C5" s="25">
        <v>61.22</v>
      </c>
      <c r="D5" s="25">
        <v>34.75</v>
      </c>
      <c r="E5" s="25">
        <v>54.37</v>
      </c>
      <c r="F5" s="25">
        <v>68.44</v>
      </c>
      <c r="G5" s="25">
        <v>71.7</v>
      </c>
      <c r="H5" s="25">
        <v>78.72</v>
      </c>
      <c r="I5" s="25">
        <v>80.13</v>
      </c>
      <c r="J5" s="25">
        <v>77.91</v>
      </c>
    </row>
    <row r="6" spans="2:10" ht="20.25" customHeight="1">
      <c r="B6" s="7" t="s">
        <v>217</v>
      </c>
      <c r="C6" s="25">
        <v>25.6</v>
      </c>
      <c r="D6" s="25">
        <v>43.64</v>
      </c>
      <c r="E6" s="25">
        <v>54.25</v>
      </c>
      <c r="F6" s="25">
        <v>60.51</v>
      </c>
      <c r="G6" s="25">
        <v>68.68</v>
      </c>
      <c r="H6" s="25">
        <v>70.76</v>
      </c>
      <c r="I6" s="25">
        <v>65.32</v>
      </c>
      <c r="J6" s="25">
        <v>56.32</v>
      </c>
    </row>
    <row r="7" spans="2:10" ht="20.25" customHeight="1">
      <c r="B7" s="7" t="s">
        <v>218</v>
      </c>
      <c r="C7" s="25">
        <v>36.17</v>
      </c>
      <c r="D7" s="25">
        <v>46.15</v>
      </c>
      <c r="E7" s="25">
        <v>66.82</v>
      </c>
      <c r="F7" s="25">
        <v>65.24</v>
      </c>
      <c r="G7" s="25">
        <v>71.27</v>
      </c>
      <c r="H7" s="25">
        <v>74.38</v>
      </c>
      <c r="I7" s="25">
        <v>71.88</v>
      </c>
      <c r="J7" s="25">
        <v>65.98</v>
      </c>
    </row>
    <row r="8" spans="2:10" ht="20.25" customHeight="1">
      <c r="B8" s="7" t="s">
        <v>219</v>
      </c>
      <c r="C8" s="25">
        <v>5.56</v>
      </c>
      <c r="D8" s="25">
        <v>31.9</v>
      </c>
      <c r="E8" s="25">
        <v>42.21</v>
      </c>
      <c r="F8" s="25">
        <v>51.72</v>
      </c>
      <c r="G8" s="25">
        <v>55.16</v>
      </c>
      <c r="H8" s="25">
        <v>59.73</v>
      </c>
      <c r="I8" s="25">
        <v>45.7</v>
      </c>
      <c r="J8" s="25">
        <v>50</v>
      </c>
    </row>
    <row r="9" spans="2:10" ht="20.25" customHeight="1">
      <c r="B9" s="7" t="s">
        <v>220</v>
      </c>
      <c r="C9" s="25">
        <v>39.29</v>
      </c>
      <c r="D9" s="25">
        <v>36.5</v>
      </c>
      <c r="E9" s="25">
        <v>44.87</v>
      </c>
      <c r="F9" s="25">
        <v>58.56</v>
      </c>
      <c r="G9" s="25">
        <v>59.23</v>
      </c>
      <c r="H9" s="25">
        <v>58.78</v>
      </c>
      <c r="I9" s="25">
        <v>67.6</v>
      </c>
      <c r="J9" s="25">
        <v>59.09</v>
      </c>
    </row>
    <row r="10" spans="2:10" ht="20.25" customHeight="1">
      <c r="B10" s="7" t="s">
        <v>221</v>
      </c>
      <c r="C10" s="25">
        <v>36.36</v>
      </c>
      <c r="D10" s="25">
        <v>41.33</v>
      </c>
      <c r="E10" s="25">
        <v>38.16</v>
      </c>
      <c r="F10" s="25">
        <v>54.95</v>
      </c>
      <c r="G10" s="25">
        <v>62.5</v>
      </c>
      <c r="H10" s="25">
        <v>68.91</v>
      </c>
      <c r="I10" s="25">
        <v>64.29</v>
      </c>
      <c r="J10" s="25">
        <v>68.18</v>
      </c>
    </row>
    <row r="11" spans="2:10" ht="20.25" customHeight="1">
      <c r="B11" s="7" t="s">
        <v>222</v>
      </c>
      <c r="C11" s="25">
        <v>37.5</v>
      </c>
      <c r="D11" s="25">
        <v>43.99</v>
      </c>
      <c r="E11" s="25">
        <v>52.24</v>
      </c>
      <c r="F11" s="25">
        <v>60.7</v>
      </c>
      <c r="G11" s="25">
        <v>65.96</v>
      </c>
      <c r="H11" s="25">
        <v>67.7</v>
      </c>
      <c r="I11" s="25">
        <v>67.55</v>
      </c>
      <c r="J11" s="25">
        <v>65.16</v>
      </c>
    </row>
  </sheetData>
  <mergeCells count="2">
    <mergeCell ref="B2:B3"/>
    <mergeCell ref="B1:J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4"/>
  <sheetViews>
    <sheetView workbookViewId="0" topLeftCell="A1">
      <selection activeCell="G13" sqref="G13"/>
    </sheetView>
  </sheetViews>
  <sheetFormatPr defaultColWidth="9.00390625" defaultRowHeight="13.5"/>
  <cols>
    <col min="2" max="9" width="10.75390625" style="0" customWidth="1"/>
  </cols>
  <sheetData>
    <row r="1" spans="2:9" ht="23.25" customHeight="1">
      <c r="B1" s="5"/>
      <c r="C1" s="61" t="s">
        <v>227</v>
      </c>
      <c r="D1" s="61"/>
      <c r="E1" s="61"/>
      <c r="F1" s="61"/>
      <c r="G1" s="61"/>
      <c r="H1" s="61"/>
      <c r="I1" s="4"/>
    </row>
    <row r="2" spans="2:9" ht="18" customHeight="1">
      <c r="B2" s="15" t="s">
        <v>215</v>
      </c>
      <c r="C2" s="15" t="s">
        <v>216</v>
      </c>
      <c r="D2" s="15" t="s">
        <v>217</v>
      </c>
      <c r="E2" s="15" t="s">
        <v>218</v>
      </c>
      <c r="F2" s="15" t="s">
        <v>219</v>
      </c>
      <c r="G2" s="15" t="s">
        <v>220</v>
      </c>
      <c r="H2" s="15" t="s">
        <v>221</v>
      </c>
      <c r="I2" s="15" t="s">
        <v>222</v>
      </c>
    </row>
    <row r="3" spans="2:9" ht="18" customHeight="1">
      <c r="B3" s="95" t="s">
        <v>228</v>
      </c>
      <c r="C3" s="17" t="s">
        <v>228</v>
      </c>
      <c r="D3" s="17" t="s">
        <v>228</v>
      </c>
      <c r="E3" s="17" t="s">
        <v>228</v>
      </c>
      <c r="F3" s="17" t="s">
        <v>228</v>
      </c>
      <c r="G3" s="17" t="s">
        <v>228</v>
      </c>
      <c r="H3" s="17" t="s">
        <v>228</v>
      </c>
      <c r="I3" s="17" t="s">
        <v>228</v>
      </c>
    </row>
    <row r="4" spans="2:9" ht="22.5" customHeight="1">
      <c r="B4" s="25">
        <v>60.41</v>
      </c>
      <c r="C4" s="25">
        <v>70.09</v>
      </c>
      <c r="D4" s="25">
        <v>62.03</v>
      </c>
      <c r="E4" s="25">
        <v>68.28</v>
      </c>
      <c r="F4" s="25">
        <v>49.58</v>
      </c>
      <c r="G4" s="25">
        <v>56.51</v>
      </c>
      <c r="H4" s="25">
        <v>58.34</v>
      </c>
      <c r="I4" s="25">
        <v>61.29</v>
      </c>
    </row>
  </sheetData>
  <mergeCells count="1">
    <mergeCell ref="C1:H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7"/>
  <sheetViews>
    <sheetView workbookViewId="0" topLeftCell="A1">
      <selection activeCell="G11" sqref="G11"/>
    </sheetView>
  </sheetViews>
  <sheetFormatPr defaultColWidth="9.00390625" defaultRowHeight="13.5"/>
  <cols>
    <col min="2" max="5" width="13.625" style="0" customWidth="1"/>
  </cols>
  <sheetData>
    <row r="1" spans="2:5" ht="22.5" customHeight="1">
      <c r="B1" s="61" t="s">
        <v>126</v>
      </c>
      <c r="C1" s="61"/>
      <c r="D1" s="61"/>
      <c r="E1" s="61"/>
    </row>
    <row r="2" spans="2:5" ht="21" customHeight="1">
      <c r="B2" s="56" t="s">
        <v>0</v>
      </c>
      <c r="C2" s="15" t="s">
        <v>117</v>
      </c>
      <c r="D2" s="15" t="s">
        <v>118</v>
      </c>
      <c r="E2" s="16" t="s">
        <v>119</v>
      </c>
    </row>
    <row r="3" spans="2:5" ht="21" customHeight="1">
      <c r="B3" s="57"/>
      <c r="C3" s="17" t="s">
        <v>122</v>
      </c>
      <c r="D3" s="17" t="s">
        <v>123</v>
      </c>
      <c r="E3" s="18" t="s">
        <v>120</v>
      </c>
    </row>
    <row r="4" spans="2:5" ht="21" customHeight="1">
      <c r="B4" s="7" t="s">
        <v>8</v>
      </c>
      <c r="C4" s="87">
        <v>27.43</v>
      </c>
      <c r="D4" s="25">
        <v>27.48</v>
      </c>
      <c r="E4" s="25">
        <f>SUM(C4-D4)</f>
        <v>-0.05000000000000071</v>
      </c>
    </row>
    <row r="5" spans="2:5" ht="21" customHeight="1">
      <c r="B5" s="7" t="s">
        <v>9</v>
      </c>
      <c r="C5" s="87">
        <v>26.42</v>
      </c>
      <c r="D5" s="25">
        <v>26.39</v>
      </c>
      <c r="E5" s="26">
        <f aca="true" t="shared" si="0" ref="E5:E13">SUM(C5-D5)</f>
        <v>0.030000000000001137</v>
      </c>
    </row>
    <row r="6" spans="2:5" ht="21" customHeight="1">
      <c r="B6" s="7" t="s">
        <v>10</v>
      </c>
      <c r="C6" s="87">
        <v>24.89</v>
      </c>
      <c r="D6" s="25">
        <v>24.84</v>
      </c>
      <c r="E6" s="26">
        <f t="shared" si="0"/>
        <v>0.05000000000000071</v>
      </c>
    </row>
    <row r="7" spans="2:5" ht="21" customHeight="1">
      <c r="B7" s="7" t="s">
        <v>11</v>
      </c>
      <c r="C7" s="87">
        <v>23.14</v>
      </c>
      <c r="D7" s="25">
        <v>23.57</v>
      </c>
      <c r="E7" s="25">
        <f>SUM(C7-D7)</f>
        <v>-0.4299999999999997</v>
      </c>
    </row>
    <row r="8" spans="2:5" ht="21" customHeight="1">
      <c r="B8" s="7" t="s">
        <v>12</v>
      </c>
      <c r="C8" s="87">
        <v>21.43</v>
      </c>
      <c r="D8" s="25">
        <v>21.29</v>
      </c>
      <c r="E8" s="25">
        <f t="shared" si="0"/>
        <v>0.14000000000000057</v>
      </c>
    </row>
    <row r="9" spans="2:5" ht="21" customHeight="1">
      <c r="B9" s="7" t="s">
        <v>13</v>
      </c>
      <c r="C9" s="87">
        <v>19.82</v>
      </c>
      <c r="D9" s="25">
        <v>18.27</v>
      </c>
      <c r="E9" s="25">
        <f t="shared" si="0"/>
        <v>1.5500000000000007</v>
      </c>
    </row>
    <row r="10" spans="2:5" ht="21" customHeight="1">
      <c r="B10" s="7" t="s">
        <v>14</v>
      </c>
      <c r="C10" s="87">
        <v>17.41</v>
      </c>
      <c r="D10" s="25">
        <v>15.18</v>
      </c>
      <c r="E10" s="25">
        <f t="shared" si="0"/>
        <v>2.2300000000000004</v>
      </c>
    </row>
    <row r="11" spans="2:5" ht="21" customHeight="1">
      <c r="B11" s="7" t="s">
        <v>15</v>
      </c>
      <c r="C11" s="87">
        <v>14.96</v>
      </c>
      <c r="D11" s="25">
        <v>10.66</v>
      </c>
      <c r="E11" s="25">
        <f t="shared" si="0"/>
        <v>4.300000000000001</v>
      </c>
    </row>
    <row r="12" spans="2:5" ht="21" customHeight="1">
      <c r="B12" s="7" t="s">
        <v>16</v>
      </c>
      <c r="C12" s="87">
        <v>12.74</v>
      </c>
      <c r="D12" s="25">
        <v>8.87</v>
      </c>
      <c r="E12" s="25">
        <f t="shared" si="0"/>
        <v>3.870000000000001</v>
      </c>
    </row>
    <row r="13" spans="2:5" ht="21" customHeight="1">
      <c r="B13" s="14" t="s">
        <v>121</v>
      </c>
      <c r="C13" s="87">
        <v>10.3</v>
      </c>
      <c r="D13" s="25">
        <v>6.04</v>
      </c>
      <c r="E13" s="25">
        <f t="shared" si="0"/>
        <v>4.260000000000001</v>
      </c>
    </row>
    <row r="17" ht="13.5">
      <c r="C17" s="12"/>
    </row>
  </sheetData>
  <mergeCells count="2">
    <mergeCell ref="B1:E1"/>
    <mergeCell ref="B2:B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11"/>
  <sheetViews>
    <sheetView workbookViewId="0" topLeftCell="A1">
      <selection activeCell="D16" sqref="D16"/>
    </sheetView>
  </sheetViews>
  <sheetFormatPr defaultColWidth="9.00390625" defaultRowHeight="13.5"/>
  <cols>
    <col min="2" max="8" width="13.625" style="0" customWidth="1"/>
  </cols>
  <sheetData>
    <row r="1" spans="2:8" ht="21.75" customHeight="1">
      <c r="B1" s="58" t="s">
        <v>244</v>
      </c>
      <c r="C1" s="58"/>
      <c r="D1" s="58"/>
      <c r="E1" s="4"/>
      <c r="F1" s="5"/>
      <c r="G1" s="5"/>
      <c r="H1" s="5"/>
    </row>
    <row r="2" spans="2:8" ht="20.25" customHeight="1">
      <c r="B2" s="5"/>
      <c r="C2" s="64" t="s">
        <v>243</v>
      </c>
      <c r="D2" s="64"/>
      <c r="E2" s="64"/>
      <c r="F2" s="64"/>
      <c r="G2" s="64"/>
      <c r="H2" s="5"/>
    </row>
    <row r="3" spans="2:8" ht="20.25" customHeight="1">
      <c r="B3" s="6"/>
      <c r="C3" s="55" t="s">
        <v>232</v>
      </c>
      <c r="D3" s="55"/>
      <c r="E3" s="55" t="s">
        <v>234</v>
      </c>
      <c r="F3" s="55"/>
      <c r="G3" s="55" t="s">
        <v>101</v>
      </c>
      <c r="H3" s="55"/>
    </row>
    <row r="4" spans="2:8" ht="20.25" customHeight="1">
      <c r="B4" s="7" t="s">
        <v>0</v>
      </c>
      <c r="C4" s="7" t="s">
        <v>275</v>
      </c>
      <c r="D4" s="7" t="s">
        <v>276</v>
      </c>
      <c r="E4" s="7" t="s">
        <v>275</v>
      </c>
      <c r="F4" s="7" t="s">
        <v>276</v>
      </c>
      <c r="G4" s="7" t="s">
        <v>275</v>
      </c>
      <c r="H4" s="7" t="s">
        <v>276</v>
      </c>
    </row>
    <row r="5" spans="2:8" ht="20.25" customHeight="1">
      <c r="B5" s="7" t="s">
        <v>207</v>
      </c>
      <c r="C5" s="27">
        <v>3154</v>
      </c>
      <c r="D5" s="27">
        <v>38</v>
      </c>
      <c r="E5" s="27">
        <v>87922</v>
      </c>
      <c r="F5" s="27">
        <v>1013</v>
      </c>
      <c r="G5" s="25">
        <f>E5/C5</f>
        <v>27.876347495244133</v>
      </c>
      <c r="H5" s="25">
        <f>F5/D5</f>
        <v>26.657894736842106</v>
      </c>
    </row>
    <row r="6" spans="2:8" ht="20.25" customHeight="1">
      <c r="B6" s="7" t="s">
        <v>208</v>
      </c>
      <c r="C6" s="27">
        <v>3658</v>
      </c>
      <c r="D6" s="27">
        <v>127</v>
      </c>
      <c r="E6" s="27">
        <v>93802</v>
      </c>
      <c r="F6" s="27">
        <v>2936</v>
      </c>
      <c r="G6" s="25">
        <f aca="true" t="shared" si="0" ref="G6:G11">E6/C6</f>
        <v>25.64297430289776</v>
      </c>
      <c r="H6" s="25">
        <f aca="true" t="shared" si="1" ref="H6:H11">F6/D6</f>
        <v>23.118110236220474</v>
      </c>
    </row>
    <row r="7" spans="2:8" ht="20.25" customHeight="1">
      <c r="B7" s="7" t="s">
        <v>209</v>
      </c>
      <c r="C7" s="27">
        <v>5682</v>
      </c>
      <c r="D7" s="27">
        <v>413</v>
      </c>
      <c r="E7" s="27">
        <v>126687</v>
      </c>
      <c r="F7" s="27">
        <v>8373</v>
      </c>
      <c r="G7" s="25">
        <f t="shared" si="0"/>
        <v>22.29619852164731</v>
      </c>
      <c r="H7" s="25">
        <f t="shared" si="1"/>
        <v>20.27360774818402</v>
      </c>
    </row>
    <row r="8" spans="2:8" ht="20.25" customHeight="1">
      <c r="B8" s="7" t="s">
        <v>210</v>
      </c>
      <c r="C8" s="27">
        <v>5561</v>
      </c>
      <c r="D8" s="27">
        <v>584</v>
      </c>
      <c r="E8" s="27">
        <v>103789</v>
      </c>
      <c r="F8" s="27">
        <v>10366</v>
      </c>
      <c r="G8" s="25">
        <f t="shared" si="0"/>
        <v>18.663729545045854</v>
      </c>
      <c r="H8" s="25">
        <f t="shared" si="1"/>
        <v>17.75</v>
      </c>
    </row>
    <row r="9" spans="2:8" ht="20.25" customHeight="1">
      <c r="B9" s="7" t="s">
        <v>196</v>
      </c>
      <c r="C9" s="27">
        <v>3821</v>
      </c>
      <c r="D9" s="27">
        <v>400</v>
      </c>
      <c r="E9" s="27">
        <v>54032</v>
      </c>
      <c r="F9" s="27">
        <v>5746</v>
      </c>
      <c r="G9" s="25">
        <f t="shared" si="0"/>
        <v>14.1408008374771</v>
      </c>
      <c r="H9" s="25">
        <f t="shared" si="1"/>
        <v>14.365</v>
      </c>
    </row>
    <row r="10" spans="2:8" ht="20.25" customHeight="1">
      <c r="B10" s="6" t="s">
        <v>211</v>
      </c>
      <c r="C10" s="27">
        <v>649</v>
      </c>
      <c r="D10" s="27">
        <v>48</v>
      </c>
      <c r="E10" s="27">
        <v>6725</v>
      </c>
      <c r="F10" s="27">
        <v>451</v>
      </c>
      <c r="G10" s="25">
        <f t="shared" si="0"/>
        <v>10.362095531587057</v>
      </c>
      <c r="H10" s="25">
        <f t="shared" si="1"/>
        <v>9.395833333333334</v>
      </c>
    </row>
    <row r="11" spans="2:8" ht="20.25" customHeight="1">
      <c r="B11" s="7" t="s">
        <v>25</v>
      </c>
      <c r="C11" s="27">
        <f>SUM(C5:C10)</f>
        <v>22525</v>
      </c>
      <c r="D11" s="27">
        <f>SUM(D5:D10)</f>
        <v>1610</v>
      </c>
      <c r="E11" s="27">
        <f>SUM(E5:E10)</f>
        <v>472957</v>
      </c>
      <c r="F11" s="27">
        <f>SUM(F5:F10)</f>
        <v>28885</v>
      </c>
      <c r="G11" s="25">
        <f t="shared" si="0"/>
        <v>20.996981132075472</v>
      </c>
      <c r="H11" s="25">
        <f t="shared" si="1"/>
        <v>17.940993788819874</v>
      </c>
    </row>
  </sheetData>
  <mergeCells count="5">
    <mergeCell ref="B1:D1"/>
    <mergeCell ref="C2:G2"/>
    <mergeCell ref="C3:D3"/>
    <mergeCell ref="E3:F3"/>
    <mergeCell ref="G3:H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H10"/>
  <sheetViews>
    <sheetView workbookViewId="0" topLeftCell="A1">
      <selection activeCell="E18" sqref="E18"/>
    </sheetView>
  </sheetViews>
  <sheetFormatPr defaultColWidth="9.00390625" defaultRowHeight="13.5"/>
  <cols>
    <col min="2" max="8" width="13.625" style="0" customWidth="1"/>
  </cols>
  <sheetData>
    <row r="1" spans="2:8" ht="20.25" customHeight="1">
      <c r="B1" s="5"/>
      <c r="C1" s="64" t="s">
        <v>245</v>
      </c>
      <c r="D1" s="64"/>
      <c r="E1" s="64"/>
      <c r="F1" s="64"/>
      <c r="G1" s="64"/>
      <c r="H1" s="5"/>
    </row>
    <row r="2" spans="2:8" ht="20.25" customHeight="1">
      <c r="B2" s="6"/>
      <c r="C2" s="55" t="s">
        <v>231</v>
      </c>
      <c r="D2" s="55"/>
      <c r="E2" s="55" t="s">
        <v>233</v>
      </c>
      <c r="F2" s="55"/>
      <c r="G2" s="55" t="s">
        <v>235</v>
      </c>
      <c r="H2" s="55"/>
    </row>
    <row r="3" spans="2:8" ht="20.25" customHeight="1">
      <c r="B3" s="7" t="s">
        <v>230</v>
      </c>
      <c r="C3" s="7" t="s">
        <v>277</v>
      </c>
      <c r="D3" s="7" t="s">
        <v>278</v>
      </c>
      <c r="E3" s="7" t="s">
        <v>277</v>
      </c>
      <c r="F3" s="7" t="s">
        <v>278</v>
      </c>
      <c r="G3" s="7" t="s">
        <v>277</v>
      </c>
      <c r="H3" s="7" t="s">
        <v>278</v>
      </c>
    </row>
    <row r="4" spans="2:8" ht="20.25" customHeight="1">
      <c r="B4" s="7" t="s">
        <v>236</v>
      </c>
      <c r="C4" s="27">
        <v>1324</v>
      </c>
      <c r="D4" s="27">
        <v>28</v>
      </c>
      <c r="E4" s="27">
        <v>36865</v>
      </c>
      <c r="F4" s="27">
        <v>740</v>
      </c>
      <c r="G4" s="25">
        <f>E4/C4</f>
        <v>27.843655589123866</v>
      </c>
      <c r="H4" s="25">
        <f>F4/D4</f>
        <v>26.428571428571427</v>
      </c>
    </row>
    <row r="5" spans="2:8" ht="20.25" customHeight="1">
      <c r="B5" s="7" t="s">
        <v>237</v>
      </c>
      <c r="C5" s="27">
        <v>1615</v>
      </c>
      <c r="D5" s="27">
        <v>87</v>
      </c>
      <c r="E5" s="27">
        <v>41114</v>
      </c>
      <c r="F5" s="27">
        <v>2076</v>
      </c>
      <c r="G5" s="25">
        <f aca="true" t="shared" si="0" ref="G5:H10">E5/C5</f>
        <v>25.457585139318887</v>
      </c>
      <c r="H5" s="25">
        <f t="shared" si="0"/>
        <v>23.862068965517242</v>
      </c>
    </row>
    <row r="6" spans="2:8" ht="20.25" customHeight="1">
      <c r="B6" s="7" t="s">
        <v>238</v>
      </c>
      <c r="C6" s="27">
        <v>2549</v>
      </c>
      <c r="D6" s="27">
        <v>264</v>
      </c>
      <c r="E6" s="27">
        <v>56647</v>
      </c>
      <c r="F6" s="27">
        <v>5478</v>
      </c>
      <c r="G6" s="25">
        <f t="shared" si="0"/>
        <v>22.223224794036877</v>
      </c>
      <c r="H6" s="25">
        <f t="shared" si="0"/>
        <v>20.75</v>
      </c>
    </row>
    <row r="7" spans="2:8" ht="20.25" customHeight="1">
      <c r="B7" s="7" t="s">
        <v>239</v>
      </c>
      <c r="C7" s="27">
        <v>2359</v>
      </c>
      <c r="D7" s="27">
        <v>362</v>
      </c>
      <c r="E7" s="27">
        <v>45259</v>
      </c>
      <c r="F7" s="27">
        <v>6635</v>
      </c>
      <c r="G7" s="25">
        <f t="shared" si="0"/>
        <v>19.18567189487071</v>
      </c>
      <c r="H7" s="25">
        <f t="shared" si="0"/>
        <v>18.328729281767956</v>
      </c>
    </row>
    <row r="8" spans="2:8" ht="20.25" customHeight="1">
      <c r="B8" s="7" t="s">
        <v>240</v>
      </c>
      <c r="C8" s="27">
        <v>1657</v>
      </c>
      <c r="D8" s="27">
        <v>222</v>
      </c>
      <c r="E8" s="27">
        <v>24363</v>
      </c>
      <c r="F8" s="27">
        <v>3342</v>
      </c>
      <c r="G8" s="25">
        <f t="shared" si="0"/>
        <v>14.703077851538925</v>
      </c>
      <c r="H8" s="25">
        <f t="shared" si="0"/>
        <v>15.054054054054054</v>
      </c>
    </row>
    <row r="9" spans="2:8" ht="20.25" customHeight="1">
      <c r="B9" s="14" t="s">
        <v>241</v>
      </c>
      <c r="C9" s="27">
        <v>256</v>
      </c>
      <c r="D9" s="27">
        <v>24</v>
      </c>
      <c r="E9" s="27">
        <v>2911</v>
      </c>
      <c r="F9" s="27">
        <v>261</v>
      </c>
      <c r="G9" s="25">
        <f t="shared" si="0"/>
        <v>11.37109375</v>
      </c>
      <c r="H9" s="25">
        <f t="shared" si="0"/>
        <v>10.875</v>
      </c>
    </row>
    <row r="10" spans="2:8" ht="20.25" customHeight="1">
      <c r="B10" s="7" t="s">
        <v>242</v>
      </c>
      <c r="C10" s="27">
        <f>SUM(C4:C9)</f>
        <v>9760</v>
      </c>
      <c r="D10" s="27">
        <v>987</v>
      </c>
      <c r="E10" s="27">
        <f>SUM(E4:E9)</f>
        <v>207159</v>
      </c>
      <c r="F10" s="27">
        <f>SUM(F4:F9)</f>
        <v>18532</v>
      </c>
      <c r="G10" s="25">
        <f t="shared" si="0"/>
        <v>21.22530737704918</v>
      </c>
      <c r="H10" s="25">
        <f t="shared" si="0"/>
        <v>18.776089159067883</v>
      </c>
    </row>
  </sheetData>
  <mergeCells count="4">
    <mergeCell ref="C1:G1"/>
    <mergeCell ref="C2:D2"/>
    <mergeCell ref="E2:F2"/>
    <mergeCell ref="G2:H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H10"/>
  <sheetViews>
    <sheetView workbookViewId="0" topLeftCell="A1">
      <selection activeCell="E16" sqref="E16"/>
    </sheetView>
  </sheetViews>
  <sheetFormatPr defaultColWidth="9.00390625" defaultRowHeight="13.5"/>
  <cols>
    <col min="2" max="8" width="13.625" style="0" customWidth="1"/>
  </cols>
  <sheetData>
    <row r="1" spans="2:8" ht="20.25" customHeight="1">
      <c r="B1" s="5"/>
      <c r="C1" s="64" t="s">
        <v>246</v>
      </c>
      <c r="D1" s="64"/>
      <c r="E1" s="64"/>
      <c r="F1" s="64"/>
      <c r="G1" s="64"/>
      <c r="H1" s="5"/>
    </row>
    <row r="2" spans="2:8" ht="20.25" customHeight="1">
      <c r="B2" s="6"/>
      <c r="C2" s="55" t="s">
        <v>231</v>
      </c>
      <c r="D2" s="55"/>
      <c r="E2" s="55" t="s">
        <v>233</v>
      </c>
      <c r="F2" s="55"/>
      <c r="G2" s="55" t="s">
        <v>235</v>
      </c>
      <c r="H2" s="55"/>
    </row>
    <row r="3" spans="2:8" ht="20.25" customHeight="1">
      <c r="B3" s="7" t="s">
        <v>230</v>
      </c>
      <c r="C3" s="7" t="s">
        <v>277</v>
      </c>
      <c r="D3" s="7" t="s">
        <v>278</v>
      </c>
      <c r="E3" s="7" t="s">
        <v>277</v>
      </c>
      <c r="F3" s="7" t="s">
        <v>278</v>
      </c>
      <c r="G3" s="7" t="s">
        <v>277</v>
      </c>
      <c r="H3" s="7" t="s">
        <v>278</v>
      </c>
    </row>
    <row r="4" spans="2:8" ht="20.25" customHeight="1">
      <c r="B4" s="7" t="s">
        <v>236</v>
      </c>
      <c r="C4" s="27">
        <v>1830</v>
      </c>
      <c r="D4" s="27">
        <v>10</v>
      </c>
      <c r="E4" s="27">
        <v>51057</v>
      </c>
      <c r="F4" s="27">
        <v>273</v>
      </c>
      <c r="G4" s="25">
        <f>E4/C4</f>
        <v>27.9</v>
      </c>
      <c r="H4" s="25">
        <f>F4/D4</f>
        <v>27.3</v>
      </c>
    </row>
    <row r="5" spans="2:8" ht="20.25" customHeight="1">
      <c r="B5" s="7" t="s">
        <v>237</v>
      </c>
      <c r="C5" s="27">
        <v>2043</v>
      </c>
      <c r="D5" s="27">
        <v>40</v>
      </c>
      <c r="E5" s="27">
        <v>52688</v>
      </c>
      <c r="F5" s="27">
        <v>860</v>
      </c>
      <c r="G5" s="25">
        <f aca="true" t="shared" si="0" ref="G5:H10">E5/C5</f>
        <v>25.78952520802741</v>
      </c>
      <c r="H5" s="25">
        <f t="shared" si="0"/>
        <v>21.5</v>
      </c>
    </row>
    <row r="6" spans="2:8" ht="20.25" customHeight="1">
      <c r="B6" s="7" t="s">
        <v>238</v>
      </c>
      <c r="C6" s="27">
        <v>3133</v>
      </c>
      <c r="D6" s="27">
        <v>149</v>
      </c>
      <c r="E6" s="27">
        <v>70040</v>
      </c>
      <c r="F6" s="27">
        <v>2895</v>
      </c>
      <c r="G6" s="25">
        <f t="shared" si="0"/>
        <v>22.355569741461856</v>
      </c>
      <c r="H6" s="25">
        <f t="shared" si="0"/>
        <v>19.42953020134228</v>
      </c>
    </row>
    <row r="7" spans="2:8" ht="20.25" customHeight="1">
      <c r="B7" s="7" t="s">
        <v>239</v>
      </c>
      <c r="C7" s="27">
        <v>3202</v>
      </c>
      <c r="D7" s="27">
        <v>222</v>
      </c>
      <c r="E7" s="27">
        <v>58530</v>
      </c>
      <c r="F7" s="27">
        <v>3731</v>
      </c>
      <c r="G7" s="25">
        <f t="shared" si="0"/>
        <v>18.279200499687697</v>
      </c>
      <c r="H7" s="25">
        <f t="shared" si="0"/>
        <v>16.806306306306308</v>
      </c>
    </row>
    <row r="8" spans="2:8" ht="20.25" customHeight="1">
      <c r="B8" s="7" t="s">
        <v>240</v>
      </c>
      <c r="C8" s="27">
        <v>2164</v>
      </c>
      <c r="D8" s="27">
        <v>178</v>
      </c>
      <c r="E8" s="27">
        <v>29669</v>
      </c>
      <c r="F8" s="27">
        <v>2404</v>
      </c>
      <c r="G8" s="25">
        <f t="shared" si="0"/>
        <v>13.710258780036968</v>
      </c>
      <c r="H8" s="25">
        <f t="shared" si="0"/>
        <v>13.50561797752809</v>
      </c>
    </row>
    <row r="9" spans="2:8" ht="20.25" customHeight="1">
      <c r="B9" s="14" t="s">
        <v>241</v>
      </c>
      <c r="C9" s="27">
        <v>393</v>
      </c>
      <c r="D9" s="27">
        <v>24</v>
      </c>
      <c r="E9" s="27">
        <v>3814</v>
      </c>
      <c r="F9" s="27">
        <v>190</v>
      </c>
      <c r="G9" s="25">
        <f t="shared" si="0"/>
        <v>9.704834605597965</v>
      </c>
      <c r="H9" s="25">
        <f t="shared" si="0"/>
        <v>7.916666666666667</v>
      </c>
    </row>
    <row r="10" spans="2:8" ht="20.25" customHeight="1">
      <c r="B10" s="7" t="s">
        <v>242</v>
      </c>
      <c r="C10" s="27">
        <f>SUM(C4:C9)</f>
        <v>12765</v>
      </c>
      <c r="D10" s="27">
        <f>SUM(D4:D9)</f>
        <v>623</v>
      </c>
      <c r="E10" s="27">
        <f>SUM(E4:E9)</f>
        <v>265798</v>
      </c>
      <c r="F10" s="27">
        <f>SUM(F4:F9)</f>
        <v>10353</v>
      </c>
      <c r="G10" s="25">
        <f t="shared" si="0"/>
        <v>20.82240501370936</v>
      </c>
      <c r="H10" s="25">
        <f t="shared" si="0"/>
        <v>16.617977528089888</v>
      </c>
    </row>
  </sheetData>
  <mergeCells count="4">
    <mergeCell ref="C1:G1"/>
    <mergeCell ref="C2:D2"/>
    <mergeCell ref="E2:F2"/>
    <mergeCell ref="G2:H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H12"/>
  <sheetViews>
    <sheetView workbookViewId="0" topLeftCell="A1">
      <selection activeCell="F17" sqref="F17"/>
    </sheetView>
  </sheetViews>
  <sheetFormatPr defaultColWidth="9.00390625" defaultRowHeight="13.5"/>
  <cols>
    <col min="2" max="8" width="13.625" style="0" customWidth="1"/>
  </cols>
  <sheetData>
    <row r="1" spans="2:8" ht="24" customHeight="1">
      <c r="B1" s="5" t="s">
        <v>247</v>
      </c>
      <c r="C1" s="5"/>
      <c r="D1" s="5"/>
      <c r="E1" s="5"/>
      <c r="F1" s="5"/>
      <c r="G1" s="5"/>
      <c r="H1" s="5"/>
    </row>
    <row r="2" spans="2:8" ht="20.25" customHeight="1">
      <c r="B2" s="64" t="s">
        <v>248</v>
      </c>
      <c r="C2" s="64"/>
      <c r="D2" s="64"/>
      <c r="E2" s="64"/>
      <c r="F2" s="64"/>
      <c r="G2" s="64"/>
      <c r="H2" s="64"/>
    </row>
    <row r="3" spans="2:8" ht="20.25" customHeight="1">
      <c r="B3" s="6"/>
      <c r="C3" s="55" t="s">
        <v>231</v>
      </c>
      <c r="D3" s="55"/>
      <c r="E3" s="55" t="s">
        <v>233</v>
      </c>
      <c r="F3" s="55"/>
      <c r="G3" s="55" t="s">
        <v>235</v>
      </c>
      <c r="H3" s="55"/>
    </row>
    <row r="4" spans="2:8" ht="20.25" customHeight="1">
      <c r="B4" s="7" t="s">
        <v>230</v>
      </c>
      <c r="C4" s="7" t="s">
        <v>249</v>
      </c>
      <c r="D4" s="7" t="s">
        <v>250</v>
      </c>
      <c r="E4" s="7" t="s">
        <v>249</v>
      </c>
      <c r="F4" s="7" t="s">
        <v>250</v>
      </c>
      <c r="G4" s="7" t="s">
        <v>249</v>
      </c>
      <c r="H4" s="7" t="s">
        <v>250</v>
      </c>
    </row>
    <row r="5" spans="2:8" ht="20.25" customHeight="1">
      <c r="B5" s="7" t="s">
        <v>236</v>
      </c>
      <c r="C5" s="27">
        <v>1524</v>
      </c>
      <c r="D5" s="27">
        <v>1667</v>
      </c>
      <c r="E5" s="27">
        <v>42890</v>
      </c>
      <c r="F5" s="27">
        <v>46045</v>
      </c>
      <c r="G5" s="25">
        <f>E5/C5</f>
        <v>28.14304461942257</v>
      </c>
      <c r="H5" s="25">
        <f>F5/D5</f>
        <v>27.621475704859026</v>
      </c>
    </row>
    <row r="6" spans="2:8" ht="20.25" customHeight="1">
      <c r="B6" s="7" t="s">
        <v>237</v>
      </c>
      <c r="C6" s="27">
        <v>1484</v>
      </c>
      <c r="D6" s="27">
        <v>2292</v>
      </c>
      <c r="E6" s="27">
        <v>38863</v>
      </c>
      <c r="F6" s="27">
        <v>57900</v>
      </c>
      <c r="G6" s="25">
        <f aca="true" t="shared" si="0" ref="G6:H11">E6/C6</f>
        <v>26.18800539083558</v>
      </c>
      <c r="H6" s="25">
        <f t="shared" si="0"/>
        <v>25.26178010471204</v>
      </c>
    </row>
    <row r="7" spans="2:8" ht="20.25" customHeight="1">
      <c r="B7" s="7" t="s">
        <v>238</v>
      </c>
      <c r="C7" s="27">
        <v>2058</v>
      </c>
      <c r="D7" s="27">
        <v>3988</v>
      </c>
      <c r="E7" s="27">
        <v>46696</v>
      </c>
      <c r="F7" s="27">
        <v>88364</v>
      </c>
      <c r="G7" s="25">
        <f t="shared" si="0"/>
        <v>22.689990281827015</v>
      </c>
      <c r="H7" s="25">
        <f t="shared" si="0"/>
        <v>22.157472417251757</v>
      </c>
    </row>
    <row r="8" spans="2:8" ht="20.25" customHeight="1">
      <c r="B8" s="7" t="s">
        <v>239</v>
      </c>
      <c r="C8" s="27">
        <v>1911</v>
      </c>
      <c r="D8" s="27">
        <v>4005</v>
      </c>
      <c r="E8" s="27">
        <v>35680</v>
      </c>
      <c r="F8" s="27">
        <v>78475</v>
      </c>
      <c r="G8" s="25">
        <f t="shared" si="0"/>
        <v>18.67085295656724</v>
      </c>
      <c r="H8" s="25">
        <f t="shared" si="0"/>
        <v>19.594257178526842</v>
      </c>
    </row>
    <row r="9" spans="2:8" ht="20.25" customHeight="1">
      <c r="B9" s="7" t="s">
        <v>240</v>
      </c>
      <c r="C9" s="27">
        <v>1232</v>
      </c>
      <c r="D9" s="27">
        <v>2565</v>
      </c>
      <c r="E9" s="27">
        <v>18186</v>
      </c>
      <c r="F9" s="27">
        <v>41592</v>
      </c>
      <c r="G9" s="25">
        <f t="shared" si="0"/>
        <v>14.761363636363637</v>
      </c>
      <c r="H9" s="25">
        <f t="shared" si="0"/>
        <v>16.21520467836257</v>
      </c>
    </row>
    <row r="10" spans="2:8" ht="20.25" customHeight="1">
      <c r="B10" s="14" t="s">
        <v>241</v>
      </c>
      <c r="C10" s="27">
        <v>200</v>
      </c>
      <c r="D10" s="27">
        <v>374</v>
      </c>
      <c r="E10" s="27">
        <v>2050</v>
      </c>
      <c r="F10" s="27">
        <v>5126</v>
      </c>
      <c r="G10" s="25">
        <f t="shared" si="0"/>
        <v>10.25</v>
      </c>
      <c r="H10" s="25">
        <f t="shared" si="0"/>
        <v>13.705882352941176</v>
      </c>
    </row>
    <row r="11" spans="2:8" ht="20.25" customHeight="1">
      <c r="B11" s="7" t="s">
        <v>242</v>
      </c>
      <c r="C11" s="27">
        <f>SUM(C5:C10)</f>
        <v>8409</v>
      </c>
      <c r="D11" s="27">
        <f>SUM(D5:D10)</f>
        <v>14891</v>
      </c>
      <c r="E11" s="27">
        <f>SUM(E5:E10)</f>
        <v>184365</v>
      </c>
      <c r="F11" s="27">
        <f>SUM(F5:F10)</f>
        <v>317502</v>
      </c>
      <c r="G11" s="25">
        <f t="shared" si="0"/>
        <v>21.924723510524437</v>
      </c>
      <c r="H11" s="25">
        <f t="shared" si="0"/>
        <v>21.321737962527703</v>
      </c>
    </row>
    <row r="12" spans="2:8" ht="13.5">
      <c r="B12" s="5"/>
      <c r="C12" s="5"/>
      <c r="D12" s="5"/>
      <c r="E12" s="5"/>
      <c r="F12" s="5"/>
      <c r="G12" s="5"/>
      <c r="H12" s="5"/>
    </row>
  </sheetData>
  <mergeCells count="4">
    <mergeCell ref="B2:H2"/>
    <mergeCell ref="C3:D3"/>
    <mergeCell ref="E3:F3"/>
    <mergeCell ref="G3:H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H10"/>
  <sheetViews>
    <sheetView workbookViewId="0" topLeftCell="A1">
      <selection activeCell="C27" sqref="C27"/>
    </sheetView>
  </sheetViews>
  <sheetFormatPr defaultColWidth="9.00390625" defaultRowHeight="13.5"/>
  <cols>
    <col min="2" max="8" width="13.625" style="0" customWidth="1"/>
  </cols>
  <sheetData>
    <row r="1" spans="2:8" ht="20.25" customHeight="1">
      <c r="B1" s="64" t="s">
        <v>251</v>
      </c>
      <c r="C1" s="64"/>
      <c r="D1" s="64"/>
      <c r="E1" s="64"/>
      <c r="F1" s="64"/>
      <c r="G1" s="64"/>
      <c r="H1" s="64"/>
    </row>
    <row r="2" spans="2:8" ht="20.25" customHeight="1">
      <c r="B2" s="6"/>
      <c r="C2" s="55" t="s">
        <v>231</v>
      </c>
      <c r="D2" s="55"/>
      <c r="E2" s="55" t="s">
        <v>233</v>
      </c>
      <c r="F2" s="55"/>
      <c r="G2" s="55" t="s">
        <v>235</v>
      </c>
      <c r="H2" s="55"/>
    </row>
    <row r="3" spans="2:8" ht="20.25" customHeight="1">
      <c r="B3" s="7" t="s">
        <v>230</v>
      </c>
      <c r="C3" s="7" t="s">
        <v>249</v>
      </c>
      <c r="D3" s="7" t="s">
        <v>250</v>
      </c>
      <c r="E3" s="7" t="s">
        <v>249</v>
      </c>
      <c r="F3" s="7" t="s">
        <v>250</v>
      </c>
      <c r="G3" s="7" t="s">
        <v>249</v>
      </c>
      <c r="H3" s="7" t="s">
        <v>250</v>
      </c>
    </row>
    <row r="4" spans="2:8" ht="20.25" customHeight="1">
      <c r="B4" s="7" t="s">
        <v>236</v>
      </c>
      <c r="C4" s="27">
        <v>534</v>
      </c>
      <c r="D4" s="27">
        <v>818</v>
      </c>
      <c r="E4" s="27">
        <v>15043</v>
      </c>
      <c r="F4" s="27">
        <v>22562</v>
      </c>
      <c r="G4" s="25">
        <f>E4/C4</f>
        <v>28.170411985018728</v>
      </c>
      <c r="H4" s="25">
        <f>F4/D4</f>
        <v>27.581907090464547</v>
      </c>
    </row>
    <row r="5" spans="2:8" ht="20.25" customHeight="1">
      <c r="B5" s="7" t="s">
        <v>237</v>
      </c>
      <c r="C5" s="27">
        <v>570</v>
      </c>
      <c r="D5" s="27">
        <v>1128</v>
      </c>
      <c r="E5" s="27">
        <v>14848</v>
      </c>
      <c r="F5" s="27">
        <v>28367</v>
      </c>
      <c r="G5" s="25">
        <f aca="true" t="shared" si="0" ref="G5:H10">E5/C5</f>
        <v>26.049122807017543</v>
      </c>
      <c r="H5" s="25">
        <f t="shared" si="0"/>
        <v>25.14804964539007</v>
      </c>
    </row>
    <row r="6" spans="2:8" ht="20.25" customHeight="1">
      <c r="B6" s="7" t="s">
        <v>238</v>
      </c>
      <c r="C6" s="27">
        <v>846</v>
      </c>
      <c r="D6" s="27">
        <v>1939</v>
      </c>
      <c r="E6" s="27">
        <v>19290</v>
      </c>
      <c r="F6" s="27">
        <v>42835</v>
      </c>
      <c r="G6" s="25">
        <f t="shared" si="0"/>
        <v>22.80141843971631</v>
      </c>
      <c r="H6" s="25">
        <f t="shared" si="0"/>
        <v>22.09128416709644</v>
      </c>
    </row>
    <row r="7" spans="2:8" ht="20.25" customHeight="1">
      <c r="B7" s="7" t="s">
        <v>239</v>
      </c>
      <c r="C7" s="27">
        <v>785</v>
      </c>
      <c r="D7" s="27">
        <v>1837</v>
      </c>
      <c r="E7" s="27">
        <v>14919</v>
      </c>
      <c r="F7" s="27">
        <v>36975</v>
      </c>
      <c r="G7" s="25">
        <f t="shared" si="0"/>
        <v>19.005095541401275</v>
      </c>
      <c r="H7" s="25">
        <f t="shared" si="0"/>
        <v>20.127925966249318</v>
      </c>
    </row>
    <row r="8" spans="2:8" ht="20.25" customHeight="1">
      <c r="B8" s="7" t="s">
        <v>240</v>
      </c>
      <c r="C8" s="27">
        <v>512</v>
      </c>
      <c r="D8" s="27">
        <v>1184</v>
      </c>
      <c r="E8" s="27">
        <v>7867</v>
      </c>
      <c r="F8" s="27">
        <v>19838</v>
      </c>
      <c r="G8" s="25">
        <f t="shared" si="0"/>
        <v>15.365234375</v>
      </c>
      <c r="H8" s="25">
        <f t="shared" si="0"/>
        <v>16.75506756756757</v>
      </c>
    </row>
    <row r="9" spans="2:8" ht="20.25" customHeight="1">
      <c r="B9" s="14" t="s">
        <v>253</v>
      </c>
      <c r="C9" s="27">
        <v>85</v>
      </c>
      <c r="D9" s="27">
        <v>155</v>
      </c>
      <c r="E9" s="27">
        <v>919</v>
      </c>
      <c r="F9" s="27">
        <v>2253</v>
      </c>
      <c r="G9" s="25">
        <f t="shared" si="0"/>
        <v>10.811764705882354</v>
      </c>
      <c r="H9" s="25">
        <f t="shared" si="0"/>
        <v>14.535483870967742</v>
      </c>
    </row>
    <row r="10" spans="2:8" ht="20.25" customHeight="1">
      <c r="B10" s="7" t="s">
        <v>242</v>
      </c>
      <c r="C10" s="27">
        <f>SUM(C4:C9)</f>
        <v>3332</v>
      </c>
      <c r="D10" s="27">
        <f>SUM(D4:D9)</f>
        <v>7061</v>
      </c>
      <c r="E10" s="27">
        <f>SUM(E4:E9)</f>
        <v>72886</v>
      </c>
      <c r="F10" s="27">
        <f>SUM(F4:F9)</f>
        <v>152830</v>
      </c>
      <c r="G10" s="25">
        <f t="shared" si="0"/>
        <v>21.87454981992797</v>
      </c>
      <c r="H10" s="25">
        <f t="shared" si="0"/>
        <v>21.644243025067272</v>
      </c>
    </row>
  </sheetData>
  <mergeCells count="4">
    <mergeCell ref="B1:H1"/>
    <mergeCell ref="C2:D2"/>
    <mergeCell ref="E2:F2"/>
    <mergeCell ref="G2:H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H10"/>
  <sheetViews>
    <sheetView workbookViewId="0" topLeftCell="A1">
      <selection activeCell="E15" sqref="E15"/>
    </sheetView>
  </sheetViews>
  <sheetFormatPr defaultColWidth="9.00390625" defaultRowHeight="13.5"/>
  <cols>
    <col min="2" max="8" width="13.625" style="0" customWidth="1"/>
  </cols>
  <sheetData>
    <row r="1" spans="2:8" ht="20.25" customHeight="1">
      <c r="B1" s="64" t="s">
        <v>252</v>
      </c>
      <c r="C1" s="64"/>
      <c r="D1" s="64"/>
      <c r="E1" s="64"/>
      <c r="F1" s="64"/>
      <c r="G1" s="64"/>
      <c r="H1" s="64"/>
    </row>
    <row r="2" spans="2:8" ht="20.25" customHeight="1">
      <c r="B2" s="6"/>
      <c r="C2" s="55" t="s">
        <v>231</v>
      </c>
      <c r="D2" s="55"/>
      <c r="E2" s="55" t="s">
        <v>233</v>
      </c>
      <c r="F2" s="55"/>
      <c r="G2" s="55" t="s">
        <v>235</v>
      </c>
      <c r="H2" s="55"/>
    </row>
    <row r="3" spans="2:8" ht="20.25" customHeight="1">
      <c r="B3" s="7" t="s">
        <v>230</v>
      </c>
      <c r="C3" s="7" t="s">
        <v>249</v>
      </c>
      <c r="D3" s="7" t="s">
        <v>250</v>
      </c>
      <c r="E3" s="7" t="s">
        <v>249</v>
      </c>
      <c r="F3" s="7" t="s">
        <v>250</v>
      </c>
      <c r="G3" s="7" t="s">
        <v>249</v>
      </c>
      <c r="H3" s="7" t="s">
        <v>250</v>
      </c>
    </row>
    <row r="4" spans="2:8" ht="20.25" customHeight="1">
      <c r="B4" s="7" t="s">
        <v>236</v>
      </c>
      <c r="C4" s="27">
        <v>990</v>
      </c>
      <c r="D4" s="27">
        <v>849</v>
      </c>
      <c r="E4" s="27">
        <v>27847</v>
      </c>
      <c r="F4" s="27">
        <v>23483</v>
      </c>
      <c r="G4" s="25">
        <f>E4/C4</f>
        <v>28.128282828282828</v>
      </c>
      <c r="H4" s="25">
        <f>F4/D4</f>
        <v>27.65959952885748</v>
      </c>
    </row>
    <row r="5" spans="2:8" ht="20.25" customHeight="1">
      <c r="B5" s="7" t="s">
        <v>237</v>
      </c>
      <c r="C5" s="27">
        <v>914</v>
      </c>
      <c r="D5" s="27">
        <v>1164</v>
      </c>
      <c r="E5" s="27">
        <v>24015</v>
      </c>
      <c r="F5" s="27">
        <v>29533</v>
      </c>
      <c r="G5" s="25">
        <f aca="true" t="shared" si="0" ref="G5:H10">E5/C5</f>
        <v>26.2746170678337</v>
      </c>
      <c r="H5" s="25">
        <f t="shared" si="0"/>
        <v>25.371993127147768</v>
      </c>
    </row>
    <row r="6" spans="2:8" ht="20.25" customHeight="1">
      <c r="B6" s="7" t="s">
        <v>238</v>
      </c>
      <c r="C6" s="27">
        <v>1212</v>
      </c>
      <c r="D6" s="27">
        <v>2049</v>
      </c>
      <c r="E6" s="27">
        <v>27406</v>
      </c>
      <c r="F6" s="27">
        <v>45529</v>
      </c>
      <c r="G6" s="25">
        <f t="shared" si="0"/>
        <v>22.612211221122113</v>
      </c>
      <c r="H6" s="25">
        <f t="shared" si="0"/>
        <v>22.220107369448513</v>
      </c>
    </row>
    <row r="7" spans="2:8" ht="20.25" customHeight="1">
      <c r="B7" s="7" t="s">
        <v>239</v>
      </c>
      <c r="C7" s="27">
        <v>1126</v>
      </c>
      <c r="D7" s="27">
        <v>2168</v>
      </c>
      <c r="E7" s="27">
        <v>20761</v>
      </c>
      <c r="F7" s="27">
        <v>41500</v>
      </c>
      <c r="G7" s="25">
        <f t="shared" si="0"/>
        <v>18.437833037300177</v>
      </c>
      <c r="H7" s="25">
        <f t="shared" si="0"/>
        <v>19.142066420664207</v>
      </c>
    </row>
    <row r="8" spans="2:8" ht="20.25" customHeight="1">
      <c r="B8" s="7" t="s">
        <v>240</v>
      </c>
      <c r="C8" s="27">
        <v>720</v>
      </c>
      <c r="D8" s="27">
        <v>1381</v>
      </c>
      <c r="E8" s="27">
        <v>10319</v>
      </c>
      <c r="F8" s="27">
        <v>21754</v>
      </c>
      <c r="G8" s="25">
        <f t="shared" si="0"/>
        <v>14.331944444444444</v>
      </c>
      <c r="H8" s="25">
        <f t="shared" si="0"/>
        <v>15.752353367125272</v>
      </c>
    </row>
    <row r="9" spans="2:8" ht="20.25" customHeight="1">
      <c r="B9" s="14" t="s">
        <v>253</v>
      </c>
      <c r="C9" s="27">
        <v>115</v>
      </c>
      <c r="D9" s="27">
        <v>219</v>
      </c>
      <c r="E9" s="27">
        <v>1131</v>
      </c>
      <c r="F9" s="27">
        <v>2253</v>
      </c>
      <c r="G9" s="25">
        <f t="shared" si="0"/>
        <v>9.834782608695653</v>
      </c>
      <c r="H9" s="25">
        <f t="shared" si="0"/>
        <v>10.287671232876713</v>
      </c>
    </row>
    <row r="10" spans="2:8" ht="20.25" customHeight="1">
      <c r="B10" s="7" t="s">
        <v>242</v>
      </c>
      <c r="C10" s="27">
        <f>SUM(C4:C9)</f>
        <v>5077</v>
      </c>
      <c r="D10" s="27">
        <f>SUM(D4:D9)</f>
        <v>7830</v>
      </c>
      <c r="E10" s="27">
        <f>SUM(E4:E9)</f>
        <v>111479</v>
      </c>
      <c r="F10" s="27">
        <f>SUM(F4:F9)</f>
        <v>164052</v>
      </c>
      <c r="G10" s="25">
        <f t="shared" si="0"/>
        <v>21.957652156785503</v>
      </c>
      <c r="H10" s="25">
        <f t="shared" si="0"/>
        <v>20.951724137931034</v>
      </c>
    </row>
  </sheetData>
  <mergeCells count="4">
    <mergeCell ref="B1:H1"/>
    <mergeCell ref="C2:D2"/>
    <mergeCell ref="E2:F2"/>
    <mergeCell ref="G2:H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G12"/>
  <sheetViews>
    <sheetView workbookViewId="0" topLeftCell="A1">
      <selection activeCell="E14" sqref="E14"/>
    </sheetView>
  </sheetViews>
  <sheetFormatPr defaultColWidth="9.00390625" defaultRowHeight="13.5"/>
  <cols>
    <col min="2" max="2" width="13.625" style="0" customWidth="1"/>
    <col min="3" max="6" width="15.625" style="0" customWidth="1"/>
    <col min="7" max="7" width="13.625" style="0" customWidth="1"/>
  </cols>
  <sheetData>
    <row r="1" spans="2:7" ht="24" customHeight="1">
      <c r="B1" s="61" t="s">
        <v>259</v>
      </c>
      <c r="C1" s="61"/>
      <c r="D1" s="61"/>
      <c r="E1" s="61"/>
      <c r="F1" s="4"/>
      <c r="G1" s="4"/>
    </row>
    <row r="2" spans="2:7" ht="21" customHeight="1">
      <c r="B2" s="4"/>
      <c r="C2" s="64" t="s">
        <v>260</v>
      </c>
      <c r="D2" s="64"/>
      <c r="E2" s="64"/>
      <c r="F2" s="64"/>
      <c r="G2" s="4"/>
    </row>
    <row r="3" spans="2:7" ht="21" customHeight="1">
      <c r="B3" s="55"/>
      <c r="C3" s="55" t="s">
        <v>254</v>
      </c>
      <c r="D3" s="55"/>
      <c r="E3" s="55"/>
      <c r="F3" s="55"/>
      <c r="G3" s="55"/>
    </row>
    <row r="4" spans="2:7" ht="21" customHeight="1">
      <c r="B4" s="55"/>
      <c r="C4" s="55" t="s">
        <v>255</v>
      </c>
      <c r="D4" s="55"/>
      <c r="E4" s="55" t="s">
        <v>256</v>
      </c>
      <c r="F4" s="55"/>
      <c r="G4" s="55" t="s">
        <v>25</v>
      </c>
    </row>
    <row r="5" spans="2:7" ht="21" customHeight="1">
      <c r="B5" s="7" t="s">
        <v>0</v>
      </c>
      <c r="C5" s="7" t="s">
        <v>257</v>
      </c>
      <c r="D5" s="7" t="s">
        <v>258</v>
      </c>
      <c r="E5" s="7" t="s">
        <v>257</v>
      </c>
      <c r="F5" s="7" t="s">
        <v>258</v>
      </c>
      <c r="G5" s="55"/>
    </row>
    <row r="6" spans="2:7" ht="21" customHeight="1">
      <c r="B6" s="7" t="s">
        <v>207</v>
      </c>
      <c r="C6" s="27">
        <v>1513</v>
      </c>
      <c r="D6" s="27">
        <v>1641</v>
      </c>
      <c r="E6" s="27">
        <v>12</v>
      </c>
      <c r="F6" s="27">
        <v>26</v>
      </c>
      <c r="G6" s="27">
        <f aca="true" t="shared" si="0" ref="G6:G11">SUM(C6:F6)</f>
        <v>3192</v>
      </c>
    </row>
    <row r="7" spans="2:7" ht="21" customHeight="1">
      <c r="B7" s="7" t="s">
        <v>208</v>
      </c>
      <c r="C7" s="27">
        <v>1459</v>
      </c>
      <c r="D7" s="27">
        <v>2199</v>
      </c>
      <c r="E7" s="27">
        <v>34</v>
      </c>
      <c r="F7" s="27">
        <v>93</v>
      </c>
      <c r="G7" s="27">
        <f t="shared" si="0"/>
        <v>3785</v>
      </c>
    </row>
    <row r="8" spans="2:7" ht="21" customHeight="1">
      <c r="B8" s="7" t="s">
        <v>209</v>
      </c>
      <c r="C8" s="27">
        <v>1981</v>
      </c>
      <c r="D8" s="27">
        <v>3701</v>
      </c>
      <c r="E8" s="27">
        <v>123</v>
      </c>
      <c r="F8" s="27">
        <v>290</v>
      </c>
      <c r="G8" s="27">
        <f t="shared" si="0"/>
        <v>6095</v>
      </c>
    </row>
    <row r="9" spans="2:7" ht="21" customHeight="1">
      <c r="B9" s="7" t="s">
        <v>210</v>
      </c>
      <c r="C9" s="27">
        <v>1911</v>
      </c>
      <c r="D9" s="27">
        <v>3650</v>
      </c>
      <c r="E9" s="27">
        <v>183</v>
      </c>
      <c r="F9" s="27">
        <v>401</v>
      </c>
      <c r="G9" s="27">
        <f t="shared" si="0"/>
        <v>6145</v>
      </c>
    </row>
    <row r="10" spans="2:7" ht="21" customHeight="1">
      <c r="B10" s="7" t="s">
        <v>196</v>
      </c>
      <c r="C10" s="27">
        <v>1436</v>
      </c>
      <c r="D10" s="27">
        <v>2385</v>
      </c>
      <c r="E10" s="27">
        <v>135</v>
      </c>
      <c r="F10" s="27">
        <v>265</v>
      </c>
      <c r="G10" s="27">
        <f t="shared" si="0"/>
        <v>4221</v>
      </c>
    </row>
    <row r="11" spans="2:7" ht="21" customHeight="1">
      <c r="B11" s="7" t="s">
        <v>25</v>
      </c>
      <c r="C11" s="27">
        <f>SUM(C6:C10)</f>
        <v>8300</v>
      </c>
      <c r="D11" s="27">
        <f>SUM(D6:D10)</f>
        <v>13576</v>
      </c>
      <c r="E11" s="27">
        <f>SUM(E6:E10)</f>
        <v>487</v>
      </c>
      <c r="F11" s="27">
        <f>SUM(F6:F10)</f>
        <v>1075</v>
      </c>
      <c r="G11" s="27">
        <f t="shared" si="0"/>
        <v>23438</v>
      </c>
    </row>
    <row r="12" ht="20.25" customHeight="1">
      <c r="B12" s="20"/>
    </row>
  </sheetData>
  <mergeCells count="7">
    <mergeCell ref="C2:F2"/>
    <mergeCell ref="B1:E1"/>
    <mergeCell ref="C3:G3"/>
    <mergeCell ref="C4:D4"/>
    <mergeCell ref="E4:F4"/>
    <mergeCell ref="B3:B4"/>
    <mergeCell ref="G4:G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G10"/>
  <sheetViews>
    <sheetView workbookViewId="0" topLeftCell="A1">
      <selection activeCell="E19" sqref="E19"/>
    </sheetView>
  </sheetViews>
  <sheetFormatPr defaultColWidth="9.00390625" defaultRowHeight="13.5"/>
  <cols>
    <col min="2" max="2" width="13.50390625" style="0" customWidth="1"/>
    <col min="3" max="6" width="15.625" style="0" customWidth="1"/>
    <col min="7" max="7" width="13.625" style="0" customWidth="1"/>
  </cols>
  <sheetData>
    <row r="1" spans="2:7" ht="21" customHeight="1">
      <c r="B1" s="4"/>
      <c r="C1" s="64" t="s">
        <v>261</v>
      </c>
      <c r="D1" s="64"/>
      <c r="E1" s="64"/>
      <c r="F1" s="64"/>
      <c r="G1" s="4"/>
    </row>
    <row r="2" spans="2:7" ht="21" customHeight="1">
      <c r="B2" s="55"/>
      <c r="C2" s="55" t="s">
        <v>254</v>
      </c>
      <c r="D2" s="55"/>
      <c r="E2" s="55"/>
      <c r="F2" s="55"/>
      <c r="G2" s="55"/>
    </row>
    <row r="3" spans="2:7" ht="21" customHeight="1">
      <c r="B3" s="55"/>
      <c r="C3" s="55" t="s">
        <v>255</v>
      </c>
      <c r="D3" s="55"/>
      <c r="E3" s="55" t="s">
        <v>256</v>
      </c>
      <c r="F3" s="55"/>
      <c r="G3" s="55" t="s">
        <v>25</v>
      </c>
    </row>
    <row r="4" spans="2:7" ht="21" customHeight="1">
      <c r="B4" s="7" t="s">
        <v>0</v>
      </c>
      <c r="C4" s="7" t="s">
        <v>257</v>
      </c>
      <c r="D4" s="7" t="s">
        <v>258</v>
      </c>
      <c r="E4" s="7" t="s">
        <v>257</v>
      </c>
      <c r="F4" s="7" t="s">
        <v>258</v>
      </c>
      <c r="G4" s="55"/>
    </row>
    <row r="5" spans="2:7" ht="21" customHeight="1">
      <c r="B5" s="7" t="s">
        <v>207</v>
      </c>
      <c r="C5" s="27">
        <v>524</v>
      </c>
      <c r="D5" s="27">
        <v>800</v>
      </c>
      <c r="E5" s="27">
        <v>10</v>
      </c>
      <c r="F5" s="27">
        <v>18</v>
      </c>
      <c r="G5" s="27">
        <f aca="true" t="shared" si="0" ref="G5:G10">SUM(C5:F5)</f>
        <v>1352</v>
      </c>
    </row>
    <row r="6" spans="2:7" ht="21" customHeight="1">
      <c r="B6" s="7" t="s">
        <v>208</v>
      </c>
      <c r="C6" s="27">
        <v>557</v>
      </c>
      <c r="D6" s="27">
        <v>1058</v>
      </c>
      <c r="E6" s="27">
        <v>18</v>
      </c>
      <c r="F6" s="27">
        <v>69</v>
      </c>
      <c r="G6" s="27">
        <f t="shared" si="0"/>
        <v>1702</v>
      </c>
    </row>
    <row r="7" spans="2:7" ht="21" customHeight="1">
      <c r="B7" s="7" t="s">
        <v>209</v>
      </c>
      <c r="C7" s="27">
        <v>801</v>
      </c>
      <c r="D7" s="27">
        <v>1748</v>
      </c>
      <c r="E7" s="27">
        <v>72</v>
      </c>
      <c r="F7" s="27">
        <v>192</v>
      </c>
      <c r="G7" s="27">
        <f t="shared" si="0"/>
        <v>2813</v>
      </c>
    </row>
    <row r="8" spans="2:7" ht="21" customHeight="1">
      <c r="B8" s="7" t="s">
        <v>210</v>
      </c>
      <c r="C8" s="27">
        <v>755</v>
      </c>
      <c r="D8" s="27">
        <v>1604</v>
      </c>
      <c r="E8" s="27">
        <v>109</v>
      </c>
      <c r="F8" s="27">
        <v>253</v>
      </c>
      <c r="G8" s="27">
        <f t="shared" si="0"/>
        <v>2721</v>
      </c>
    </row>
    <row r="9" spans="2:7" ht="21" customHeight="1">
      <c r="B9" s="7" t="s">
        <v>196</v>
      </c>
      <c r="C9" s="27">
        <v>595</v>
      </c>
      <c r="D9" s="27">
        <v>1062</v>
      </c>
      <c r="E9" s="27">
        <v>67</v>
      </c>
      <c r="F9" s="27">
        <v>155</v>
      </c>
      <c r="G9" s="27">
        <f t="shared" si="0"/>
        <v>1879</v>
      </c>
    </row>
    <row r="10" spans="2:7" ht="21" customHeight="1">
      <c r="B10" s="7" t="s">
        <v>25</v>
      </c>
      <c r="C10" s="27">
        <f>SUM(C5:C9)</f>
        <v>3232</v>
      </c>
      <c r="D10" s="27">
        <f>SUM(D5:D9)</f>
        <v>6272</v>
      </c>
      <c r="E10" s="27">
        <f>SUM(E5:E9)</f>
        <v>276</v>
      </c>
      <c r="F10" s="27">
        <f>SUM(F5:F9)</f>
        <v>687</v>
      </c>
      <c r="G10" s="27">
        <f t="shared" si="0"/>
        <v>10467</v>
      </c>
    </row>
  </sheetData>
  <mergeCells count="6">
    <mergeCell ref="C1:F1"/>
    <mergeCell ref="B2:B3"/>
    <mergeCell ref="C2:G2"/>
    <mergeCell ref="C3:D3"/>
    <mergeCell ref="E3:F3"/>
    <mergeCell ref="G3:G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G10"/>
  <sheetViews>
    <sheetView workbookViewId="0" topLeftCell="A1">
      <selection activeCell="E20" sqref="E20"/>
    </sheetView>
  </sheetViews>
  <sheetFormatPr defaultColWidth="9.00390625" defaultRowHeight="13.5"/>
  <cols>
    <col min="2" max="2" width="13.50390625" style="0" customWidth="1"/>
    <col min="3" max="6" width="15.625" style="0" customWidth="1"/>
    <col min="7" max="7" width="13.625" style="0" customWidth="1"/>
  </cols>
  <sheetData>
    <row r="1" spans="2:7" ht="21" customHeight="1">
      <c r="B1" s="4"/>
      <c r="C1" s="64" t="s">
        <v>262</v>
      </c>
      <c r="D1" s="64"/>
      <c r="E1" s="64"/>
      <c r="F1" s="64"/>
      <c r="G1" s="4"/>
    </row>
    <row r="2" spans="2:7" ht="21" customHeight="1">
      <c r="B2" s="55"/>
      <c r="C2" s="55" t="s">
        <v>254</v>
      </c>
      <c r="D2" s="55"/>
      <c r="E2" s="55"/>
      <c r="F2" s="55"/>
      <c r="G2" s="55"/>
    </row>
    <row r="3" spans="2:7" ht="21" customHeight="1">
      <c r="B3" s="55"/>
      <c r="C3" s="55" t="s">
        <v>255</v>
      </c>
      <c r="D3" s="55"/>
      <c r="E3" s="55" t="s">
        <v>256</v>
      </c>
      <c r="F3" s="55"/>
      <c r="G3" s="55" t="s">
        <v>25</v>
      </c>
    </row>
    <row r="4" spans="2:7" ht="21" customHeight="1">
      <c r="B4" s="7" t="s">
        <v>0</v>
      </c>
      <c r="C4" s="7" t="s">
        <v>257</v>
      </c>
      <c r="D4" s="7" t="s">
        <v>258</v>
      </c>
      <c r="E4" s="7" t="s">
        <v>257</v>
      </c>
      <c r="F4" s="7" t="s">
        <v>258</v>
      </c>
      <c r="G4" s="55"/>
    </row>
    <row r="5" spans="2:7" ht="21" customHeight="1">
      <c r="B5" s="7" t="s">
        <v>207</v>
      </c>
      <c r="C5" s="27">
        <v>989</v>
      </c>
      <c r="D5" s="27">
        <v>841</v>
      </c>
      <c r="E5" s="27">
        <v>2</v>
      </c>
      <c r="F5" s="27">
        <v>8</v>
      </c>
      <c r="G5" s="27">
        <f aca="true" t="shared" si="0" ref="G5:G10">SUM(C5:F5)</f>
        <v>1840</v>
      </c>
    </row>
    <row r="6" spans="2:7" ht="21" customHeight="1">
      <c r="B6" s="7" t="s">
        <v>208</v>
      </c>
      <c r="C6" s="27">
        <v>902</v>
      </c>
      <c r="D6" s="27">
        <v>1141</v>
      </c>
      <c r="E6" s="27">
        <v>16</v>
      </c>
      <c r="F6" s="27">
        <v>24</v>
      </c>
      <c r="G6" s="27">
        <f t="shared" si="0"/>
        <v>2083</v>
      </c>
    </row>
    <row r="7" spans="2:7" ht="21" customHeight="1">
      <c r="B7" s="7" t="s">
        <v>209</v>
      </c>
      <c r="C7" s="27">
        <v>1180</v>
      </c>
      <c r="D7" s="27">
        <v>1953</v>
      </c>
      <c r="E7" s="27">
        <v>51</v>
      </c>
      <c r="F7" s="27">
        <v>98</v>
      </c>
      <c r="G7" s="27">
        <f t="shared" si="0"/>
        <v>3282</v>
      </c>
    </row>
    <row r="8" spans="2:7" ht="21" customHeight="1">
      <c r="B8" s="7" t="s">
        <v>210</v>
      </c>
      <c r="C8" s="27">
        <v>1156</v>
      </c>
      <c r="D8" s="27">
        <v>2046</v>
      </c>
      <c r="E8" s="27">
        <v>74</v>
      </c>
      <c r="F8" s="27">
        <v>148</v>
      </c>
      <c r="G8" s="27">
        <f t="shared" si="0"/>
        <v>3424</v>
      </c>
    </row>
    <row r="9" spans="2:7" ht="21" customHeight="1">
      <c r="B9" s="7" t="s">
        <v>196</v>
      </c>
      <c r="C9" s="27">
        <v>841</v>
      </c>
      <c r="D9" s="27">
        <v>1323</v>
      </c>
      <c r="E9" s="27">
        <v>68</v>
      </c>
      <c r="F9" s="27">
        <v>110</v>
      </c>
      <c r="G9" s="27">
        <f t="shared" si="0"/>
        <v>2342</v>
      </c>
    </row>
    <row r="10" spans="2:7" ht="21" customHeight="1">
      <c r="B10" s="7" t="s">
        <v>25</v>
      </c>
      <c r="C10" s="27">
        <f>SUM(C5:C9)</f>
        <v>5068</v>
      </c>
      <c r="D10" s="27">
        <f>SUM(D5:D9)</f>
        <v>7304</v>
      </c>
      <c r="E10" s="27">
        <f>SUM(E5:E9)</f>
        <v>211</v>
      </c>
      <c r="F10" s="27">
        <f>SUM(F5:F9)</f>
        <v>388</v>
      </c>
      <c r="G10" s="27">
        <f t="shared" si="0"/>
        <v>12971</v>
      </c>
    </row>
  </sheetData>
  <mergeCells count="6">
    <mergeCell ref="C1:F1"/>
    <mergeCell ref="B2:B3"/>
    <mergeCell ref="C2:G2"/>
    <mergeCell ref="C3:D3"/>
    <mergeCell ref="E3:F3"/>
    <mergeCell ref="G3:G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H11"/>
  <sheetViews>
    <sheetView workbookViewId="0" topLeftCell="A1">
      <selection activeCell="E21" sqref="E21"/>
    </sheetView>
  </sheetViews>
  <sheetFormatPr defaultColWidth="9.00390625" defaultRowHeight="13.5"/>
  <cols>
    <col min="2" max="8" width="12.625" style="0" customWidth="1"/>
  </cols>
  <sheetData>
    <row r="1" spans="2:8" ht="21.75" customHeight="1">
      <c r="B1" s="58" t="s">
        <v>263</v>
      </c>
      <c r="C1" s="58"/>
      <c r="D1" s="58"/>
      <c r="E1" s="4"/>
      <c r="F1" s="5"/>
      <c r="G1" s="5"/>
      <c r="H1" s="5"/>
    </row>
    <row r="2" spans="2:8" ht="21.75" customHeight="1">
      <c r="B2" s="5"/>
      <c r="C2" s="64" t="s">
        <v>272</v>
      </c>
      <c r="D2" s="64"/>
      <c r="E2" s="64"/>
      <c r="F2" s="64"/>
      <c r="G2" s="64"/>
      <c r="H2" s="5"/>
    </row>
    <row r="3" spans="2:8" ht="21" customHeight="1">
      <c r="B3" s="6"/>
      <c r="C3" s="55" t="s">
        <v>232</v>
      </c>
      <c r="D3" s="55"/>
      <c r="E3" s="55" t="s">
        <v>234</v>
      </c>
      <c r="F3" s="55"/>
      <c r="G3" s="55" t="s">
        <v>101</v>
      </c>
      <c r="H3" s="55"/>
    </row>
    <row r="4" spans="2:8" ht="21.75" customHeight="1">
      <c r="B4" s="7" t="s">
        <v>0</v>
      </c>
      <c r="C4" s="7" t="s">
        <v>264</v>
      </c>
      <c r="D4" s="7" t="s">
        <v>265</v>
      </c>
      <c r="E4" s="7" t="s">
        <v>264</v>
      </c>
      <c r="F4" s="7" t="s">
        <v>265</v>
      </c>
      <c r="G4" s="7" t="s">
        <v>264</v>
      </c>
      <c r="H4" s="7" t="s">
        <v>265</v>
      </c>
    </row>
    <row r="5" spans="2:8" ht="21.75" customHeight="1">
      <c r="B5" s="7" t="s">
        <v>207</v>
      </c>
      <c r="C5" s="27">
        <v>2419</v>
      </c>
      <c r="D5" s="27">
        <v>773</v>
      </c>
      <c r="E5" s="27">
        <v>67830</v>
      </c>
      <c r="F5" s="27">
        <v>21105</v>
      </c>
      <c r="G5" s="25">
        <f>E5/C5</f>
        <v>28.040512608515915</v>
      </c>
      <c r="H5" s="25">
        <f>F5/D5</f>
        <v>27.302716688227683</v>
      </c>
    </row>
    <row r="6" spans="2:8" ht="21.75" customHeight="1">
      <c r="B6" s="7" t="s">
        <v>208</v>
      </c>
      <c r="C6" s="27">
        <v>2973</v>
      </c>
      <c r="D6" s="27">
        <v>813</v>
      </c>
      <c r="E6" s="27">
        <v>77132</v>
      </c>
      <c r="F6" s="27">
        <v>19631</v>
      </c>
      <c r="G6" s="25">
        <f aca="true" t="shared" si="0" ref="G6:H11">E6/C6</f>
        <v>25.94416414396233</v>
      </c>
      <c r="H6" s="25">
        <f t="shared" si="0"/>
        <v>24.146371463714637</v>
      </c>
    </row>
    <row r="7" spans="2:8" ht="21.75" customHeight="1">
      <c r="B7" s="7" t="s">
        <v>209</v>
      </c>
      <c r="C7" s="27">
        <v>4953</v>
      </c>
      <c r="D7" s="27">
        <v>1142</v>
      </c>
      <c r="E7" s="27">
        <v>111588</v>
      </c>
      <c r="F7" s="27">
        <v>23472</v>
      </c>
      <c r="G7" s="25">
        <f t="shared" si="0"/>
        <v>22.52937613567535</v>
      </c>
      <c r="H7" s="25">
        <f t="shared" si="0"/>
        <v>20.553415061295972</v>
      </c>
    </row>
    <row r="8" spans="2:8" ht="21.75" customHeight="1">
      <c r="B8" s="7" t="s">
        <v>210</v>
      </c>
      <c r="C8" s="27">
        <v>5618</v>
      </c>
      <c r="D8" s="27">
        <v>527</v>
      </c>
      <c r="E8" s="27">
        <v>105111</v>
      </c>
      <c r="F8" s="27">
        <v>9044</v>
      </c>
      <c r="G8" s="25">
        <f t="shared" si="0"/>
        <v>18.709683161267353</v>
      </c>
      <c r="H8" s="25">
        <f t="shared" si="0"/>
        <v>17.161290322580644</v>
      </c>
    </row>
    <row r="9" spans="2:8" ht="21.75" customHeight="1">
      <c r="B9" s="7" t="s">
        <v>196</v>
      </c>
      <c r="C9" s="27">
        <v>4031</v>
      </c>
      <c r="D9" s="27">
        <v>190</v>
      </c>
      <c r="E9" s="27">
        <v>57384</v>
      </c>
      <c r="F9" s="27">
        <v>2394</v>
      </c>
      <c r="G9" s="25">
        <f t="shared" si="0"/>
        <v>14.235673530141405</v>
      </c>
      <c r="H9" s="25">
        <f t="shared" si="0"/>
        <v>12.6</v>
      </c>
    </row>
    <row r="10" spans="2:8" ht="21.75" customHeight="1">
      <c r="B10" s="6" t="s">
        <v>211</v>
      </c>
      <c r="C10" s="27">
        <v>676</v>
      </c>
      <c r="D10" s="27">
        <v>21</v>
      </c>
      <c r="E10" s="27">
        <v>6967</v>
      </c>
      <c r="F10" s="27">
        <v>209</v>
      </c>
      <c r="G10" s="25">
        <f t="shared" si="0"/>
        <v>10.30621301775148</v>
      </c>
      <c r="H10" s="25">
        <f t="shared" si="0"/>
        <v>9.952380952380953</v>
      </c>
    </row>
    <row r="11" spans="2:8" ht="21.75" customHeight="1">
      <c r="B11" s="7" t="s">
        <v>25</v>
      </c>
      <c r="C11" s="27">
        <f>SUM(C5:C10)</f>
        <v>20670</v>
      </c>
      <c r="D11" s="27">
        <f>SUM(D5:D10)</f>
        <v>3466</v>
      </c>
      <c r="E11" s="27">
        <f>SUM(E5:E10)</f>
        <v>426012</v>
      </c>
      <c r="F11" s="27">
        <f>SUM(F5:F10)</f>
        <v>75855</v>
      </c>
      <c r="G11" s="25">
        <f t="shared" si="0"/>
        <v>20.610159651669086</v>
      </c>
      <c r="H11" s="25">
        <f t="shared" si="0"/>
        <v>21.885458742065783</v>
      </c>
    </row>
  </sheetData>
  <mergeCells count="5">
    <mergeCell ref="B1:D1"/>
    <mergeCell ref="C2:G2"/>
    <mergeCell ref="C3:D3"/>
    <mergeCell ref="E3:F3"/>
    <mergeCell ref="G3:H3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25"/>
  <sheetViews>
    <sheetView zoomScale="75" zoomScaleNormal="75" workbookViewId="0" topLeftCell="A1">
      <selection activeCell="I20" sqref="I20"/>
    </sheetView>
  </sheetViews>
  <sheetFormatPr defaultColWidth="9.00390625" defaultRowHeight="13.5"/>
  <cols>
    <col min="1" max="2" width="6.625" style="0" customWidth="1"/>
    <col min="3" max="5" width="10.625" style="0" customWidth="1"/>
    <col min="6" max="6" width="2.625" style="0" customWidth="1"/>
    <col min="7" max="7" width="6.625" style="0" customWidth="1"/>
    <col min="8" max="10" width="10.625" style="0" customWidth="1"/>
    <col min="11" max="11" width="2.625" style="0" customWidth="1"/>
    <col min="12" max="12" width="6.625" style="0" customWidth="1"/>
    <col min="13" max="15" width="10.625" style="0" customWidth="1"/>
  </cols>
  <sheetData>
    <row r="1" spans="2:15" ht="22.5" customHeight="1">
      <c r="B1" s="61" t="s">
        <v>124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15" ht="18" customHeight="1">
      <c r="B2" s="6"/>
      <c r="C2" s="55" t="s">
        <v>101</v>
      </c>
      <c r="D2" s="55"/>
      <c r="E2" s="55"/>
      <c r="F2" s="5"/>
      <c r="G2" s="6"/>
      <c r="H2" s="55" t="s">
        <v>101</v>
      </c>
      <c r="I2" s="55"/>
      <c r="J2" s="55"/>
      <c r="K2" s="5"/>
      <c r="L2" s="6"/>
      <c r="M2" s="55" t="s">
        <v>101</v>
      </c>
      <c r="N2" s="55"/>
      <c r="O2" s="55"/>
    </row>
    <row r="3" spans="2:15" ht="18" customHeight="1">
      <c r="B3" s="7" t="s">
        <v>0</v>
      </c>
      <c r="C3" s="7" t="s">
        <v>125</v>
      </c>
      <c r="D3" s="7" t="s">
        <v>114</v>
      </c>
      <c r="E3" s="19" t="s">
        <v>115</v>
      </c>
      <c r="F3" s="4"/>
      <c r="G3" s="7" t="s">
        <v>0</v>
      </c>
      <c r="H3" s="7" t="s">
        <v>125</v>
      </c>
      <c r="I3" s="7" t="s">
        <v>114</v>
      </c>
      <c r="J3" s="19" t="s">
        <v>115</v>
      </c>
      <c r="K3" s="4"/>
      <c r="L3" s="7" t="s">
        <v>0</v>
      </c>
      <c r="M3" s="7" t="s">
        <v>125</v>
      </c>
      <c r="N3" s="7" t="s">
        <v>114</v>
      </c>
      <c r="O3" s="19" t="s">
        <v>115</v>
      </c>
    </row>
    <row r="4" spans="2:15" ht="18" customHeight="1">
      <c r="B4" s="7">
        <v>25</v>
      </c>
      <c r="C4" s="27"/>
      <c r="D4" s="27"/>
      <c r="E4" s="88">
        <v>28.9</v>
      </c>
      <c r="F4" s="4"/>
      <c r="G4" s="7">
        <v>46</v>
      </c>
      <c r="H4" s="24">
        <v>25.3</v>
      </c>
      <c r="I4" s="24">
        <v>26.1</v>
      </c>
      <c r="J4" s="33">
        <v>25.9</v>
      </c>
      <c r="K4" s="4"/>
      <c r="L4" s="7">
        <v>67</v>
      </c>
      <c r="M4" s="24">
        <v>15.9</v>
      </c>
      <c r="N4" s="24">
        <v>18.1</v>
      </c>
      <c r="O4" s="33">
        <v>20.8</v>
      </c>
    </row>
    <row r="5" spans="2:15" ht="18" customHeight="1">
      <c r="B5" s="7">
        <v>26</v>
      </c>
      <c r="C5" s="27"/>
      <c r="D5" s="27"/>
      <c r="E5" s="88">
        <v>29</v>
      </c>
      <c r="F5" s="4"/>
      <c r="G5" s="7">
        <v>47</v>
      </c>
      <c r="H5" s="24">
        <v>25.1</v>
      </c>
      <c r="I5" s="24">
        <v>25.8</v>
      </c>
      <c r="J5" s="33">
        <v>27</v>
      </c>
      <c r="K5" s="4"/>
      <c r="L5" s="7">
        <v>68</v>
      </c>
      <c r="M5" s="24">
        <v>15.7</v>
      </c>
      <c r="N5" s="24">
        <v>17.7</v>
      </c>
      <c r="O5" s="33">
        <v>18.7</v>
      </c>
    </row>
    <row r="6" spans="2:15" ht="18" customHeight="1">
      <c r="B6" s="7">
        <v>27</v>
      </c>
      <c r="C6" s="27"/>
      <c r="D6" s="27"/>
      <c r="E6" s="88">
        <v>28.7</v>
      </c>
      <c r="F6" s="4"/>
      <c r="G6" s="7">
        <v>48</v>
      </c>
      <c r="H6" s="24">
        <v>24.3</v>
      </c>
      <c r="I6" s="24">
        <v>25.6</v>
      </c>
      <c r="J6" s="33">
        <v>26</v>
      </c>
      <c r="K6" s="4"/>
      <c r="L6" s="7">
        <v>69</v>
      </c>
      <c r="M6" s="24">
        <v>15.3</v>
      </c>
      <c r="N6" s="24">
        <v>17.8</v>
      </c>
      <c r="O6" s="33">
        <v>19.1</v>
      </c>
    </row>
    <row r="7" spans="2:15" ht="18" customHeight="1">
      <c r="B7" s="7">
        <v>28</v>
      </c>
      <c r="C7" s="27"/>
      <c r="D7" s="27"/>
      <c r="E7" s="88">
        <v>29</v>
      </c>
      <c r="F7" s="4"/>
      <c r="G7" s="7">
        <v>49</v>
      </c>
      <c r="H7" s="24">
        <v>24.2</v>
      </c>
      <c r="I7" s="24">
        <v>25</v>
      </c>
      <c r="J7" s="33">
        <v>26.1</v>
      </c>
      <c r="K7" s="4"/>
      <c r="L7" s="7">
        <v>70</v>
      </c>
      <c r="M7" s="24">
        <v>14.4</v>
      </c>
      <c r="N7" s="24">
        <v>17.2</v>
      </c>
      <c r="O7" s="33">
        <v>18.5</v>
      </c>
    </row>
    <row r="8" spans="2:15" ht="18" customHeight="1">
      <c r="B8" s="7">
        <v>29</v>
      </c>
      <c r="C8" s="27"/>
      <c r="D8" s="27"/>
      <c r="E8" s="88">
        <v>29.2</v>
      </c>
      <c r="F8" s="4"/>
      <c r="G8" s="7">
        <v>50</v>
      </c>
      <c r="H8" s="24">
        <v>23.8</v>
      </c>
      <c r="I8" s="24">
        <v>25</v>
      </c>
      <c r="J8" s="33">
        <v>26.1</v>
      </c>
      <c r="K8" s="4"/>
      <c r="L8" s="7">
        <v>71</v>
      </c>
      <c r="M8" s="24">
        <v>14.3</v>
      </c>
      <c r="N8" s="24">
        <v>16.2</v>
      </c>
      <c r="O8" s="33">
        <v>17.5</v>
      </c>
    </row>
    <row r="9" spans="2:15" ht="18" customHeight="1">
      <c r="B9" s="7">
        <v>30</v>
      </c>
      <c r="C9" s="27"/>
      <c r="D9" s="27"/>
      <c r="E9" s="88">
        <v>28.7</v>
      </c>
      <c r="F9" s="4"/>
      <c r="G9" s="7">
        <v>51</v>
      </c>
      <c r="H9" s="24">
        <v>23.5</v>
      </c>
      <c r="I9" s="24">
        <v>24.1</v>
      </c>
      <c r="J9" s="33">
        <v>25.2</v>
      </c>
      <c r="K9" s="4"/>
      <c r="L9" s="7">
        <v>72</v>
      </c>
      <c r="M9" s="24">
        <v>13.5</v>
      </c>
      <c r="N9" s="24">
        <v>15.4</v>
      </c>
      <c r="O9" s="33">
        <v>17.5</v>
      </c>
    </row>
    <row r="10" spans="2:15" ht="18" customHeight="1">
      <c r="B10" s="7">
        <v>31</v>
      </c>
      <c r="C10" s="27"/>
      <c r="D10" s="27"/>
      <c r="E10" s="88">
        <v>28.8</v>
      </c>
      <c r="F10" s="4"/>
      <c r="G10" s="7">
        <v>52</v>
      </c>
      <c r="H10" s="24">
        <v>22.9</v>
      </c>
      <c r="I10" s="24">
        <v>24</v>
      </c>
      <c r="J10" s="33">
        <v>24.5</v>
      </c>
      <c r="K10" s="4"/>
      <c r="L10" s="7">
        <v>73</v>
      </c>
      <c r="M10" s="24">
        <v>13.2</v>
      </c>
      <c r="N10" s="24">
        <v>15.2</v>
      </c>
      <c r="O10" s="33">
        <v>17.2</v>
      </c>
    </row>
    <row r="11" spans="2:15" ht="18" customHeight="1">
      <c r="B11" s="7">
        <v>32</v>
      </c>
      <c r="C11" s="27"/>
      <c r="D11" s="27"/>
      <c r="E11" s="88">
        <v>28.5</v>
      </c>
      <c r="F11" s="4"/>
      <c r="G11" s="7">
        <v>53</v>
      </c>
      <c r="H11" s="24">
        <v>22.4</v>
      </c>
      <c r="I11" s="24">
        <v>23.3</v>
      </c>
      <c r="J11" s="33">
        <v>24.7</v>
      </c>
      <c r="K11" s="4"/>
      <c r="L11" s="7">
        <v>74</v>
      </c>
      <c r="M11" s="24">
        <v>12.6</v>
      </c>
      <c r="N11" s="24">
        <v>14.8</v>
      </c>
      <c r="O11" s="33">
        <v>16.3</v>
      </c>
    </row>
    <row r="12" spans="2:15" ht="18" customHeight="1">
      <c r="B12" s="7">
        <v>33</v>
      </c>
      <c r="C12" s="27"/>
      <c r="D12" s="27"/>
      <c r="E12" s="88">
        <v>28.5</v>
      </c>
      <c r="F12" s="4"/>
      <c r="G12" s="7">
        <v>54</v>
      </c>
      <c r="H12" s="24">
        <v>22.1</v>
      </c>
      <c r="I12" s="24">
        <v>23.1</v>
      </c>
      <c r="J12" s="33">
        <v>24.1</v>
      </c>
      <c r="K12" s="4"/>
      <c r="L12" s="7">
        <v>75</v>
      </c>
      <c r="M12" s="24">
        <v>11.9</v>
      </c>
      <c r="N12" s="24">
        <v>13.7</v>
      </c>
      <c r="O12" s="33">
        <v>16.5</v>
      </c>
    </row>
    <row r="13" spans="2:15" ht="18" customHeight="1">
      <c r="B13" s="7">
        <v>34</v>
      </c>
      <c r="C13" s="27"/>
      <c r="D13" s="27"/>
      <c r="E13" s="88">
        <v>28.3</v>
      </c>
      <c r="F13" s="4"/>
      <c r="G13" s="7">
        <v>55</v>
      </c>
      <c r="H13" s="24">
        <v>21.4</v>
      </c>
      <c r="I13" s="24">
        <v>22.7</v>
      </c>
      <c r="J13" s="33">
        <v>24.3</v>
      </c>
      <c r="K13" s="4"/>
      <c r="L13" s="7">
        <v>76</v>
      </c>
      <c r="M13" s="24">
        <v>11.3</v>
      </c>
      <c r="N13" s="24">
        <v>13.3</v>
      </c>
      <c r="O13" s="33">
        <v>15.1</v>
      </c>
    </row>
    <row r="14" spans="2:15" ht="18" customHeight="1">
      <c r="B14" s="7">
        <v>35</v>
      </c>
      <c r="C14" s="27"/>
      <c r="D14" s="27"/>
      <c r="E14" s="88">
        <v>28.5</v>
      </c>
      <c r="F14" s="4"/>
      <c r="G14" s="7">
        <v>56</v>
      </c>
      <c r="H14" s="24">
        <v>21.5</v>
      </c>
      <c r="I14" s="24">
        <v>22.3</v>
      </c>
      <c r="J14" s="33">
        <v>24</v>
      </c>
      <c r="K14" s="4"/>
      <c r="L14" s="7">
        <v>77</v>
      </c>
      <c r="M14" s="24">
        <v>10.3</v>
      </c>
      <c r="N14" s="24">
        <v>12.9</v>
      </c>
      <c r="O14" s="33">
        <v>14.8</v>
      </c>
    </row>
    <row r="15" spans="2:15" ht="18" customHeight="1">
      <c r="B15" s="7">
        <v>36</v>
      </c>
      <c r="C15" s="27"/>
      <c r="D15" s="27"/>
      <c r="E15" s="88">
        <v>28.6</v>
      </c>
      <c r="F15" s="4"/>
      <c r="G15" s="7">
        <v>57</v>
      </c>
      <c r="H15" s="24">
        <v>21</v>
      </c>
      <c r="I15" s="24">
        <v>22.1</v>
      </c>
      <c r="J15" s="33">
        <v>23.1</v>
      </c>
      <c r="K15" s="4"/>
      <c r="L15" s="7">
        <v>78</v>
      </c>
      <c r="M15" s="24">
        <v>10</v>
      </c>
      <c r="N15" s="24">
        <v>12.4</v>
      </c>
      <c r="O15" s="33">
        <v>13.9</v>
      </c>
    </row>
    <row r="16" spans="2:15" ht="18" customHeight="1">
      <c r="B16" s="7">
        <v>37</v>
      </c>
      <c r="C16" s="27"/>
      <c r="D16" s="27"/>
      <c r="E16" s="88">
        <v>28.1</v>
      </c>
      <c r="F16" s="4"/>
      <c r="G16" s="7">
        <v>58</v>
      </c>
      <c r="H16" s="24">
        <v>20.7</v>
      </c>
      <c r="I16" s="24">
        <v>21.4</v>
      </c>
      <c r="J16" s="33">
        <v>22.5</v>
      </c>
      <c r="K16" s="4"/>
      <c r="L16" s="7">
        <v>79</v>
      </c>
      <c r="M16" s="24">
        <v>9.7</v>
      </c>
      <c r="N16" s="24">
        <v>11.7</v>
      </c>
      <c r="O16" s="33">
        <v>14</v>
      </c>
    </row>
    <row r="17" spans="2:15" ht="18" customHeight="1">
      <c r="B17" s="7">
        <v>38</v>
      </c>
      <c r="C17" s="27"/>
      <c r="D17" s="27"/>
      <c r="E17" s="88">
        <v>28.2</v>
      </c>
      <c r="F17" s="4"/>
      <c r="G17" s="7">
        <v>59</v>
      </c>
      <c r="H17" s="24">
        <v>20.9</v>
      </c>
      <c r="I17" s="24">
        <v>21.6</v>
      </c>
      <c r="J17" s="33">
        <v>22.2</v>
      </c>
      <c r="K17" s="4"/>
      <c r="L17" s="7">
        <v>80</v>
      </c>
      <c r="M17" s="24">
        <v>9.5</v>
      </c>
      <c r="N17" s="24">
        <v>11.5</v>
      </c>
      <c r="O17" s="33">
        <v>12.8</v>
      </c>
    </row>
    <row r="18" spans="2:15" ht="18" customHeight="1">
      <c r="B18" s="7">
        <v>39</v>
      </c>
      <c r="C18" s="27"/>
      <c r="D18" s="27"/>
      <c r="E18" s="88">
        <v>27.9</v>
      </c>
      <c r="F18" s="4"/>
      <c r="G18" s="7">
        <v>60</v>
      </c>
      <c r="H18" s="24">
        <v>20</v>
      </c>
      <c r="I18" s="24">
        <v>21</v>
      </c>
      <c r="J18" s="33">
        <v>22.3</v>
      </c>
      <c r="K18" s="4"/>
      <c r="L18" s="7">
        <v>81</v>
      </c>
      <c r="M18" s="24">
        <v>8.2</v>
      </c>
      <c r="N18" s="24">
        <v>10.4</v>
      </c>
      <c r="O18" s="33">
        <v>13.8</v>
      </c>
    </row>
    <row r="19" spans="2:15" ht="18" customHeight="1">
      <c r="B19" s="7">
        <v>40</v>
      </c>
      <c r="C19" s="24">
        <v>27</v>
      </c>
      <c r="D19" s="24">
        <v>27.5</v>
      </c>
      <c r="E19" s="88">
        <v>27.8</v>
      </c>
      <c r="F19" s="4"/>
      <c r="G19" s="7">
        <v>61</v>
      </c>
      <c r="H19" s="24">
        <v>19.4</v>
      </c>
      <c r="I19" s="24">
        <v>20.5</v>
      </c>
      <c r="J19" s="33">
        <v>21.5</v>
      </c>
      <c r="K19" s="4"/>
      <c r="L19" s="7">
        <v>82</v>
      </c>
      <c r="M19" s="24">
        <v>7</v>
      </c>
      <c r="N19" s="24">
        <v>10.2</v>
      </c>
      <c r="O19" s="33">
        <v>13</v>
      </c>
    </row>
    <row r="20" spans="2:15" ht="18" customHeight="1">
      <c r="B20" s="7">
        <v>41</v>
      </c>
      <c r="C20" s="24">
        <v>26.9</v>
      </c>
      <c r="D20" s="24">
        <v>26.8</v>
      </c>
      <c r="E20" s="88">
        <v>27.5</v>
      </c>
      <c r="F20" s="4"/>
      <c r="G20" s="7">
        <v>62</v>
      </c>
      <c r="H20" s="24">
        <v>19.2</v>
      </c>
      <c r="I20" s="24">
        <v>20.4</v>
      </c>
      <c r="J20" s="33">
        <v>21.5</v>
      </c>
      <c r="K20" s="4"/>
      <c r="L20" s="7">
        <v>83</v>
      </c>
      <c r="M20" s="24">
        <v>6.7</v>
      </c>
      <c r="N20" s="24">
        <v>9.5</v>
      </c>
      <c r="O20" s="33">
        <v>11.7</v>
      </c>
    </row>
    <row r="21" spans="2:15" ht="18" customHeight="1">
      <c r="B21" s="7">
        <v>42</v>
      </c>
      <c r="C21" s="24">
        <v>26.2</v>
      </c>
      <c r="D21" s="24">
        <v>26.9</v>
      </c>
      <c r="E21" s="88">
        <v>27.3</v>
      </c>
      <c r="F21" s="4"/>
      <c r="G21" s="7">
        <v>63</v>
      </c>
      <c r="H21" s="24">
        <v>18.6</v>
      </c>
      <c r="I21" s="24">
        <v>19.9</v>
      </c>
      <c r="J21" s="33">
        <v>20.5</v>
      </c>
      <c r="K21" s="4"/>
      <c r="L21" s="7">
        <v>84</v>
      </c>
      <c r="M21" s="24">
        <v>6.4</v>
      </c>
      <c r="N21" s="24">
        <v>9.1</v>
      </c>
      <c r="O21" s="33">
        <v>11.8</v>
      </c>
    </row>
    <row r="22" spans="2:15" ht="18" customHeight="1">
      <c r="B22" s="7">
        <v>43</v>
      </c>
      <c r="C22" s="24">
        <v>26.4</v>
      </c>
      <c r="D22" s="24">
        <v>26.6</v>
      </c>
      <c r="E22" s="88">
        <v>27.3</v>
      </c>
      <c r="F22" s="4"/>
      <c r="G22" s="7">
        <v>64</v>
      </c>
      <c r="H22" s="24">
        <v>18</v>
      </c>
      <c r="I22" s="24">
        <v>19.3</v>
      </c>
      <c r="J22" s="33">
        <v>21</v>
      </c>
      <c r="K22" s="4"/>
      <c r="L22" s="7">
        <v>85</v>
      </c>
      <c r="M22" s="24">
        <v>6.1</v>
      </c>
      <c r="N22" s="24">
        <v>8.5</v>
      </c>
      <c r="O22" s="33">
        <v>11.8</v>
      </c>
    </row>
    <row r="23" spans="2:15" ht="18" customHeight="1">
      <c r="B23" s="7">
        <v>44</v>
      </c>
      <c r="C23" s="24">
        <v>26.1</v>
      </c>
      <c r="D23" s="24">
        <v>26.5</v>
      </c>
      <c r="E23" s="88">
        <v>27.1</v>
      </c>
      <c r="F23" s="4"/>
      <c r="G23" s="7">
        <v>65</v>
      </c>
      <c r="H23" s="24">
        <v>17.8</v>
      </c>
      <c r="I23" s="24">
        <v>19.4</v>
      </c>
      <c r="J23" s="33">
        <v>20.3</v>
      </c>
      <c r="K23" s="4"/>
      <c r="L23" s="4"/>
      <c r="M23" s="22"/>
      <c r="N23" s="22"/>
      <c r="O23" s="22"/>
    </row>
    <row r="24" spans="2:15" ht="18" customHeight="1">
      <c r="B24" s="7">
        <v>45</v>
      </c>
      <c r="C24" s="24">
        <v>25.8</v>
      </c>
      <c r="D24" s="24">
        <v>26.6</v>
      </c>
      <c r="E24" s="88">
        <v>27.2</v>
      </c>
      <c r="F24" s="4"/>
      <c r="G24" s="7">
        <v>66</v>
      </c>
      <c r="H24" s="24">
        <v>16.8</v>
      </c>
      <c r="I24" s="24">
        <v>18.8</v>
      </c>
      <c r="J24" s="33">
        <v>20.1</v>
      </c>
      <c r="K24" s="4"/>
      <c r="L24" s="4"/>
      <c r="M24" s="22"/>
      <c r="N24" s="22"/>
      <c r="O24" s="22"/>
    </row>
    <row r="25" ht="13.5">
      <c r="E25" s="21"/>
    </row>
  </sheetData>
  <mergeCells count="4">
    <mergeCell ref="B1:O1"/>
    <mergeCell ref="C2:E2"/>
    <mergeCell ref="H2:J2"/>
    <mergeCell ref="M2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H10"/>
  <sheetViews>
    <sheetView workbookViewId="0" topLeftCell="A1">
      <selection activeCell="F14" sqref="F14"/>
    </sheetView>
  </sheetViews>
  <sheetFormatPr defaultColWidth="9.00390625" defaultRowHeight="13.5"/>
  <cols>
    <col min="2" max="8" width="12.625" style="0" customWidth="1"/>
  </cols>
  <sheetData>
    <row r="1" spans="2:8" ht="21.75" customHeight="1">
      <c r="B1" s="5"/>
      <c r="C1" s="64" t="s">
        <v>273</v>
      </c>
      <c r="D1" s="64"/>
      <c r="E1" s="64"/>
      <c r="F1" s="64"/>
      <c r="G1" s="64"/>
      <c r="H1" s="5"/>
    </row>
    <row r="2" spans="2:8" ht="21.75" customHeight="1">
      <c r="B2" s="6"/>
      <c r="C2" s="55" t="s">
        <v>232</v>
      </c>
      <c r="D2" s="55"/>
      <c r="E2" s="55" t="s">
        <v>234</v>
      </c>
      <c r="F2" s="55"/>
      <c r="G2" s="55" t="s">
        <v>101</v>
      </c>
      <c r="H2" s="55"/>
    </row>
    <row r="3" spans="2:8" ht="21.75" customHeight="1">
      <c r="B3" s="7" t="s">
        <v>0</v>
      </c>
      <c r="C3" s="7" t="s">
        <v>264</v>
      </c>
      <c r="D3" s="7" t="s">
        <v>265</v>
      </c>
      <c r="E3" s="7" t="s">
        <v>264</v>
      </c>
      <c r="F3" s="7" t="s">
        <v>265</v>
      </c>
      <c r="G3" s="7" t="s">
        <v>264</v>
      </c>
      <c r="H3" s="7" t="s">
        <v>265</v>
      </c>
    </row>
    <row r="4" spans="2:8" ht="21.75" customHeight="1">
      <c r="B4" s="7" t="s">
        <v>207</v>
      </c>
      <c r="C4" s="27">
        <v>764</v>
      </c>
      <c r="D4" s="27">
        <v>588</v>
      </c>
      <c r="E4" s="27">
        <v>21470</v>
      </c>
      <c r="F4" s="27">
        <v>16135</v>
      </c>
      <c r="G4" s="25">
        <f>E4/C4</f>
        <v>28.102094240837697</v>
      </c>
      <c r="H4" s="25">
        <f>F4/D4</f>
        <v>27.44047619047619</v>
      </c>
    </row>
    <row r="5" spans="2:8" ht="21.75" customHeight="1">
      <c r="B5" s="7" t="s">
        <v>208</v>
      </c>
      <c r="C5" s="27">
        <v>1059</v>
      </c>
      <c r="D5" s="27">
        <v>644</v>
      </c>
      <c r="E5" s="27">
        <v>27643</v>
      </c>
      <c r="F5" s="27">
        <v>15572</v>
      </c>
      <c r="G5" s="25">
        <f aca="true" t="shared" si="0" ref="G5:H10">E5/C5</f>
        <v>26.10292728989613</v>
      </c>
      <c r="H5" s="25">
        <f t="shared" si="0"/>
        <v>24.180124223602483</v>
      </c>
    </row>
    <row r="6" spans="2:8" ht="21.75" customHeight="1">
      <c r="B6" s="7" t="s">
        <v>209</v>
      </c>
      <c r="C6" s="27">
        <v>1851</v>
      </c>
      <c r="D6" s="27">
        <v>962</v>
      </c>
      <c r="E6" s="27">
        <v>42379</v>
      </c>
      <c r="F6" s="27">
        <v>19746</v>
      </c>
      <c r="G6" s="25">
        <f t="shared" si="0"/>
        <v>22.895191788222583</v>
      </c>
      <c r="H6" s="25">
        <f t="shared" si="0"/>
        <v>20.525987525987524</v>
      </c>
    </row>
    <row r="7" spans="2:8" ht="21.75" customHeight="1">
      <c r="B7" s="7" t="s">
        <v>210</v>
      </c>
      <c r="C7" s="27">
        <v>2255</v>
      </c>
      <c r="D7" s="27">
        <v>466</v>
      </c>
      <c r="E7" s="27">
        <v>43835</v>
      </c>
      <c r="F7" s="27">
        <v>8059</v>
      </c>
      <c r="G7" s="25">
        <f t="shared" si="0"/>
        <v>19.4390243902439</v>
      </c>
      <c r="H7" s="25">
        <f t="shared" si="0"/>
        <v>17.293991416309012</v>
      </c>
    </row>
    <row r="8" spans="2:8" ht="21.75" customHeight="1">
      <c r="B8" s="7" t="s">
        <v>196</v>
      </c>
      <c r="C8" s="27">
        <v>1712</v>
      </c>
      <c r="D8" s="27">
        <v>167</v>
      </c>
      <c r="E8" s="27">
        <v>25508</v>
      </c>
      <c r="F8" s="27">
        <v>2197</v>
      </c>
      <c r="G8" s="25">
        <f t="shared" si="0"/>
        <v>14.899532710280374</v>
      </c>
      <c r="H8" s="25">
        <f t="shared" si="0"/>
        <v>13.155688622754491</v>
      </c>
    </row>
    <row r="9" spans="2:8" ht="21.75" customHeight="1">
      <c r="B9" s="6" t="s">
        <v>211</v>
      </c>
      <c r="C9" s="27">
        <v>261</v>
      </c>
      <c r="D9" s="27">
        <v>19</v>
      </c>
      <c r="E9" s="27">
        <v>2991</v>
      </c>
      <c r="F9" s="27">
        <v>181</v>
      </c>
      <c r="G9" s="25">
        <f t="shared" si="0"/>
        <v>11.459770114942529</v>
      </c>
      <c r="H9" s="25">
        <f t="shared" si="0"/>
        <v>9.526315789473685</v>
      </c>
    </row>
    <row r="10" spans="2:8" ht="21.75" customHeight="1">
      <c r="B10" s="7" t="s">
        <v>25</v>
      </c>
      <c r="C10" s="27">
        <f>SUM(C4:C9)</f>
        <v>7902</v>
      </c>
      <c r="D10" s="27">
        <f>SUM(D4:D9)</f>
        <v>2846</v>
      </c>
      <c r="E10" s="27">
        <f>SUM(E4:E9)</f>
        <v>163826</v>
      </c>
      <c r="F10" s="27">
        <f>SUM(F4:F9)</f>
        <v>61890</v>
      </c>
      <c r="G10" s="25">
        <f t="shared" si="0"/>
        <v>20.732219691217413</v>
      </c>
      <c r="H10" s="25">
        <f t="shared" si="0"/>
        <v>21.7463106113844</v>
      </c>
    </row>
  </sheetData>
  <mergeCells count="4">
    <mergeCell ref="C1:G1"/>
    <mergeCell ref="C2:D2"/>
    <mergeCell ref="E2:F2"/>
    <mergeCell ref="G2:H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H10"/>
  <sheetViews>
    <sheetView workbookViewId="0" topLeftCell="A1">
      <selection activeCell="F18" sqref="F18"/>
    </sheetView>
  </sheetViews>
  <sheetFormatPr defaultColWidth="9.00390625" defaultRowHeight="13.5"/>
  <cols>
    <col min="2" max="8" width="12.625" style="0" customWidth="1"/>
  </cols>
  <sheetData>
    <row r="1" spans="2:8" ht="21.75" customHeight="1">
      <c r="B1" s="5"/>
      <c r="C1" s="64" t="s">
        <v>274</v>
      </c>
      <c r="D1" s="64"/>
      <c r="E1" s="64"/>
      <c r="F1" s="64"/>
      <c r="G1" s="64"/>
      <c r="H1" s="5"/>
    </row>
    <row r="2" spans="2:8" ht="21.75" customHeight="1">
      <c r="B2" s="6"/>
      <c r="C2" s="55" t="s">
        <v>232</v>
      </c>
      <c r="D2" s="55"/>
      <c r="E2" s="55" t="s">
        <v>234</v>
      </c>
      <c r="F2" s="55"/>
      <c r="G2" s="55" t="s">
        <v>101</v>
      </c>
      <c r="H2" s="55"/>
    </row>
    <row r="3" spans="2:8" ht="21.75" customHeight="1">
      <c r="B3" s="7" t="s">
        <v>0</v>
      </c>
      <c r="C3" s="7" t="s">
        <v>264</v>
      </c>
      <c r="D3" s="7" t="s">
        <v>265</v>
      </c>
      <c r="E3" s="7" t="s">
        <v>264</v>
      </c>
      <c r="F3" s="7" t="s">
        <v>265</v>
      </c>
      <c r="G3" s="7" t="s">
        <v>264</v>
      </c>
      <c r="H3" s="7" t="s">
        <v>265</v>
      </c>
    </row>
    <row r="4" spans="2:8" ht="21.75" customHeight="1">
      <c r="B4" s="7" t="s">
        <v>207</v>
      </c>
      <c r="C4" s="27">
        <v>1655</v>
      </c>
      <c r="D4" s="27">
        <v>185</v>
      </c>
      <c r="E4" s="27">
        <v>46360</v>
      </c>
      <c r="F4" s="27">
        <v>4970</v>
      </c>
      <c r="G4" s="25">
        <f>E4/C4</f>
        <v>28.012084592145015</v>
      </c>
      <c r="H4" s="25">
        <f>F4/D4</f>
        <v>26.864864864864863</v>
      </c>
    </row>
    <row r="5" spans="2:8" ht="21.75" customHeight="1">
      <c r="B5" s="7" t="s">
        <v>208</v>
      </c>
      <c r="C5" s="27">
        <v>1914</v>
      </c>
      <c r="D5" s="27">
        <v>169</v>
      </c>
      <c r="E5" s="27">
        <v>49489</v>
      </c>
      <c r="F5" s="27">
        <v>4059</v>
      </c>
      <c r="G5" s="25">
        <f aca="true" t="shared" si="0" ref="G5:H10">E5/C5</f>
        <v>25.85632183908046</v>
      </c>
      <c r="H5" s="25">
        <f t="shared" si="0"/>
        <v>24.01775147928994</v>
      </c>
    </row>
    <row r="6" spans="2:8" ht="21.75" customHeight="1">
      <c r="B6" s="7" t="s">
        <v>209</v>
      </c>
      <c r="C6" s="27">
        <v>3102</v>
      </c>
      <c r="D6" s="27">
        <v>180</v>
      </c>
      <c r="E6" s="27">
        <v>69209</v>
      </c>
      <c r="F6" s="27">
        <v>3726</v>
      </c>
      <c r="G6" s="25">
        <f t="shared" si="0"/>
        <v>22.311089619600256</v>
      </c>
      <c r="H6" s="25">
        <f t="shared" si="0"/>
        <v>20.7</v>
      </c>
    </row>
    <row r="7" spans="2:8" ht="21.75" customHeight="1">
      <c r="B7" s="7" t="s">
        <v>210</v>
      </c>
      <c r="C7" s="27">
        <v>3363</v>
      </c>
      <c r="D7" s="27">
        <v>61</v>
      </c>
      <c r="E7" s="27">
        <v>61276</v>
      </c>
      <c r="F7" s="27">
        <v>985</v>
      </c>
      <c r="G7" s="25">
        <f t="shared" si="0"/>
        <v>18.220636336604223</v>
      </c>
      <c r="H7" s="25">
        <f t="shared" si="0"/>
        <v>16.147540983606557</v>
      </c>
    </row>
    <row r="8" spans="2:8" ht="21.75" customHeight="1">
      <c r="B8" s="7" t="s">
        <v>196</v>
      </c>
      <c r="C8" s="27">
        <v>2319</v>
      </c>
      <c r="D8" s="27">
        <v>23</v>
      </c>
      <c r="E8" s="27">
        <v>31876</v>
      </c>
      <c r="F8" s="27">
        <v>197</v>
      </c>
      <c r="G8" s="25">
        <f t="shared" si="0"/>
        <v>13.745579991375592</v>
      </c>
      <c r="H8" s="25">
        <f t="shared" si="0"/>
        <v>8.565217391304348</v>
      </c>
    </row>
    <row r="9" spans="2:8" ht="21.75" customHeight="1">
      <c r="B9" s="6" t="s">
        <v>211</v>
      </c>
      <c r="C9" s="27">
        <v>415</v>
      </c>
      <c r="D9" s="27">
        <v>2</v>
      </c>
      <c r="E9" s="27">
        <v>3976</v>
      </c>
      <c r="F9" s="27">
        <v>28</v>
      </c>
      <c r="G9" s="25">
        <f t="shared" si="0"/>
        <v>9.580722891566266</v>
      </c>
      <c r="H9" s="25">
        <f t="shared" si="0"/>
        <v>14</v>
      </c>
    </row>
    <row r="10" spans="2:8" ht="21.75" customHeight="1">
      <c r="B10" s="7" t="s">
        <v>25</v>
      </c>
      <c r="C10" s="27">
        <f>SUM(C4:C9)</f>
        <v>12768</v>
      </c>
      <c r="D10" s="27">
        <f>SUM(D4:D9)</f>
        <v>620</v>
      </c>
      <c r="E10" s="27">
        <f>SUM(E4:E9)</f>
        <v>262186</v>
      </c>
      <c r="F10" s="27">
        <f>SUM(F4:F9)</f>
        <v>13965</v>
      </c>
      <c r="G10" s="25">
        <f t="shared" si="0"/>
        <v>20.534617794486216</v>
      </c>
      <c r="H10" s="25">
        <f t="shared" si="0"/>
        <v>22.524193548387096</v>
      </c>
    </row>
  </sheetData>
  <mergeCells count="4">
    <mergeCell ref="C1:G1"/>
    <mergeCell ref="C2:D2"/>
    <mergeCell ref="E2:F2"/>
    <mergeCell ref="G2:H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G11"/>
  <sheetViews>
    <sheetView workbookViewId="0" topLeftCell="A1">
      <selection activeCell="E18" sqref="E18"/>
    </sheetView>
  </sheetViews>
  <sheetFormatPr defaultColWidth="9.00390625" defaultRowHeight="13.5"/>
  <cols>
    <col min="2" max="2" width="13.625" style="0" customWidth="1"/>
    <col min="3" max="6" width="15.625" style="0" customWidth="1"/>
    <col min="7" max="7" width="13.625" style="0" customWidth="1"/>
  </cols>
  <sheetData>
    <row r="1" spans="2:7" ht="24" customHeight="1">
      <c r="B1" s="61" t="s">
        <v>266</v>
      </c>
      <c r="C1" s="61"/>
      <c r="D1" s="61"/>
      <c r="E1" s="61"/>
      <c r="F1" s="4"/>
      <c r="G1" s="4"/>
    </row>
    <row r="2" spans="2:7" ht="21" customHeight="1">
      <c r="B2" s="4"/>
      <c r="C2" s="64" t="s">
        <v>267</v>
      </c>
      <c r="D2" s="64"/>
      <c r="E2" s="64"/>
      <c r="F2" s="64"/>
      <c r="G2" s="4"/>
    </row>
    <row r="3" spans="2:7" ht="21" customHeight="1">
      <c r="B3" s="55"/>
      <c r="C3" s="55" t="s">
        <v>254</v>
      </c>
      <c r="D3" s="55"/>
      <c r="E3" s="55"/>
      <c r="F3" s="55"/>
      <c r="G3" s="55"/>
    </row>
    <row r="4" spans="2:7" ht="21" customHeight="1">
      <c r="B4" s="55"/>
      <c r="C4" s="55" t="s">
        <v>268</v>
      </c>
      <c r="D4" s="55"/>
      <c r="E4" s="55" t="s">
        <v>269</v>
      </c>
      <c r="F4" s="55"/>
      <c r="G4" s="55" t="s">
        <v>25</v>
      </c>
    </row>
    <row r="5" spans="2:7" ht="21" customHeight="1">
      <c r="B5" s="7" t="s">
        <v>0</v>
      </c>
      <c r="C5" s="7" t="s">
        <v>257</v>
      </c>
      <c r="D5" s="7" t="s">
        <v>258</v>
      </c>
      <c r="E5" s="7" t="s">
        <v>257</v>
      </c>
      <c r="F5" s="7" t="s">
        <v>258</v>
      </c>
      <c r="G5" s="55"/>
    </row>
    <row r="6" spans="2:7" ht="21" customHeight="1">
      <c r="B6" s="7" t="s">
        <v>207</v>
      </c>
      <c r="C6" s="27">
        <v>1242</v>
      </c>
      <c r="D6" s="27">
        <v>1177</v>
      </c>
      <c r="E6" s="27">
        <v>283</v>
      </c>
      <c r="F6" s="27">
        <v>490</v>
      </c>
      <c r="G6" s="27">
        <f aca="true" t="shared" si="0" ref="G6:G11">SUM(C6:F6)</f>
        <v>3192</v>
      </c>
    </row>
    <row r="7" spans="2:7" ht="21" customHeight="1">
      <c r="B7" s="7" t="s">
        <v>208</v>
      </c>
      <c r="C7" s="27">
        <v>1256</v>
      </c>
      <c r="D7" s="27">
        <v>1717</v>
      </c>
      <c r="E7" s="27">
        <v>237</v>
      </c>
      <c r="F7" s="27">
        <v>576</v>
      </c>
      <c r="G7" s="27">
        <f t="shared" si="0"/>
        <v>3786</v>
      </c>
    </row>
    <row r="8" spans="2:7" ht="21" customHeight="1">
      <c r="B8" s="7" t="s">
        <v>209</v>
      </c>
      <c r="C8" s="27">
        <v>1812</v>
      </c>
      <c r="D8" s="27">
        <v>3141</v>
      </c>
      <c r="E8" s="27">
        <v>292</v>
      </c>
      <c r="F8" s="27">
        <v>850</v>
      </c>
      <c r="G8" s="27">
        <f t="shared" si="0"/>
        <v>6095</v>
      </c>
    </row>
    <row r="9" spans="2:7" ht="21" customHeight="1">
      <c r="B9" s="7" t="s">
        <v>210</v>
      </c>
      <c r="C9" s="27">
        <v>1936</v>
      </c>
      <c r="D9" s="27">
        <v>3682</v>
      </c>
      <c r="E9" s="27">
        <v>158</v>
      </c>
      <c r="F9" s="27">
        <v>369</v>
      </c>
      <c r="G9" s="27">
        <f t="shared" si="0"/>
        <v>6145</v>
      </c>
    </row>
    <row r="10" spans="2:7" ht="21" customHeight="1">
      <c r="B10" s="7" t="s">
        <v>196</v>
      </c>
      <c r="C10" s="27">
        <v>1496</v>
      </c>
      <c r="D10" s="27">
        <v>2535</v>
      </c>
      <c r="E10" s="27">
        <v>75</v>
      </c>
      <c r="F10" s="27">
        <v>115</v>
      </c>
      <c r="G10" s="27">
        <f t="shared" si="0"/>
        <v>4221</v>
      </c>
    </row>
    <row r="11" spans="2:7" ht="21" customHeight="1">
      <c r="B11" s="7" t="s">
        <v>25</v>
      </c>
      <c r="C11" s="27">
        <f>SUM(C6:C10)</f>
        <v>7742</v>
      </c>
      <c r="D11" s="27">
        <f>SUM(D6:D10)</f>
        <v>12252</v>
      </c>
      <c r="E11" s="27">
        <f>SUM(E6:E10)</f>
        <v>1045</v>
      </c>
      <c r="F11" s="27">
        <f>SUM(F6:F10)</f>
        <v>2400</v>
      </c>
      <c r="G11" s="27">
        <f t="shared" si="0"/>
        <v>23439</v>
      </c>
    </row>
  </sheetData>
  <mergeCells count="7">
    <mergeCell ref="B1:E1"/>
    <mergeCell ref="C2:F2"/>
    <mergeCell ref="B3:B4"/>
    <mergeCell ref="C3:G3"/>
    <mergeCell ref="C4:D4"/>
    <mergeCell ref="E4:F4"/>
    <mergeCell ref="G4:G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G10"/>
  <sheetViews>
    <sheetView workbookViewId="0" topLeftCell="A1">
      <selection activeCell="F21" sqref="F21"/>
    </sheetView>
  </sheetViews>
  <sheetFormatPr defaultColWidth="9.00390625" defaultRowHeight="13.5"/>
  <cols>
    <col min="2" max="2" width="13.625" style="0" customWidth="1"/>
    <col min="3" max="6" width="15.625" style="0" customWidth="1"/>
    <col min="7" max="7" width="13.625" style="0" customWidth="1"/>
  </cols>
  <sheetData>
    <row r="1" spans="2:7" ht="21" customHeight="1">
      <c r="B1" s="4"/>
      <c r="C1" s="64" t="s">
        <v>270</v>
      </c>
      <c r="D1" s="64"/>
      <c r="E1" s="64"/>
      <c r="F1" s="64"/>
      <c r="G1" s="4"/>
    </row>
    <row r="2" spans="2:7" ht="21" customHeight="1">
      <c r="B2" s="55"/>
      <c r="C2" s="55" t="s">
        <v>254</v>
      </c>
      <c r="D2" s="55"/>
      <c r="E2" s="55"/>
      <c r="F2" s="55"/>
      <c r="G2" s="55"/>
    </row>
    <row r="3" spans="2:7" ht="21" customHeight="1">
      <c r="B3" s="55"/>
      <c r="C3" s="55" t="s">
        <v>268</v>
      </c>
      <c r="D3" s="55"/>
      <c r="E3" s="55" t="s">
        <v>269</v>
      </c>
      <c r="F3" s="55"/>
      <c r="G3" s="55" t="s">
        <v>25</v>
      </c>
    </row>
    <row r="4" spans="2:7" ht="21" customHeight="1">
      <c r="B4" s="7" t="s">
        <v>0</v>
      </c>
      <c r="C4" s="7" t="s">
        <v>257</v>
      </c>
      <c r="D4" s="7" t="s">
        <v>258</v>
      </c>
      <c r="E4" s="7" t="s">
        <v>257</v>
      </c>
      <c r="F4" s="7" t="s">
        <v>258</v>
      </c>
      <c r="G4" s="55"/>
    </row>
    <row r="5" spans="2:7" ht="21" customHeight="1">
      <c r="B5" s="7" t="s">
        <v>207</v>
      </c>
      <c r="C5" s="27">
        <v>337</v>
      </c>
      <c r="D5" s="27">
        <v>427</v>
      </c>
      <c r="E5" s="27">
        <v>197</v>
      </c>
      <c r="F5" s="27">
        <v>391</v>
      </c>
      <c r="G5" s="27">
        <f aca="true" t="shared" si="0" ref="G5:G10">SUM(C5:F5)</f>
        <v>1352</v>
      </c>
    </row>
    <row r="6" spans="2:7" ht="21" customHeight="1">
      <c r="B6" s="7" t="s">
        <v>208</v>
      </c>
      <c r="C6" s="27">
        <v>394</v>
      </c>
      <c r="D6" s="27">
        <v>665</v>
      </c>
      <c r="E6" s="27">
        <v>181</v>
      </c>
      <c r="F6" s="27">
        <v>463</v>
      </c>
      <c r="G6" s="27">
        <f t="shared" si="0"/>
        <v>1703</v>
      </c>
    </row>
    <row r="7" spans="2:7" ht="21" customHeight="1">
      <c r="B7" s="7" t="s">
        <v>209</v>
      </c>
      <c r="C7" s="27">
        <v>627</v>
      </c>
      <c r="D7" s="27">
        <v>1224</v>
      </c>
      <c r="E7" s="27">
        <v>246</v>
      </c>
      <c r="F7" s="27">
        <v>716</v>
      </c>
      <c r="G7" s="27">
        <f t="shared" si="0"/>
        <v>2813</v>
      </c>
    </row>
    <row r="8" spans="2:7" ht="21" customHeight="1">
      <c r="B8" s="7" t="s">
        <v>210</v>
      </c>
      <c r="C8" s="27">
        <v>724</v>
      </c>
      <c r="D8" s="27">
        <v>1531</v>
      </c>
      <c r="E8" s="27">
        <v>140</v>
      </c>
      <c r="F8" s="27">
        <v>326</v>
      </c>
      <c r="G8" s="27">
        <f t="shared" si="0"/>
        <v>2721</v>
      </c>
    </row>
    <row r="9" spans="2:7" ht="21" customHeight="1">
      <c r="B9" s="7" t="s">
        <v>196</v>
      </c>
      <c r="C9" s="27">
        <v>600</v>
      </c>
      <c r="D9" s="27">
        <v>1112</v>
      </c>
      <c r="E9" s="27">
        <v>62</v>
      </c>
      <c r="F9" s="27">
        <v>105</v>
      </c>
      <c r="G9" s="27">
        <f t="shared" si="0"/>
        <v>1879</v>
      </c>
    </row>
    <row r="10" spans="2:7" ht="21" customHeight="1">
      <c r="B10" s="7" t="s">
        <v>25</v>
      </c>
      <c r="C10" s="27">
        <f>SUM(C5:C9)</f>
        <v>2682</v>
      </c>
      <c r="D10" s="27">
        <f>SUM(D5:D9)</f>
        <v>4959</v>
      </c>
      <c r="E10" s="27">
        <f>SUM(E5:E9)</f>
        <v>826</v>
      </c>
      <c r="F10" s="27">
        <f>SUM(F5:F9)</f>
        <v>2001</v>
      </c>
      <c r="G10" s="27">
        <f t="shared" si="0"/>
        <v>10468</v>
      </c>
    </row>
  </sheetData>
  <mergeCells count="6">
    <mergeCell ref="C1:F1"/>
    <mergeCell ref="B2:B3"/>
    <mergeCell ref="C2:G2"/>
    <mergeCell ref="C3:D3"/>
    <mergeCell ref="E3:F3"/>
    <mergeCell ref="G3:G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G10"/>
  <sheetViews>
    <sheetView workbookViewId="0" topLeftCell="A1">
      <selection activeCell="E16" sqref="E16"/>
    </sheetView>
  </sheetViews>
  <sheetFormatPr defaultColWidth="9.00390625" defaultRowHeight="13.5"/>
  <cols>
    <col min="2" max="2" width="13.625" style="0" customWidth="1"/>
    <col min="3" max="6" width="15.625" style="0" customWidth="1"/>
    <col min="7" max="7" width="13.625" style="0" customWidth="1"/>
  </cols>
  <sheetData>
    <row r="1" spans="2:7" ht="21" customHeight="1">
      <c r="B1" s="4"/>
      <c r="C1" s="64" t="s">
        <v>271</v>
      </c>
      <c r="D1" s="64"/>
      <c r="E1" s="64"/>
      <c r="F1" s="64"/>
      <c r="G1" s="4"/>
    </row>
    <row r="2" spans="2:7" ht="21" customHeight="1">
      <c r="B2" s="55"/>
      <c r="C2" s="55" t="s">
        <v>254</v>
      </c>
      <c r="D2" s="55"/>
      <c r="E2" s="55"/>
      <c r="F2" s="55"/>
      <c r="G2" s="55"/>
    </row>
    <row r="3" spans="2:7" ht="21" customHeight="1">
      <c r="B3" s="55"/>
      <c r="C3" s="55" t="s">
        <v>268</v>
      </c>
      <c r="D3" s="55"/>
      <c r="E3" s="55" t="s">
        <v>269</v>
      </c>
      <c r="F3" s="55"/>
      <c r="G3" s="55" t="s">
        <v>25</v>
      </c>
    </row>
    <row r="4" spans="2:7" ht="21" customHeight="1">
      <c r="B4" s="7" t="s">
        <v>0</v>
      </c>
      <c r="C4" s="7" t="s">
        <v>257</v>
      </c>
      <c r="D4" s="7" t="s">
        <v>258</v>
      </c>
      <c r="E4" s="7" t="s">
        <v>257</v>
      </c>
      <c r="F4" s="7" t="s">
        <v>258</v>
      </c>
      <c r="G4" s="55"/>
    </row>
    <row r="5" spans="2:7" ht="21" customHeight="1">
      <c r="B5" s="7" t="s">
        <v>207</v>
      </c>
      <c r="C5" s="27">
        <v>905</v>
      </c>
      <c r="D5" s="27">
        <v>750</v>
      </c>
      <c r="E5" s="27">
        <v>86</v>
      </c>
      <c r="F5" s="27">
        <v>99</v>
      </c>
      <c r="G5" s="27">
        <f aca="true" t="shared" si="0" ref="G5:G10">SUM(C5:F5)</f>
        <v>1840</v>
      </c>
    </row>
    <row r="6" spans="2:7" ht="21" customHeight="1">
      <c r="B6" s="7" t="s">
        <v>208</v>
      </c>
      <c r="C6" s="27">
        <v>862</v>
      </c>
      <c r="D6" s="27">
        <v>1052</v>
      </c>
      <c r="E6" s="27">
        <v>56</v>
      </c>
      <c r="F6" s="27">
        <v>113</v>
      </c>
      <c r="G6" s="27">
        <f t="shared" si="0"/>
        <v>2083</v>
      </c>
    </row>
    <row r="7" spans="2:7" ht="21" customHeight="1">
      <c r="B7" s="7" t="s">
        <v>209</v>
      </c>
      <c r="C7" s="27">
        <v>1185</v>
      </c>
      <c r="D7" s="27">
        <v>1917</v>
      </c>
      <c r="E7" s="27">
        <v>46</v>
      </c>
      <c r="F7" s="27">
        <v>134</v>
      </c>
      <c r="G7" s="27">
        <f t="shared" si="0"/>
        <v>3282</v>
      </c>
    </row>
    <row r="8" spans="2:7" ht="21" customHeight="1">
      <c r="B8" s="7" t="s">
        <v>210</v>
      </c>
      <c r="C8" s="27">
        <v>1212</v>
      </c>
      <c r="D8" s="27">
        <v>2151</v>
      </c>
      <c r="E8" s="27">
        <v>18</v>
      </c>
      <c r="F8" s="27">
        <v>43</v>
      </c>
      <c r="G8" s="27">
        <f t="shared" si="0"/>
        <v>3424</v>
      </c>
    </row>
    <row r="9" spans="2:7" ht="21" customHeight="1">
      <c r="B9" s="7" t="s">
        <v>196</v>
      </c>
      <c r="C9" s="27">
        <v>896</v>
      </c>
      <c r="D9" s="27">
        <v>1423</v>
      </c>
      <c r="E9" s="27">
        <v>13</v>
      </c>
      <c r="F9" s="27">
        <v>10</v>
      </c>
      <c r="G9" s="27">
        <f t="shared" si="0"/>
        <v>2342</v>
      </c>
    </row>
    <row r="10" spans="2:7" ht="21" customHeight="1">
      <c r="B10" s="7" t="s">
        <v>25</v>
      </c>
      <c r="C10" s="27">
        <f>SUM(C5:C9)</f>
        <v>5060</v>
      </c>
      <c r="D10" s="27">
        <f>SUM(D5:D9)</f>
        <v>7293</v>
      </c>
      <c r="E10" s="27">
        <f>SUM(E5:E9)</f>
        <v>219</v>
      </c>
      <c r="F10" s="27">
        <f>SUM(F5:F9)</f>
        <v>399</v>
      </c>
      <c r="G10" s="27">
        <f t="shared" si="0"/>
        <v>12971</v>
      </c>
    </row>
  </sheetData>
  <mergeCells count="6">
    <mergeCell ref="C1:F1"/>
    <mergeCell ref="B2:B3"/>
    <mergeCell ref="C2:G2"/>
    <mergeCell ref="C3:D3"/>
    <mergeCell ref="E3:F3"/>
    <mergeCell ref="G3:G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K23"/>
  <sheetViews>
    <sheetView workbookViewId="0" topLeftCell="A1">
      <selection activeCell="M14" sqref="M14"/>
    </sheetView>
  </sheetViews>
  <sheetFormatPr defaultColWidth="9.00390625" defaultRowHeight="13.5"/>
  <cols>
    <col min="2" max="11" width="9.875" style="0" customWidth="1"/>
  </cols>
  <sheetData>
    <row r="1" spans="2:3" ht="21" customHeight="1">
      <c r="B1" s="58" t="s">
        <v>97</v>
      </c>
      <c r="C1" s="51"/>
    </row>
    <row r="2" ht="13.5" customHeight="1"/>
    <row r="3" spans="2:11" ht="21" customHeight="1">
      <c r="B3" s="96" t="s">
        <v>0</v>
      </c>
      <c r="C3" s="96" t="s">
        <v>18</v>
      </c>
      <c r="D3" s="96" t="s">
        <v>1</v>
      </c>
      <c r="E3" s="96" t="s">
        <v>17</v>
      </c>
      <c r="F3" s="97" t="s">
        <v>3</v>
      </c>
      <c r="G3" s="97"/>
      <c r="H3" s="97"/>
      <c r="I3" s="97" t="s">
        <v>2</v>
      </c>
      <c r="J3" s="97"/>
      <c r="K3" s="97"/>
    </row>
    <row r="4" spans="2:11" ht="21" customHeight="1">
      <c r="B4" s="96"/>
      <c r="C4" s="96"/>
      <c r="D4" s="96"/>
      <c r="E4" s="96"/>
      <c r="F4" s="98" t="s">
        <v>27</v>
      </c>
      <c r="G4" s="98" t="s">
        <v>28</v>
      </c>
      <c r="H4" s="98" t="s">
        <v>29</v>
      </c>
      <c r="I4" s="98" t="s">
        <v>27</v>
      </c>
      <c r="J4" s="98" t="s">
        <v>28</v>
      </c>
      <c r="K4" s="98" t="s">
        <v>29</v>
      </c>
    </row>
    <row r="5" spans="2:11" ht="21" customHeight="1">
      <c r="B5" s="7" t="s">
        <v>4</v>
      </c>
      <c r="C5" s="27">
        <v>640</v>
      </c>
      <c r="D5" s="27">
        <v>18604</v>
      </c>
      <c r="E5" s="27">
        <v>640</v>
      </c>
      <c r="F5" s="24"/>
      <c r="G5" s="24"/>
      <c r="H5" s="24">
        <f>E5/C5*100</f>
        <v>100</v>
      </c>
      <c r="I5" s="26"/>
      <c r="J5" s="25"/>
      <c r="K5" s="25">
        <f>D5/C5</f>
        <v>29.06875</v>
      </c>
    </row>
    <row r="6" spans="2:11" ht="21" customHeight="1">
      <c r="B6" s="7" t="s">
        <v>5</v>
      </c>
      <c r="C6" s="27">
        <v>1100</v>
      </c>
      <c r="D6" s="27">
        <v>31877</v>
      </c>
      <c r="E6" s="27">
        <v>1098</v>
      </c>
      <c r="F6" s="24"/>
      <c r="G6" s="24"/>
      <c r="H6" s="24">
        <f aca="true" t="shared" si="0" ref="H6:H18">E6/C6*100</f>
        <v>99.81818181818181</v>
      </c>
      <c r="I6" s="26"/>
      <c r="J6" s="25"/>
      <c r="K6" s="25">
        <f aca="true" t="shared" si="1" ref="K6:K18">D6/C6</f>
        <v>28.97909090909091</v>
      </c>
    </row>
    <row r="7" spans="2:11" ht="21" customHeight="1">
      <c r="B7" s="7" t="s">
        <v>6</v>
      </c>
      <c r="C7" s="27">
        <v>1549</v>
      </c>
      <c r="D7" s="27">
        <v>44255</v>
      </c>
      <c r="E7" s="27">
        <v>1544</v>
      </c>
      <c r="F7" s="24"/>
      <c r="G7" s="24"/>
      <c r="H7" s="24">
        <f t="shared" si="0"/>
        <v>99.67721110393802</v>
      </c>
      <c r="I7" s="26"/>
      <c r="J7" s="25"/>
      <c r="K7" s="25">
        <f t="shared" si="1"/>
        <v>28.570045190445448</v>
      </c>
    </row>
    <row r="8" spans="2:11" ht="21" customHeight="1">
      <c r="B8" s="7" t="s">
        <v>7</v>
      </c>
      <c r="C8" s="27">
        <v>1656</v>
      </c>
      <c r="D8" s="27">
        <v>46807</v>
      </c>
      <c r="E8" s="27">
        <v>1642</v>
      </c>
      <c r="F8" s="24">
        <v>97.9</v>
      </c>
      <c r="G8" s="24">
        <v>94.7</v>
      </c>
      <c r="H8" s="24">
        <f t="shared" si="0"/>
        <v>99.15458937198068</v>
      </c>
      <c r="I8" s="26">
        <v>27.29</v>
      </c>
      <c r="J8" s="25">
        <v>26.96</v>
      </c>
      <c r="K8" s="25">
        <f t="shared" si="1"/>
        <v>28.26509661835749</v>
      </c>
    </row>
    <row r="9" spans="2:11" ht="21" customHeight="1">
      <c r="B9" s="7" t="s">
        <v>8</v>
      </c>
      <c r="C9" s="27">
        <v>1536</v>
      </c>
      <c r="D9" s="27">
        <v>42128</v>
      </c>
      <c r="E9" s="27">
        <v>1495</v>
      </c>
      <c r="F9" s="24">
        <v>95.6</v>
      </c>
      <c r="G9" s="24">
        <v>96.8</v>
      </c>
      <c r="H9" s="24">
        <f t="shared" si="0"/>
        <v>97.33072916666666</v>
      </c>
      <c r="I9" s="26">
        <v>26.49</v>
      </c>
      <c r="J9" s="25">
        <v>26.9</v>
      </c>
      <c r="K9" s="25">
        <f t="shared" si="1"/>
        <v>27.427083333333332</v>
      </c>
    </row>
    <row r="10" spans="2:11" ht="21" customHeight="1">
      <c r="B10" s="7" t="s">
        <v>9</v>
      </c>
      <c r="C10" s="27">
        <v>1660</v>
      </c>
      <c r="D10" s="27">
        <v>43851</v>
      </c>
      <c r="E10" s="27">
        <v>1587</v>
      </c>
      <c r="F10" s="24">
        <v>88.8</v>
      </c>
      <c r="G10" s="24">
        <v>92.5</v>
      </c>
      <c r="H10" s="24">
        <f t="shared" si="0"/>
        <v>95.60240963855422</v>
      </c>
      <c r="I10" s="26">
        <v>24.84</v>
      </c>
      <c r="J10" s="25">
        <v>25.8</v>
      </c>
      <c r="K10" s="25">
        <f t="shared" si="1"/>
        <v>26.416265060240963</v>
      </c>
    </row>
    <row r="11" spans="2:11" ht="21" customHeight="1">
      <c r="B11" s="7" t="s">
        <v>10</v>
      </c>
      <c r="C11" s="27">
        <v>2126</v>
      </c>
      <c r="D11" s="27">
        <v>52912</v>
      </c>
      <c r="E11" s="27">
        <v>1877</v>
      </c>
      <c r="F11" s="24">
        <v>78.2</v>
      </c>
      <c r="G11" s="24">
        <v>83.7</v>
      </c>
      <c r="H11" s="24">
        <f t="shared" si="0"/>
        <v>88.28786453433678</v>
      </c>
      <c r="I11" s="26">
        <v>22.9</v>
      </c>
      <c r="J11" s="25">
        <v>23.9</v>
      </c>
      <c r="K11" s="25">
        <f t="shared" si="1"/>
        <v>24.888052681091253</v>
      </c>
    </row>
    <row r="12" spans="2:11" ht="21" customHeight="1">
      <c r="B12" s="7" t="s">
        <v>11</v>
      </c>
      <c r="C12" s="27">
        <v>2599</v>
      </c>
      <c r="D12" s="27">
        <v>60144</v>
      </c>
      <c r="E12" s="27">
        <v>2070</v>
      </c>
      <c r="F12" s="24">
        <v>67.6</v>
      </c>
      <c r="G12" s="24">
        <v>73.8</v>
      </c>
      <c r="H12" s="24">
        <f t="shared" si="0"/>
        <v>79.64601769911505</v>
      </c>
      <c r="I12" s="26">
        <v>21.07</v>
      </c>
      <c r="J12" s="25">
        <v>22.05</v>
      </c>
      <c r="K12" s="25">
        <f t="shared" si="1"/>
        <v>23.141208156983456</v>
      </c>
    </row>
    <row r="13" spans="2:11" ht="21" customHeight="1">
      <c r="B13" s="7" t="s">
        <v>12</v>
      </c>
      <c r="C13" s="27">
        <v>3496</v>
      </c>
      <c r="D13" s="27">
        <v>74916</v>
      </c>
      <c r="E13" s="27">
        <v>2444</v>
      </c>
      <c r="F13" s="24">
        <v>56.4</v>
      </c>
      <c r="G13" s="24">
        <v>62.5</v>
      </c>
      <c r="H13" s="24">
        <f t="shared" si="0"/>
        <v>69.90846681922197</v>
      </c>
      <c r="I13" s="26">
        <v>18.97</v>
      </c>
      <c r="J13" s="25">
        <v>20.18</v>
      </c>
      <c r="K13" s="25">
        <f t="shared" si="1"/>
        <v>21.429061784897026</v>
      </c>
    </row>
    <row r="14" spans="2:11" ht="21" customHeight="1">
      <c r="B14" s="7" t="s">
        <v>13</v>
      </c>
      <c r="C14" s="27">
        <v>2977</v>
      </c>
      <c r="D14" s="27">
        <v>59009</v>
      </c>
      <c r="E14" s="27">
        <v>1822</v>
      </c>
      <c r="F14" s="24">
        <v>43.6</v>
      </c>
      <c r="G14" s="24">
        <v>52.7</v>
      </c>
      <c r="H14" s="24">
        <f t="shared" si="0"/>
        <v>61.20255290560968</v>
      </c>
      <c r="I14" s="26">
        <v>16.34</v>
      </c>
      <c r="J14" s="25">
        <v>18.32</v>
      </c>
      <c r="K14" s="25">
        <f t="shared" si="1"/>
        <v>19.82163251595566</v>
      </c>
    </row>
    <row r="15" spans="2:11" ht="21" customHeight="1">
      <c r="B15" s="7" t="s">
        <v>14</v>
      </c>
      <c r="C15" s="27">
        <v>3168</v>
      </c>
      <c r="D15" s="27">
        <v>55146</v>
      </c>
      <c r="E15" s="27">
        <v>1541</v>
      </c>
      <c r="F15" s="24">
        <v>32.7</v>
      </c>
      <c r="G15" s="24">
        <v>40.9</v>
      </c>
      <c r="H15" s="24">
        <f t="shared" si="0"/>
        <v>48.64267676767677</v>
      </c>
      <c r="I15" s="26">
        <v>13.68</v>
      </c>
      <c r="J15" s="25">
        <v>15.85</v>
      </c>
      <c r="K15" s="25">
        <f t="shared" si="1"/>
        <v>17.40719696969697</v>
      </c>
    </row>
    <row r="16" spans="2:11" ht="21" customHeight="1">
      <c r="B16" s="7" t="s">
        <v>15</v>
      </c>
      <c r="C16" s="27">
        <v>2707</v>
      </c>
      <c r="D16" s="27">
        <v>40490</v>
      </c>
      <c r="E16" s="27">
        <v>995</v>
      </c>
      <c r="F16" s="24">
        <v>22.5</v>
      </c>
      <c r="G16" s="24">
        <v>29.1</v>
      </c>
      <c r="H16" s="24">
        <f t="shared" si="0"/>
        <v>36.75655707425194</v>
      </c>
      <c r="I16" s="26">
        <v>10.74</v>
      </c>
      <c r="J16" s="25">
        <v>12.9</v>
      </c>
      <c r="K16" s="25">
        <f t="shared" si="1"/>
        <v>14.95751754710011</v>
      </c>
    </row>
    <row r="17" spans="2:11" ht="21" customHeight="1">
      <c r="B17" s="7" t="s">
        <v>16</v>
      </c>
      <c r="C17" s="27">
        <v>1514</v>
      </c>
      <c r="D17" s="27">
        <v>19288</v>
      </c>
      <c r="E17" s="27">
        <v>421</v>
      </c>
      <c r="F17" s="24">
        <v>14.7</v>
      </c>
      <c r="G17" s="24">
        <v>19.4</v>
      </c>
      <c r="H17" s="24">
        <f t="shared" si="0"/>
        <v>27.807133421400266</v>
      </c>
      <c r="I17" s="26">
        <v>7.77</v>
      </c>
      <c r="J17" s="25">
        <v>10.33</v>
      </c>
      <c r="K17" s="25">
        <f t="shared" si="1"/>
        <v>12.739762219286657</v>
      </c>
    </row>
    <row r="18" spans="2:11" ht="21" customHeight="1">
      <c r="B18" s="14" t="s">
        <v>19</v>
      </c>
      <c r="C18" s="27">
        <v>697</v>
      </c>
      <c r="D18" s="27">
        <v>7176</v>
      </c>
      <c r="E18" s="27">
        <v>123</v>
      </c>
      <c r="F18" s="24">
        <v>6</v>
      </c>
      <c r="G18" s="24">
        <v>10.1</v>
      </c>
      <c r="H18" s="24">
        <f t="shared" si="0"/>
        <v>17.647058823529413</v>
      </c>
      <c r="I18" s="26">
        <v>4.19</v>
      </c>
      <c r="J18" s="25">
        <v>7</v>
      </c>
      <c r="K18" s="25">
        <f t="shared" si="1"/>
        <v>10.295552367288378</v>
      </c>
    </row>
    <row r="19" spans="2:6" ht="18" customHeight="1">
      <c r="B19" s="52" t="s">
        <v>20</v>
      </c>
      <c r="C19" s="52"/>
      <c r="D19" s="52"/>
      <c r="E19" s="52"/>
      <c r="F19" s="2"/>
    </row>
    <row r="20" spans="3:6" ht="18" customHeight="1">
      <c r="C20" s="50" t="s">
        <v>21</v>
      </c>
      <c r="D20" s="50"/>
      <c r="E20" s="50"/>
      <c r="F20" s="50"/>
    </row>
    <row r="21" spans="3:6" ht="18" customHeight="1">
      <c r="C21" s="50" t="s">
        <v>22</v>
      </c>
      <c r="D21" s="50"/>
      <c r="E21" s="50"/>
      <c r="F21" s="50"/>
    </row>
    <row r="22" spans="3:6" ht="18" customHeight="1">
      <c r="C22" s="50" t="s">
        <v>23</v>
      </c>
      <c r="D22" s="50"/>
      <c r="E22" s="50"/>
      <c r="F22" s="50"/>
    </row>
    <row r="23" spans="3:6" ht="18" customHeight="1">
      <c r="C23" s="50" t="s">
        <v>24</v>
      </c>
      <c r="D23" s="50"/>
      <c r="E23" s="50"/>
      <c r="F23" s="50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</sheetData>
  <mergeCells count="12">
    <mergeCell ref="B1:C1"/>
    <mergeCell ref="F3:H3"/>
    <mergeCell ref="I3:K3"/>
    <mergeCell ref="B19:E19"/>
    <mergeCell ref="B3:B4"/>
    <mergeCell ref="C3:C4"/>
    <mergeCell ref="D3:D4"/>
    <mergeCell ref="E3:E4"/>
    <mergeCell ref="C20:F20"/>
    <mergeCell ref="C21:F21"/>
    <mergeCell ref="C22:F22"/>
    <mergeCell ref="C23:F23"/>
  </mergeCells>
  <printOptions/>
  <pageMargins left="1.1811023622047245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75" zoomScaleNormal="75" workbookViewId="0" topLeftCell="A1">
      <selection activeCell="Q24" sqref="Q24"/>
    </sheetView>
  </sheetViews>
  <sheetFormatPr defaultColWidth="9.00390625" defaultRowHeight="13.5"/>
  <cols>
    <col min="1" max="10" width="7.00390625" style="0" customWidth="1"/>
    <col min="11" max="21" width="6.625" style="0" customWidth="1"/>
  </cols>
  <sheetData>
    <row r="1" spans="1:2" ht="21" customHeight="1">
      <c r="A1" s="58" t="s">
        <v>98</v>
      </c>
      <c r="B1" s="53"/>
    </row>
    <row r="2" spans="1:4" ht="21" customHeight="1">
      <c r="A2" s="61" t="s">
        <v>53</v>
      </c>
      <c r="B2" s="64"/>
      <c r="C2" s="1"/>
      <c r="D2" s="1"/>
    </row>
    <row r="4" spans="1:21" ht="21" customHeight="1">
      <c r="A4" s="104" t="s">
        <v>0</v>
      </c>
      <c r="B4" s="104" t="s">
        <v>18</v>
      </c>
      <c r="C4" s="107" t="s">
        <v>26</v>
      </c>
      <c r="D4" s="107" t="s">
        <v>17</v>
      </c>
      <c r="E4" s="108" t="s">
        <v>3</v>
      </c>
      <c r="F4" s="108"/>
      <c r="G4" s="108"/>
      <c r="H4" s="108" t="s">
        <v>2</v>
      </c>
      <c r="I4" s="108"/>
      <c r="J4" s="108"/>
      <c r="K4" s="109" t="s">
        <v>30</v>
      </c>
      <c r="L4" s="109"/>
      <c r="M4" s="109" t="s">
        <v>31</v>
      </c>
      <c r="N4" s="109"/>
      <c r="O4" s="109" t="s">
        <v>32</v>
      </c>
      <c r="P4" s="109"/>
      <c r="Q4" s="109"/>
      <c r="R4" s="109" t="s">
        <v>36</v>
      </c>
      <c r="S4" s="55"/>
      <c r="T4" s="55"/>
      <c r="U4" s="55"/>
    </row>
    <row r="5" spans="1:21" ht="26.25" customHeight="1">
      <c r="A5" s="104"/>
      <c r="B5" s="104"/>
      <c r="C5" s="107"/>
      <c r="D5" s="107"/>
      <c r="E5" s="110" t="s">
        <v>37</v>
      </c>
      <c r="F5" s="110" t="s">
        <v>38</v>
      </c>
      <c r="G5" s="110" t="s">
        <v>39</v>
      </c>
      <c r="H5" s="110" t="s">
        <v>37</v>
      </c>
      <c r="I5" s="110" t="s">
        <v>38</v>
      </c>
      <c r="J5" s="110" t="s">
        <v>39</v>
      </c>
      <c r="K5" s="105" t="s">
        <v>40</v>
      </c>
      <c r="L5" s="105" t="s">
        <v>41</v>
      </c>
      <c r="M5" s="105" t="s">
        <v>42</v>
      </c>
      <c r="N5" s="105" t="s">
        <v>43</v>
      </c>
      <c r="O5" s="105" t="s">
        <v>33</v>
      </c>
      <c r="P5" s="105" t="s">
        <v>34</v>
      </c>
      <c r="Q5" s="105" t="s">
        <v>35</v>
      </c>
      <c r="R5" s="105" t="s">
        <v>44</v>
      </c>
      <c r="S5" s="105" t="s">
        <v>45</v>
      </c>
      <c r="T5" s="111" t="s">
        <v>51</v>
      </c>
      <c r="U5" s="112" t="s">
        <v>52</v>
      </c>
    </row>
    <row r="6" spans="1:21" ht="19.5" customHeight="1">
      <c r="A6" s="105" t="s">
        <v>4</v>
      </c>
      <c r="B6" s="99">
        <v>305</v>
      </c>
      <c r="C6" s="99">
        <v>8796</v>
      </c>
      <c r="D6" s="99">
        <v>305</v>
      </c>
      <c r="E6" s="100"/>
      <c r="F6" s="100"/>
      <c r="G6" s="100">
        <f>D6/B6*100</f>
        <v>100</v>
      </c>
      <c r="H6" s="101"/>
      <c r="I6" s="101"/>
      <c r="J6" s="101">
        <f>C6/B6</f>
        <v>28.839344262295082</v>
      </c>
      <c r="K6" s="99">
        <v>0</v>
      </c>
      <c r="L6" s="99">
        <v>277</v>
      </c>
      <c r="M6" s="99">
        <v>44</v>
      </c>
      <c r="N6" s="99">
        <v>261</v>
      </c>
      <c r="O6" s="99">
        <v>205</v>
      </c>
      <c r="P6" s="99">
        <v>70</v>
      </c>
      <c r="Q6" s="99">
        <v>2</v>
      </c>
      <c r="R6" s="99">
        <v>1</v>
      </c>
      <c r="S6" s="99">
        <v>274</v>
      </c>
      <c r="T6" s="99">
        <v>0</v>
      </c>
      <c r="U6" s="99">
        <v>1</v>
      </c>
    </row>
    <row r="7" spans="1:21" ht="19.5" customHeight="1">
      <c r="A7" s="105" t="s">
        <v>5</v>
      </c>
      <c r="B7" s="99">
        <v>552</v>
      </c>
      <c r="C7" s="99">
        <v>15945</v>
      </c>
      <c r="D7" s="99">
        <v>552</v>
      </c>
      <c r="E7" s="100"/>
      <c r="F7" s="100"/>
      <c r="G7" s="100">
        <f aca="true" t="shared" si="0" ref="G7:G19">D7/B7*100</f>
        <v>100</v>
      </c>
      <c r="H7" s="101"/>
      <c r="I7" s="101"/>
      <c r="J7" s="101">
        <f aca="true" t="shared" si="1" ref="J7:J19">C7/B7</f>
        <v>28.88586956521739</v>
      </c>
      <c r="K7" s="99">
        <v>1</v>
      </c>
      <c r="L7" s="99">
        <v>451</v>
      </c>
      <c r="M7" s="99">
        <v>114</v>
      </c>
      <c r="N7" s="99">
        <v>434</v>
      </c>
      <c r="O7" s="99">
        <v>329</v>
      </c>
      <c r="P7" s="99">
        <v>116</v>
      </c>
      <c r="Q7" s="99">
        <v>3</v>
      </c>
      <c r="R7" s="99">
        <v>1</v>
      </c>
      <c r="S7" s="99">
        <v>446</v>
      </c>
      <c r="T7" s="99">
        <v>0</v>
      </c>
      <c r="U7" s="99">
        <v>2</v>
      </c>
    </row>
    <row r="8" spans="1:21" ht="19.5" customHeight="1">
      <c r="A8" s="105" t="s">
        <v>6</v>
      </c>
      <c r="B8" s="99">
        <v>769</v>
      </c>
      <c r="C8" s="99">
        <v>21976</v>
      </c>
      <c r="D8" s="99">
        <v>766</v>
      </c>
      <c r="E8" s="100"/>
      <c r="F8" s="100"/>
      <c r="G8" s="100">
        <f t="shared" si="0"/>
        <v>99.60988296488947</v>
      </c>
      <c r="H8" s="101"/>
      <c r="I8" s="101"/>
      <c r="J8" s="101">
        <f t="shared" si="1"/>
        <v>28.57737321196359</v>
      </c>
      <c r="K8" s="99">
        <v>5</v>
      </c>
      <c r="L8" s="99">
        <v>625</v>
      </c>
      <c r="M8" s="99">
        <v>176</v>
      </c>
      <c r="N8" s="99">
        <v>588</v>
      </c>
      <c r="O8" s="99">
        <v>465</v>
      </c>
      <c r="P8" s="99">
        <v>147</v>
      </c>
      <c r="Q8" s="99">
        <v>9</v>
      </c>
      <c r="R8" s="99">
        <v>4</v>
      </c>
      <c r="S8" s="99">
        <v>617</v>
      </c>
      <c r="T8" s="99">
        <v>2</v>
      </c>
      <c r="U8" s="99">
        <v>1</v>
      </c>
    </row>
    <row r="9" spans="1:21" ht="19.5" customHeight="1">
      <c r="A9" s="105" t="s">
        <v>7</v>
      </c>
      <c r="B9" s="99">
        <v>785</v>
      </c>
      <c r="C9" s="99">
        <v>22147</v>
      </c>
      <c r="D9" s="99">
        <v>779</v>
      </c>
      <c r="E9" s="100">
        <v>97.1</v>
      </c>
      <c r="F9" s="100">
        <v>96.2</v>
      </c>
      <c r="G9" s="100">
        <f t="shared" si="0"/>
        <v>99.23566878980891</v>
      </c>
      <c r="H9" s="101">
        <v>27.27</v>
      </c>
      <c r="I9" s="101">
        <v>27.37</v>
      </c>
      <c r="J9" s="101">
        <f t="shared" si="1"/>
        <v>28.212738853503186</v>
      </c>
      <c r="K9" s="99">
        <v>7</v>
      </c>
      <c r="L9" s="99">
        <v>713</v>
      </c>
      <c r="M9" s="99">
        <v>162</v>
      </c>
      <c r="N9" s="99">
        <v>618</v>
      </c>
      <c r="O9" s="99">
        <v>515</v>
      </c>
      <c r="P9" s="99">
        <v>185</v>
      </c>
      <c r="Q9" s="99">
        <v>13</v>
      </c>
      <c r="R9" s="99">
        <v>11</v>
      </c>
      <c r="S9" s="99">
        <v>697</v>
      </c>
      <c r="T9" s="99">
        <v>5</v>
      </c>
      <c r="U9" s="99">
        <v>1</v>
      </c>
    </row>
    <row r="10" spans="1:21" ht="19.5" customHeight="1">
      <c r="A10" s="105" t="s">
        <v>8</v>
      </c>
      <c r="B10" s="99">
        <v>718</v>
      </c>
      <c r="C10" s="99">
        <v>19704</v>
      </c>
      <c r="D10" s="99">
        <v>698</v>
      </c>
      <c r="E10" s="100">
        <v>96.4</v>
      </c>
      <c r="F10" s="100">
        <v>97.2</v>
      </c>
      <c r="G10" s="100">
        <f t="shared" si="0"/>
        <v>97.21448467966573</v>
      </c>
      <c r="H10" s="101">
        <v>26.61</v>
      </c>
      <c r="I10" s="101">
        <v>26.92</v>
      </c>
      <c r="J10" s="101">
        <f t="shared" si="1"/>
        <v>27.44289693593315</v>
      </c>
      <c r="K10" s="99">
        <v>11</v>
      </c>
      <c r="L10" s="99">
        <v>680</v>
      </c>
      <c r="M10" s="99">
        <v>160</v>
      </c>
      <c r="N10" s="99">
        <v>552</v>
      </c>
      <c r="O10" s="99">
        <v>438</v>
      </c>
      <c r="P10" s="99">
        <v>232</v>
      </c>
      <c r="Q10" s="99">
        <v>15</v>
      </c>
      <c r="R10" s="99">
        <v>31</v>
      </c>
      <c r="S10" s="99">
        <v>652</v>
      </c>
      <c r="T10" s="99">
        <v>16</v>
      </c>
      <c r="U10" s="99">
        <v>3</v>
      </c>
    </row>
    <row r="11" spans="1:21" ht="19.5" customHeight="1">
      <c r="A11" s="105" t="s">
        <v>9</v>
      </c>
      <c r="B11" s="99">
        <v>753</v>
      </c>
      <c r="C11" s="99">
        <v>20060</v>
      </c>
      <c r="D11" s="99">
        <v>726</v>
      </c>
      <c r="E11" s="100">
        <v>89.5</v>
      </c>
      <c r="F11" s="100">
        <v>93.4</v>
      </c>
      <c r="G11" s="100">
        <f t="shared" si="0"/>
        <v>96.41434262948208</v>
      </c>
      <c r="H11" s="101">
        <v>24.99</v>
      </c>
      <c r="I11" s="101">
        <v>25.89</v>
      </c>
      <c r="J11" s="101">
        <f t="shared" si="1"/>
        <v>26.64010624169987</v>
      </c>
      <c r="K11" s="99">
        <v>16</v>
      </c>
      <c r="L11" s="99">
        <v>734</v>
      </c>
      <c r="M11" s="99">
        <v>179</v>
      </c>
      <c r="N11" s="99">
        <v>573</v>
      </c>
      <c r="O11" s="99">
        <v>453</v>
      </c>
      <c r="P11" s="99">
        <v>267</v>
      </c>
      <c r="Q11" s="99">
        <v>19</v>
      </c>
      <c r="R11" s="99">
        <v>61</v>
      </c>
      <c r="S11" s="99">
        <v>682</v>
      </c>
      <c r="T11" s="99">
        <v>23</v>
      </c>
      <c r="U11" s="99">
        <v>16</v>
      </c>
    </row>
    <row r="12" spans="1:21" ht="19.5" customHeight="1">
      <c r="A12" s="105" t="s">
        <v>10</v>
      </c>
      <c r="B12" s="99">
        <v>844</v>
      </c>
      <c r="C12" s="99">
        <v>21141</v>
      </c>
      <c r="D12" s="99">
        <v>752</v>
      </c>
      <c r="E12" s="100">
        <v>80.5</v>
      </c>
      <c r="F12" s="100">
        <v>84.4</v>
      </c>
      <c r="G12" s="100">
        <f t="shared" si="0"/>
        <v>89.0995260663507</v>
      </c>
      <c r="H12" s="101">
        <v>23.28</v>
      </c>
      <c r="I12" s="101">
        <v>23.89</v>
      </c>
      <c r="J12" s="101">
        <f t="shared" si="1"/>
        <v>25.048578199052134</v>
      </c>
      <c r="K12" s="99">
        <v>36</v>
      </c>
      <c r="L12" s="99">
        <v>805</v>
      </c>
      <c r="M12" s="99">
        <v>184</v>
      </c>
      <c r="N12" s="99">
        <v>660</v>
      </c>
      <c r="O12" s="99">
        <v>454</v>
      </c>
      <c r="P12" s="99">
        <v>342</v>
      </c>
      <c r="Q12" s="99">
        <v>36</v>
      </c>
      <c r="R12" s="99">
        <v>168</v>
      </c>
      <c r="S12" s="99">
        <v>656</v>
      </c>
      <c r="T12" s="99">
        <v>82</v>
      </c>
      <c r="U12" s="99">
        <v>29</v>
      </c>
    </row>
    <row r="13" spans="1:21" ht="19.5" customHeight="1">
      <c r="A13" s="105" t="s">
        <v>11</v>
      </c>
      <c r="B13" s="99">
        <v>1042</v>
      </c>
      <c r="C13" s="99">
        <v>24282</v>
      </c>
      <c r="D13" s="99">
        <v>844</v>
      </c>
      <c r="E13" s="100">
        <v>70.2</v>
      </c>
      <c r="F13" s="100">
        <v>76.8</v>
      </c>
      <c r="G13" s="100">
        <f t="shared" si="0"/>
        <v>80.99808061420346</v>
      </c>
      <c r="H13" s="101">
        <v>21.48</v>
      </c>
      <c r="I13" s="101">
        <v>22.59</v>
      </c>
      <c r="J13" s="101">
        <f t="shared" si="1"/>
        <v>23.303262955854127</v>
      </c>
      <c r="K13" s="99">
        <v>49</v>
      </c>
      <c r="L13" s="99">
        <v>985</v>
      </c>
      <c r="M13" s="99">
        <v>222</v>
      </c>
      <c r="N13" s="99">
        <v>818</v>
      </c>
      <c r="O13" s="99">
        <v>492</v>
      </c>
      <c r="P13" s="99">
        <v>464</v>
      </c>
      <c r="Q13" s="99">
        <v>66</v>
      </c>
      <c r="R13" s="99">
        <v>319</v>
      </c>
      <c r="S13" s="99">
        <v>696</v>
      </c>
      <c r="T13" s="99">
        <v>182</v>
      </c>
      <c r="U13" s="99">
        <v>53</v>
      </c>
    </row>
    <row r="14" spans="1:21" ht="19.5" customHeight="1">
      <c r="A14" s="105" t="s">
        <v>12</v>
      </c>
      <c r="B14" s="99">
        <v>1443</v>
      </c>
      <c r="C14" s="99">
        <v>31453</v>
      </c>
      <c r="D14" s="99">
        <v>1029</v>
      </c>
      <c r="E14" s="100">
        <v>60.4</v>
      </c>
      <c r="F14" s="100">
        <v>65</v>
      </c>
      <c r="G14" s="100">
        <f t="shared" si="0"/>
        <v>71.3097713097713</v>
      </c>
      <c r="H14" s="101">
        <v>19.79</v>
      </c>
      <c r="I14" s="101">
        <v>20.56</v>
      </c>
      <c r="J14" s="101">
        <f t="shared" si="1"/>
        <v>21.796950796950796</v>
      </c>
      <c r="K14" s="99">
        <v>114</v>
      </c>
      <c r="L14" s="99">
        <v>1322</v>
      </c>
      <c r="M14" s="99">
        <v>222</v>
      </c>
      <c r="N14" s="99">
        <v>1220</v>
      </c>
      <c r="O14" s="99">
        <v>680</v>
      </c>
      <c r="P14" s="99">
        <v>621</v>
      </c>
      <c r="Q14" s="99">
        <v>102</v>
      </c>
      <c r="R14" s="99">
        <v>606</v>
      </c>
      <c r="S14" s="99">
        <v>798</v>
      </c>
      <c r="T14" s="99">
        <v>391</v>
      </c>
      <c r="U14" s="99">
        <v>76</v>
      </c>
    </row>
    <row r="15" spans="1:21" ht="19.5" customHeight="1">
      <c r="A15" s="105" t="s">
        <v>13</v>
      </c>
      <c r="B15" s="99">
        <v>1175</v>
      </c>
      <c r="C15" s="99">
        <v>23780</v>
      </c>
      <c r="D15" s="99">
        <v>744</v>
      </c>
      <c r="E15" s="100">
        <v>49.6</v>
      </c>
      <c r="F15" s="100">
        <v>53.9</v>
      </c>
      <c r="G15" s="100">
        <f t="shared" si="0"/>
        <v>63.31914893617021</v>
      </c>
      <c r="H15" s="101">
        <v>17.43</v>
      </c>
      <c r="I15" s="101">
        <v>18.69</v>
      </c>
      <c r="J15" s="101">
        <f t="shared" si="1"/>
        <v>20.238297872340425</v>
      </c>
      <c r="K15" s="99">
        <v>110</v>
      </c>
      <c r="L15" s="99">
        <v>1060</v>
      </c>
      <c r="M15" s="99">
        <v>133</v>
      </c>
      <c r="N15" s="99">
        <v>1040</v>
      </c>
      <c r="O15" s="99">
        <v>509</v>
      </c>
      <c r="P15" s="99">
        <v>547</v>
      </c>
      <c r="Q15" s="99">
        <v>67</v>
      </c>
      <c r="R15" s="99">
        <v>631</v>
      </c>
      <c r="S15" s="99">
        <v>488</v>
      </c>
      <c r="T15" s="99">
        <v>444</v>
      </c>
      <c r="U15" s="99">
        <v>38</v>
      </c>
    </row>
    <row r="16" spans="1:21" ht="19.5" customHeight="1">
      <c r="A16" s="105" t="s">
        <v>14</v>
      </c>
      <c r="B16" s="99">
        <v>1099</v>
      </c>
      <c r="C16" s="99">
        <v>19853</v>
      </c>
      <c r="D16" s="99">
        <v>558</v>
      </c>
      <c r="E16" s="100">
        <v>35.1</v>
      </c>
      <c r="F16" s="100">
        <v>42.8</v>
      </c>
      <c r="G16" s="100">
        <f t="shared" si="0"/>
        <v>50.77343039126478</v>
      </c>
      <c r="H16" s="101">
        <v>14.17</v>
      </c>
      <c r="I16" s="101">
        <v>16.6</v>
      </c>
      <c r="J16" s="101">
        <f t="shared" si="1"/>
        <v>18.064604185623296</v>
      </c>
      <c r="K16" s="99">
        <v>111</v>
      </c>
      <c r="L16" s="99">
        <v>985</v>
      </c>
      <c r="M16" s="99">
        <v>63</v>
      </c>
      <c r="N16" s="99">
        <v>1033</v>
      </c>
      <c r="O16" s="99">
        <v>449</v>
      </c>
      <c r="P16" s="99">
        <v>540</v>
      </c>
      <c r="Q16" s="99">
        <v>67</v>
      </c>
      <c r="R16" s="99">
        <v>665</v>
      </c>
      <c r="S16" s="99">
        <v>387</v>
      </c>
      <c r="T16" s="99">
        <v>534</v>
      </c>
      <c r="U16" s="99">
        <v>40</v>
      </c>
    </row>
    <row r="17" spans="1:21" ht="19.5" customHeight="1">
      <c r="A17" s="105" t="s">
        <v>15</v>
      </c>
      <c r="B17" s="99">
        <v>870</v>
      </c>
      <c r="C17" s="99">
        <v>13945</v>
      </c>
      <c r="D17" s="99">
        <v>361</v>
      </c>
      <c r="E17" s="100">
        <v>21.2</v>
      </c>
      <c r="F17" s="100">
        <v>31.4</v>
      </c>
      <c r="G17" s="100">
        <f t="shared" si="0"/>
        <v>41.49425287356322</v>
      </c>
      <c r="H17" s="101">
        <v>10.73</v>
      </c>
      <c r="I17" s="101">
        <v>13.8</v>
      </c>
      <c r="J17" s="101">
        <f t="shared" si="1"/>
        <v>16.028735632183906</v>
      </c>
      <c r="K17" s="99">
        <v>70</v>
      </c>
      <c r="L17" s="99">
        <v>798</v>
      </c>
      <c r="M17" s="99">
        <v>52</v>
      </c>
      <c r="N17" s="99">
        <v>818</v>
      </c>
      <c r="O17" s="99">
        <v>341</v>
      </c>
      <c r="P17" s="99">
        <v>416</v>
      </c>
      <c r="Q17" s="99">
        <v>77</v>
      </c>
      <c r="R17" s="99">
        <v>606</v>
      </c>
      <c r="S17" s="99">
        <v>228</v>
      </c>
      <c r="T17" s="99">
        <v>494</v>
      </c>
      <c r="U17" s="99">
        <v>25</v>
      </c>
    </row>
    <row r="18" spans="1:21" ht="19.5" customHeight="1">
      <c r="A18" s="105" t="s">
        <v>16</v>
      </c>
      <c r="B18" s="99">
        <v>467</v>
      </c>
      <c r="C18" s="99">
        <v>6440</v>
      </c>
      <c r="D18" s="99">
        <v>145</v>
      </c>
      <c r="E18" s="100">
        <v>13.3</v>
      </c>
      <c r="F18" s="100">
        <v>20.9</v>
      </c>
      <c r="G18" s="100">
        <f t="shared" si="0"/>
        <v>31.049250535331907</v>
      </c>
      <c r="H18" s="101">
        <v>7.63</v>
      </c>
      <c r="I18" s="101">
        <v>11.07</v>
      </c>
      <c r="J18" s="101">
        <f t="shared" si="1"/>
        <v>13.790149892933618</v>
      </c>
      <c r="K18" s="99">
        <v>50</v>
      </c>
      <c r="L18" s="99">
        <v>416</v>
      </c>
      <c r="M18" s="99">
        <v>13</v>
      </c>
      <c r="N18" s="99">
        <v>454</v>
      </c>
      <c r="O18" s="99">
        <v>153</v>
      </c>
      <c r="P18" s="99">
        <v>253</v>
      </c>
      <c r="Q18" s="99">
        <v>48</v>
      </c>
      <c r="R18" s="99">
        <v>375</v>
      </c>
      <c r="S18" s="99">
        <v>80</v>
      </c>
      <c r="T18" s="99">
        <v>317</v>
      </c>
      <c r="U18" s="99">
        <v>9</v>
      </c>
    </row>
    <row r="19" spans="1:21" ht="19.5" customHeight="1">
      <c r="A19" s="106" t="s">
        <v>19</v>
      </c>
      <c r="B19" s="99">
        <v>181</v>
      </c>
      <c r="C19" s="99">
        <v>2066</v>
      </c>
      <c r="D19" s="99">
        <v>29</v>
      </c>
      <c r="E19" s="100">
        <v>6.6</v>
      </c>
      <c r="F19" s="100">
        <v>12.9</v>
      </c>
      <c r="G19" s="100">
        <f t="shared" si="0"/>
        <v>16.022099447513813</v>
      </c>
      <c r="H19" s="101">
        <v>4.37</v>
      </c>
      <c r="I19" s="101">
        <v>8.98</v>
      </c>
      <c r="J19" s="101">
        <f t="shared" si="1"/>
        <v>11.414364640883978</v>
      </c>
      <c r="K19" s="99">
        <v>13</v>
      </c>
      <c r="L19" s="99">
        <v>168</v>
      </c>
      <c r="M19" s="99">
        <v>4</v>
      </c>
      <c r="N19" s="99">
        <v>176</v>
      </c>
      <c r="O19" s="99">
        <v>51</v>
      </c>
      <c r="P19" s="99">
        <v>92</v>
      </c>
      <c r="Q19" s="99">
        <v>32</v>
      </c>
      <c r="R19" s="99">
        <v>157</v>
      </c>
      <c r="S19" s="99">
        <v>16</v>
      </c>
      <c r="T19" s="99">
        <v>144</v>
      </c>
      <c r="U19" s="99">
        <v>5</v>
      </c>
    </row>
    <row r="20" spans="1:21" ht="19.5" customHeight="1">
      <c r="A20" s="105" t="s">
        <v>25</v>
      </c>
      <c r="B20" s="99">
        <f>SUM(B6:B19)</f>
        <v>11003</v>
      </c>
      <c r="C20" s="99">
        <f>SUM(C6:C19)</f>
        <v>251588</v>
      </c>
      <c r="D20" s="99">
        <f>SUM(D6:D19)</f>
        <v>8288</v>
      </c>
      <c r="E20" s="102"/>
      <c r="F20" s="102"/>
      <c r="G20" s="102"/>
      <c r="H20" s="103"/>
      <c r="I20" s="103"/>
      <c r="J20" s="103"/>
      <c r="K20" s="99">
        <f aca="true" t="shared" si="2" ref="K20:U20">SUM(K6:K19)</f>
        <v>593</v>
      </c>
      <c r="L20" s="99">
        <f t="shared" si="2"/>
        <v>10019</v>
      </c>
      <c r="M20" s="99">
        <f t="shared" si="2"/>
        <v>1728</v>
      </c>
      <c r="N20" s="99">
        <f t="shared" si="2"/>
        <v>9245</v>
      </c>
      <c r="O20" s="99">
        <f t="shared" si="2"/>
        <v>5534</v>
      </c>
      <c r="P20" s="99">
        <f t="shared" si="2"/>
        <v>4292</v>
      </c>
      <c r="Q20" s="99">
        <f t="shared" si="2"/>
        <v>556</v>
      </c>
      <c r="R20" s="99">
        <f t="shared" si="2"/>
        <v>3636</v>
      </c>
      <c r="S20" s="99">
        <f t="shared" si="2"/>
        <v>6717</v>
      </c>
      <c r="T20" s="99">
        <f t="shared" si="2"/>
        <v>2634</v>
      </c>
      <c r="U20" s="99">
        <f t="shared" si="2"/>
        <v>299</v>
      </c>
    </row>
    <row r="21" spans="1:5" ht="12" customHeight="1">
      <c r="A21" s="2"/>
      <c r="B21" s="2"/>
      <c r="C21" s="2"/>
      <c r="D21" s="2"/>
      <c r="E21" s="3"/>
    </row>
    <row r="22" spans="2:7" ht="15" customHeight="1">
      <c r="B22" s="50" t="s">
        <v>46</v>
      </c>
      <c r="C22" s="50"/>
      <c r="D22" s="50"/>
      <c r="E22" s="50"/>
      <c r="F22" s="51"/>
      <c r="G22" s="51"/>
    </row>
    <row r="23" spans="2:7" ht="15" customHeight="1">
      <c r="B23" s="50" t="s">
        <v>47</v>
      </c>
      <c r="C23" s="50"/>
      <c r="D23" s="50"/>
      <c r="E23" s="50"/>
      <c r="F23" s="51"/>
      <c r="G23" s="51"/>
    </row>
    <row r="24" spans="2:7" ht="15" customHeight="1">
      <c r="B24" s="50" t="s">
        <v>48</v>
      </c>
      <c r="C24" s="50"/>
      <c r="D24" s="50"/>
      <c r="E24" s="50"/>
      <c r="F24" s="51"/>
      <c r="G24" s="51"/>
    </row>
    <row r="25" spans="2:7" ht="15" customHeight="1">
      <c r="B25" s="50" t="s">
        <v>49</v>
      </c>
      <c r="C25" s="50"/>
      <c r="D25" s="50"/>
      <c r="E25" s="50"/>
      <c r="F25" s="51"/>
      <c r="G25" s="51"/>
    </row>
    <row r="26" spans="2:7" ht="13.5" customHeight="1">
      <c r="B26" s="50" t="s">
        <v>96</v>
      </c>
      <c r="C26" s="50"/>
      <c r="D26" s="50"/>
      <c r="E26" s="50"/>
      <c r="F26" s="50"/>
      <c r="G26" s="51"/>
    </row>
    <row r="27" spans="2:7" ht="13.5" customHeight="1">
      <c r="B27" s="50" t="s">
        <v>50</v>
      </c>
      <c r="C27" s="50"/>
      <c r="D27" s="50"/>
      <c r="E27" s="50"/>
      <c r="F27" s="50"/>
      <c r="G27" s="51"/>
    </row>
    <row r="28" ht="13.5" customHeight="1"/>
  </sheetData>
  <mergeCells count="18">
    <mergeCell ref="B26:G26"/>
    <mergeCell ref="B27:G27"/>
    <mergeCell ref="B22:G22"/>
    <mergeCell ref="B23:G23"/>
    <mergeCell ref="B24:G24"/>
    <mergeCell ref="B25:G25"/>
    <mergeCell ref="A1:B1"/>
    <mergeCell ref="E4:G4"/>
    <mergeCell ref="H4:J4"/>
    <mergeCell ref="A2:B2"/>
    <mergeCell ref="A4:A5"/>
    <mergeCell ref="B4:B5"/>
    <mergeCell ref="C4:C5"/>
    <mergeCell ref="D4:D5"/>
    <mergeCell ref="K4:L4"/>
    <mergeCell ref="M4:N4"/>
    <mergeCell ref="O4:Q4"/>
    <mergeCell ref="R4:U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U26"/>
  <sheetViews>
    <sheetView zoomScale="75" zoomScaleNormal="75" workbookViewId="0" topLeftCell="A10">
      <selection activeCell="O24" sqref="O24"/>
    </sheetView>
  </sheetViews>
  <sheetFormatPr defaultColWidth="9.00390625" defaultRowHeight="13.5"/>
  <cols>
    <col min="1" max="10" width="7.00390625" style="0" customWidth="1"/>
    <col min="11" max="21" width="6.625" style="0" customWidth="1"/>
  </cols>
  <sheetData>
    <row r="1" spans="1:2" ht="21" customHeight="1">
      <c r="A1" s="61" t="s">
        <v>54</v>
      </c>
      <c r="B1" s="64"/>
    </row>
    <row r="2" ht="13.5" customHeight="1"/>
    <row r="3" spans="1:21" ht="21" customHeight="1">
      <c r="A3" s="104" t="s">
        <v>0</v>
      </c>
      <c r="B3" s="104" t="s">
        <v>18</v>
      </c>
      <c r="C3" s="107" t="s">
        <v>26</v>
      </c>
      <c r="D3" s="107" t="s">
        <v>17</v>
      </c>
      <c r="E3" s="108" t="s">
        <v>3</v>
      </c>
      <c r="F3" s="108"/>
      <c r="G3" s="108"/>
      <c r="H3" s="108" t="s">
        <v>2</v>
      </c>
      <c r="I3" s="108"/>
      <c r="J3" s="108"/>
      <c r="K3" s="109" t="s">
        <v>30</v>
      </c>
      <c r="L3" s="109"/>
      <c r="M3" s="109" t="s">
        <v>31</v>
      </c>
      <c r="N3" s="109"/>
      <c r="O3" s="109" t="s">
        <v>32</v>
      </c>
      <c r="P3" s="109"/>
      <c r="Q3" s="109"/>
      <c r="R3" s="109" t="s">
        <v>36</v>
      </c>
      <c r="S3" s="55"/>
      <c r="T3" s="55"/>
      <c r="U3" s="55"/>
    </row>
    <row r="4" spans="1:21" ht="26.25" customHeight="1">
      <c r="A4" s="104"/>
      <c r="B4" s="104"/>
      <c r="C4" s="107"/>
      <c r="D4" s="107"/>
      <c r="E4" s="110" t="s">
        <v>37</v>
      </c>
      <c r="F4" s="110" t="s">
        <v>38</v>
      </c>
      <c r="G4" s="110" t="s">
        <v>39</v>
      </c>
      <c r="H4" s="110" t="s">
        <v>37</v>
      </c>
      <c r="I4" s="110" t="s">
        <v>38</v>
      </c>
      <c r="J4" s="110" t="s">
        <v>39</v>
      </c>
      <c r="K4" s="105" t="s">
        <v>40</v>
      </c>
      <c r="L4" s="105" t="s">
        <v>41</v>
      </c>
      <c r="M4" s="105" t="s">
        <v>42</v>
      </c>
      <c r="N4" s="105" t="s">
        <v>43</v>
      </c>
      <c r="O4" s="105" t="s">
        <v>33</v>
      </c>
      <c r="P4" s="105" t="s">
        <v>34</v>
      </c>
      <c r="Q4" s="105" t="s">
        <v>35</v>
      </c>
      <c r="R4" s="105" t="s">
        <v>44</v>
      </c>
      <c r="S4" s="105" t="s">
        <v>45</v>
      </c>
      <c r="T4" s="111" t="s">
        <v>51</v>
      </c>
      <c r="U4" s="112" t="s">
        <v>52</v>
      </c>
    </row>
    <row r="5" spans="1:21" ht="19.5" customHeight="1">
      <c r="A5" s="105" t="s">
        <v>4</v>
      </c>
      <c r="B5" s="99">
        <v>49</v>
      </c>
      <c r="C5" s="99">
        <v>1428</v>
      </c>
      <c r="D5" s="99">
        <v>49</v>
      </c>
      <c r="E5" s="100"/>
      <c r="F5" s="100"/>
      <c r="G5" s="100">
        <f>D5/B5*100</f>
        <v>100</v>
      </c>
      <c r="H5" s="101"/>
      <c r="I5" s="101"/>
      <c r="J5" s="101">
        <f>C5/B5</f>
        <v>29.142857142857142</v>
      </c>
      <c r="K5" s="99">
        <v>1</v>
      </c>
      <c r="L5" s="99">
        <v>37</v>
      </c>
      <c r="M5" s="99">
        <v>9</v>
      </c>
      <c r="N5" s="99">
        <v>37</v>
      </c>
      <c r="O5" s="99">
        <v>27</v>
      </c>
      <c r="P5" s="99">
        <v>11</v>
      </c>
      <c r="Q5" s="99">
        <v>0</v>
      </c>
      <c r="R5" s="99">
        <v>0</v>
      </c>
      <c r="S5" s="99">
        <v>38</v>
      </c>
      <c r="T5" s="99">
        <v>0</v>
      </c>
      <c r="U5" s="99">
        <v>0</v>
      </c>
    </row>
    <row r="6" spans="1:21" ht="19.5" customHeight="1">
      <c r="A6" s="105" t="s">
        <v>5</v>
      </c>
      <c r="B6" s="99">
        <v>81</v>
      </c>
      <c r="C6" s="99">
        <v>2375</v>
      </c>
      <c r="D6" s="99">
        <v>81</v>
      </c>
      <c r="E6" s="100"/>
      <c r="F6" s="100"/>
      <c r="G6" s="100">
        <f aca="true" t="shared" si="0" ref="G6:G18">D6/B6*100</f>
        <v>100</v>
      </c>
      <c r="H6" s="101"/>
      <c r="I6" s="101"/>
      <c r="J6" s="101">
        <f aca="true" t="shared" si="1" ref="J6:J18">C6/B6</f>
        <v>29.320987654320987</v>
      </c>
      <c r="K6" s="99">
        <v>0</v>
      </c>
      <c r="L6" s="99">
        <v>54</v>
      </c>
      <c r="M6" s="99">
        <v>17</v>
      </c>
      <c r="N6" s="99">
        <v>58</v>
      </c>
      <c r="O6" s="99">
        <v>41</v>
      </c>
      <c r="P6" s="99">
        <v>13</v>
      </c>
      <c r="Q6" s="99">
        <v>0</v>
      </c>
      <c r="R6" s="99">
        <v>1</v>
      </c>
      <c r="S6" s="99">
        <v>53</v>
      </c>
      <c r="T6" s="99">
        <v>0</v>
      </c>
      <c r="U6" s="99">
        <v>0</v>
      </c>
    </row>
    <row r="7" spans="1:21" ht="19.5" customHeight="1">
      <c r="A7" s="105" t="s">
        <v>6</v>
      </c>
      <c r="B7" s="99">
        <v>179</v>
      </c>
      <c r="C7" s="99">
        <v>5144</v>
      </c>
      <c r="D7" s="99">
        <v>178</v>
      </c>
      <c r="E7" s="100"/>
      <c r="F7" s="100"/>
      <c r="G7" s="100">
        <f t="shared" si="0"/>
        <v>99.4413407821229</v>
      </c>
      <c r="H7" s="101"/>
      <c r="I7" s="101"/>
      <c r="J7" s="101">
        <f t="shared" si="1"/>
        <v>28.737430167597765</v>
      </c>
      <c r="K7" s="99">
        <v>0</v>
      </c>
      <c r="L7" s="99">
        <v>97</v>
      </c>
      <c r="M7" s="99">
        <v>31</v>
      </c>
      <c r="N7" s="99">
        <v>112</v>
      </c>
      <c r="O7" s="99">
        <v>67</v>
      </c>
      <c r="P7" s="99">
        <v>30</v>
      </c>
      <c r="Q7" s="99">
        <v>0</v>
      </c>
      <c r="R7" s="99">
        <v>1</v>
      </c>
      <c r="S7" s="99">
        <v>96</v>
      </c>
      <c r="T7" s="99">
        <v>0</v>
      </c>
      <c r="U7" s="99">
        <v>0</v>
      </c>
    </row>
    <row r="8" spans="1:21" ht="19.5" customHeight="1">
      <c r="A8" s="105" t="s">
        <v>7</v>
      </c>
      <c r="B8" s="99">
        <v>170</v>
      </c>
      <c r="C8" s="99">
        <v>4871</v>
      </c>
      <c r="D8" s="99">
        <v>170</v>
      </c>
      <c r="E8" s="100">
        <v>100</v>
      </c>
      <c r="F8" s="100">
        <v>50</v>
      </c>
      <c r="G8" s="100">
        <f t="shared" si="0"/>
        <v>100</v>
      </c>
      <c r="H8" s="101">
        <v>28.67</v>
      </c>
      <c r="I8" s="101">
        <v>19.5</v>
      </c>
      <c r="J8" s="101">
        <f t="shared" si="1"/>
        <v>28.652941176470588</v>
      </c>
      <c r="K8" s="99">
        <v>1</v>
      </c>
      <c r="L8" s="99">
        <v>116</v>
      </c>
      <c r="M8" s="99">
        <v>32</v>
      </c>
      <c r="N8" s="99">
        <v>103</v>
      </c>
      <c r="O8" s="99">
        <v>81</v>
      </c>
      <c r="P8" s="99">
        <v>31</v>
      </c>
      <c r="Q8" s="99">
        <v>4</v>
      </c>
      <c r="R8" s="99">
        <v>1</v>
      </c>
      <c r="S8" s="99">
        <v>115</v>
      </c>
      <c r="T8" s="99">
        <v>0</v>
      </c>
      <c r="U8" s="99">
        <v>1</v>
      </c>
    </row>
    <row r="9" spans="1:21" ht="19.5" customHeight="1">
      <c r="A9" s="105" t="s">
        <v>8</v>
      </c>
      <c r="B9" s="99">
        <v>139</v>
      </c>
      <c r="C9" s="99">
        <v>3920</v>
      </c>
      <c r="D9" s="99">
        <v>139</v>
      </c>
      <c r="E9" s="100">
        <v>95.7</v>
      </c>
      <c r="F9" s="100">
        <v>96.4</v>
      </c>
      <c r="G9" s="100">
        <f t="shared" si="0"/>
        <v>100</v>
      </c>
      <c r="H9" s="101">
        <v>26.55</v>
      </c>
      <c r="I9" s="101">
        <v>26.91</v>
      </c>
      <c r="J9" s="101">
        <f t="shared" si="1"/>
        <v>28.201438848920862</v>
      </c>
      <c r="K9" s="99">
        <v>2</v>
      </c>
      <c r="L9" s="99">
        <v>92</v>
      </c>
      <c r="M9" s="99">
        <v>32</v>
      </c>
      <c r="N9" s="99">
        <v>94</v>
      </c>
      <c r="O9" s="99">
        <v>50</v>
      </c>
      <c r="P9" s="99">
        <v>43</v>
      </c>
      <c r="Q9" s="99">
        <v>1</v>
      </c>
      <c r="R9" s="99">
        <v>7</v>
      </c>
      <c r="S9" s="99">
        <v>87</v>
      </c>
      <c r="T9" s="99">
        <v>1</v>
      </c>
      <c r="U9" s="99">
        <v>1</v>
      </c>
    </row>
    <row r="10" spans="1:21" ht="19.5" customHeight="1">
      <c r="A10" s="105" t="s">
        <v>9</v>
      </c>
      <c r="B10" s="99">
        <v>144</v>
      </c>
      <c r="C10" s="99">
        <v>3833</v>
      </c>
      <c r="D10" s="99">
        <v>138</v>
      </c>
      <c r="E10" s="100">
        <v>86.4</v>
      </c>
      <c r="F10" s="100">
        <v>93.4</v>
      </c>
      <c r="G10" s="100">
        <f t="shared" si="0"/>
        <v>95.83333333333334</v>
      </c>
      <c r="H10" s="101">
        <v>24.84</v>
      </c>
      <c r="I10" s="101">
        <v>25.87</v>
      </c>
      <c r="J10" s="101">
        <f t="shared" si="1"/>
        <v>26.618055555555557</v>
      </c>
      <c r="K10" s="99">
        <v>3</v>
      </c>
      <c r="L10" s="99">
        <v>133</v>
      </c>
      <c r="M10" s="99">
        <v>30</v>
      </c>
      <c r="N10" s="99">
        <v>107</v>
      </c>
      <c r="O10" s="99">
        <v>66</v>
      </c>
      <c r="P10" s="99">
        <v>62</v>
      </c>
      <c r="Q10" s="99">
        <v>7</v>
      </c>
      <c r="R10" s="99">
        <v>14</v>
      </c>
      <c r="S10" s="99">
        <v>120</v>
      </c>
      <c r="T10" s="99">
        <v>7</v>
      </c>
      <c r="U10" s="99">
        <v>1</v>
      </c>
    </row>
    <row r="11" spans="1:21" ht="19.5" customHeight="1">
      <c r="A11" s="105" t="s">
        <v>10</v>
      </c>
      <c r="B11" s="99">
        <v>215</v>
      </c>
      <c r="C11" s="99">
        <v>5435</v>
      </c>
      <c r="D11" s="99">
        <v>191</v>
      </c>
      <c r="E11" s="100">
        <v>75.7</v>
      </c>
      <c r="F11" s="100">
        <v>85.2</v>
      </c>
      <c r="G11" s="100">
        <f t="shared" si="0"/>
        <v>88.83720930232558</v>
      </c>
      <c r="H11" s="101">
        <v>22.77</v>
      </c>
      <c r="I11" s="101">
        <v>24.24</v>
      </c>
      <c r="J11" s="101">
        <f t="shared" si="1"/>
        <v>25.27906976744186</v>
      </c>
      <c r="K11" s="99">
        <v>9</v>
      </c>
      <c r="L11" s="99">
        <v>173</v>
      </c>
      <c r="M11" s="99">
        <v>34</v>
      </c>
      <c r="N11" s="99">
        <v>167</v>
      </c>
      <c r="O11" s="99">
        <v>91</v>
      </c>
      <c r="P11" s="99">
        <v>78</v>
      </c>
      <c r="Q11" s="99">
        <v>12</v>
      </c>
      <c r="R11" s="99">
        <v>33</v>
      </c>
      <c r="S11" s="99">
        <v>149</v>
      </c>
      <c r="T11" s="99">
        <v>19</v>
      </c>
      <c r="U11" s="99">
        <v>10</v>
      </c>
    </row>
    <row r="12" spans="1:21" ht="19.5" customHeight="1">
      <c r="A12" s="105" t="s">
        <v>11</v>
      </c>
      <c r="B12" s="99">
        <v>268</v>
      </c>
      <c r="C12" s="99">
        <v>6141</v>
      </c>
      <c r="D12" s="99">
        <v>207</v>
      </c>
      <c r="E12" s="100">
        <v>65</v>
      </c>
      <c r="F12" s="100">
        <v>76.7</v>
      </c>
      <c r="G12" s="100">
        <f t="shared" si="0"/>
        <v>77.23880597014924</v>
      </c>
      <c r="H12" s="101">
        <v>20.56</v>
      </c>
      <c r="I12" s="101">
        <v>22.68</v>
      </c>
      <c r="J12" s="101">
        <f t="shared" si="1"/>
        <v>22.91417910447761</v>
      </c>
      <c r="K12" s="99">
        <v>9</v>
      </c>
      <c r="L12" s="99">
        <v>226</v>
      </c>
      <c r="M12" s="99">
        <v>48</v>
      </c>
      <c r="N12" s="99">
        <v>185</v>
      </c>
      <c r="O12" s="99">
        <v>88</v>
      </c>
      <c r="P12" s="99">
        <v>118</v>
      </c>
      <c r="Q12" s="99">
        <v>28</v>
      </c>
      <c r="R12" s="99">
        <v>80</v>
      </c>
      <c r="S12" s="99">
        <v>155</v>
      </c>
      <c r="T12" s="99">
        <v>52</v>
      </c>
      <c r="U12" s="99">
        <v>11</v>
      </c>
    </row>
    <row r="13" spans="1:21" ht="19.5" customHeight="1">
      <c r="A13" s="105" t="s">
        <v>12</v>
      </c>
      <c r="B13" s="99">
        <v>416</v>
      </c>
      <c r="C13" s="99">
        <v>9312</v>
      </c>
      <c r="D13" s="99">
        <v>316</v>
      </c>
      <c r="E13" s="100">
        <v>52</v>
      </c>
      <c r="F13" s="100">
        <v>61.1</v>
      </c>
      <c r="G13" s="100">
        <f t="shared" si="0"/>
        <v>75.96153846153845</v>
      </c>
      <c r="H13" s="101">
        <v>18.08</v>
      </c>
      <c r="I13" s="101">
        <v>19.86</v>
      </c>
      <c r="J13" s="101">
        <f t="shared" si="1"/>
        <v>22.384615384615383</v>
      </c>
      <c r="K13" s="99">
        <v>17</v>
      </c>
      <c r="L13" s="99">
        <v>283</v>
      </c>
      <c r="M13" s="99">
        <v>52</v>
      </c>
      <c r="N13" s="99">
        <v>285</v>
      </c>
      <c r="O13" s="99">
        <v>141</v>
      </c>
      <c r="P13" s="99">
        <v>136</v>
      </c>
      <c r="Q13" s="99">
        <v>24</v>
      </c>
      <c r="R13" s="99">
        <v>115</v>
      </c>
      <c r="S13" s="99">
        <v>185</v>
      </c>
      <c r="T13" s="99">
        <v>73</v>
      </c>
      <c r="U13" s="99">
        <v>23</v>
      </c>
    </row>
    <row r="14" spans="1:21" ht="19.5" customHeight="1">
      <c r="A14" s="105" t="s">
        <v>13</v>
      </c>
      <c r="B14" s="99">
        <v>370</v>
      </c>
      <c r="C14" s="99">
        <v>7238</v>
      </c>
      <c r="D14" s="99">
        <v>216</v>
      </c>
      <c r="E14" s="100">
        <v>37.5</v>
      </c>
      <c r="F14" s="100">
        <v>53.8</v>
      </c>
      <c r="G14" s="100">
        <f t="shared" si="0"/>
        <v>58.37837837837838</v>
      </c>
      <c r="H14" s="101">
        <v>14.97</v>
      </c>
      <c r="I14" s="101">
        <v>18.36</v>
      </c>
      <c r="J14" s="101">
        <f t="shared" si="1"/>
        <v>19.562162162162164</v>
      </c>
      <c r="K14" s="99">
        <v>22</v>
      </c>
      <c r="L14" s="99">
        <v>237</v>
      </c>
      <c r="M14" s="99">
        <v>24</v>
      </c>
      <c r="N14" s="99">
        <v>237</v>
      </c>
      <c r="O14" s="99">
        <v>97</v>
      </c>
      <c r="P14" s="99">
        <v>147</v>
      </c>
      <c r="Q14" s="99">
        <v>16</v>
      </c>
      <c r="R14" s="99">
        <v>151</v>
      </c>
      <c r="S14" s="99">
        <v>109</v>
      </c>
      <c r="T14" s="99">
        <v>111</v>
      </c>
      <c r="U14" s="99">
        <v>17</v>
      </c>
    </row>
    <row r="15" spans="1:21" ht="19.5" customHeight="1">
      <c r="A15" s="105" t="s">
        <v>14</v>
      </c>
      <c r="B15" s="99">
        <v>530</v>
      </c>
      <c r="C15" s="99">
        <v>8778</v>
      </c>
      <c r="D15" s="99">
        <v>243</v>
      </c>
      <c r="E15" s="100">
        <v>26.7</v>
      </c>
      <c r="F15" s="100">
        <v>39.1</v>
      </c>
      <c r="G15" s="100">
        <f t="shared" si="0"/>
        <v>45.84905660377358</v>
      </c>
      <c r="H15" s="101">
        <v>12.16</v>
      </c>
      <c r="I15" s="101">
        <v>15.5</v>
      </c>
      <c r="J15" s="101">
        <f t="shared" si="1"/>
        <v>16.562264150943395</v>
      </c>
      <c r="K15" s="99">
        <v>41</v>
      </c>
      <c r="L15" s="99">
        <v>231</v>
      </c>
      <c r="M15" s="99">
        <v>23</v>
      </c>
      <c r="N15" s="99">
        <v>312</v>
      </c>
      <c r="O15" s="99">
        <v>80</v>
      </c>
      <c r="P15" s="99">
        <v>151</v>
      </c>
      <c r="Q15" s="99">
        <v>37</v>
      </c>
      <c r="R15" s="99">
        <v>180</v>
      </c>
      <c r="S15" s="99">
        <v>91</v>
      </c>
      <c r="T15" s="99">
        <v>147</v>
      </c>
      <c r="U15" s="99">
        <v>7</v>
      </c>
    </row>
    <row r="16" spans="1:21" ht="19.5" customHeight="1">
      <c r="A16" s="105" t="s">
        <v>15</v>
      </c>
      <c r="B16" s="99">
        <v>448</v>
      </c>
      <c r="C16" s="99">
        <v>6073</v>
      </c>
      <c r="D16" s="99">
        <v>150</v>
      </c>
      <c r="E16" s="100">
        <v>17.1</v>
      </c>
      <c r="F16" s="100">
        <v>28</v>
      </c>
      <c r="G16" s="100">
        <f t="shared" si="0"/>
        <v>33.482142857142854</v>
      </c>
      <c r="H16" s="101">
        <v>8.82</v>
      </c>
      <c r="I16" s="101">
        <v>12.27</v>
      </c>
      <c r="J16" s="101">
        <f t="shared" si="1"/>
        <v>13.555803571428571</v>
      </c>
      <c r="K16" s="99">
        <v>25</v>
      </c>
      <c r="L16" s="99">
        <v>222</v>
      </c>
      <c r="M16" s="99">
        <v>12</v>
      </c>
      <c r="N16" s="99">
        <v>236</v>
      </c>
      <c r="O16" s="99">
        <v>67</v>
      </c>
      <c r="P16" s="99">
        <v>146</v>
      </c>
      <c r="Q16" s="99">
        <v>33</v>
      </c>
      <c r="R16" s="99">
        <v>190</v>
      </c>
      <c r="S16" s="99">
        <v>57</v>
      </c>
      <c r="T16" s="99">
        <v>161</v>
      </c>
      <c r="U16" s="99">
        <v>4</v>
      </c>
    </row>
    <row r="17" spans="1:21" ht="19.5" customHeight="1">
      <c r="A17" s="105" t="s">
        <v>16</v>
      </c>
      <c r="B17" s="99">
        <v>273</v>
      </c>
      <c r="C17" s="99">
        <v>3108</v>
      </c>
      <c r="D17" s="99">
        <v>63</v>
      </c>
      <c r="E17" s="100">
        <v>12.1</v>
      </c>
      <c r="F17" s="100">
        <v>17.1</v>
      </c>
      <c r="G17" s="100">
        <f t="shared" si="0"/>
        <v>23.076923076923077</v>
      </c>
      <c r="H17" s="101">
        <v>6.12</v>
      </c>
      <c r="I17" s="101">
        <v>9.02</v>
      </c>
      <c r="J17" s="101">
        <f t="shared" si="1"/>
        <v>11.384615384615385</v>
      </c>
      <c r="K17" s="99">
        <v>14</v>
      </c>
      <c r="L17" s="99">
        <v>137</v>
      </c>
      <c r="M17" s="99">
        <v>4</v>
      </c>
      <c r="N17" s="99">
        <v>146</v>
      </c>
      <c r="O17" s="99">
        <v>37</v>
      </c>
      <c r="P17" s="99">
        <v>90</v>
      </c>
      <c r="Q17" s="99">
        <v>23</v>
      </c>
      <c r="R17" s="99">
        <v>125</v>
      </c>
      <c r="S17" s="99">
        <v>26</v>
      </c>
      <c r="T17" s="99">
        <v>108</v>
      </c>
      <c r="U17" s="99">
        <v>8</v>
      </c>
    </row>
    <row r="18" spans="1:21" ht="19.5" customHeight="1">
      <c r="A18" s="106" t="s">
        <v>19</v>
      </c>
      <c r="B18" s="99">
        <v>117</v>
      </c>
      <c r="C18" s="99">
        <v>1027</v>
      </c>
      <c r="D18" s="99">
        <v>17</v>
      </c>
      <c r="E18" s="100">
        <v>2.8</v>
      </c>
      <c r="F18" s="100">
        <v>15.7</v>
      </c>
      <c r="G18" s="100">
        <f t="shared" si="0"/>
        <v>14.529914529914532</v>
      </c>
      <c r="H18" s="101">
        <v>3.2</v>
      </c>
      <c r="I18" s="101">
        <v>7.81</v>
      </c>
      <c r="J18" s="101">
        <f t="shared" si="1"/>
        <v>8.777777777777779</v>
      </c>
      <c r="K18" s="99">
        <v>3</v>
      </c>
      <c r="L18" s="99">
        <v>79</v>
      </c>
      <c r="M18" s="99">
        <v>3</v>
      </c>
      <c r="N18" s="99">
        <v>79</v>
      </c>
      <c r="O18" s="99">
        <v>14</v>
      </c>
      <c r="P18" s="99">
        <v>43</v>
      </c>
      <c r="Q18" s="99">
        <v>23</v>
      </c>
      <c r="R18" s="99">
        <v>73</v>
      </c>
      <c r="S18" s="99">
        <v>9</v>
      </c>
      <c r="T18" s="99">
        <v>68</v>
      </c>
      <c r="U18" s="99">
        <v>2</v>
      </c>
    </row>
    <row r="19" spans="1:21" ht="19.5" customHeight="1">
      <c r="A19" s="105" t="s">
        <v>25</v>
      </c>
      <c r="B19" s="99">
        <f>SUM(B5:B18)</f>
        <v>3399</v>
      </c>
      <c r="C19" s="99">
        <f>SUM(C5:C18)</f>
        <v>68683</v>
      </c>
      <c r="D19" s="99">
        <f>SUM(D5:D18)</f>
        <v>2158</v>
      </c>
      <c r="E19" s="100"/>
      <c r="F19" s="100"/>
      <c r="G19" s="100"/>
      <c r="H19" s="101"/>
      <c r="I19" s="101"/>
      <c r="J19" s="101"/>
      <c r="K19" s="99">
        <f aca="true" t="shared" si="2" ref="K19:U19">SUM(K5:K18)</f>
        <v>147</v>
      </c>
      <c r="L19" s="99">
        <f t="shared" si="2"/>
        <v>2117</v>
      </c>
      <c r="M19" s="99">
        <f t="shared" si="2"/>
        <v>351</v>
      </c>
      <c r="N19" s="99">
        <f t="shared" si="2"/>
        <v>2158</v>
      </c>
      <c r="O19" s="99">
        <f t="shared" si="2"/>
        <v>947</v>
      </c>
      <c r="P19" s="99">
        <f t="shared" si="2"/>
        <v>1099</v>
      </c>
      <c r="Q19" s="99">
        <f t="shared" si="2"/>
        <v>208</v>
      </c>
      <c r="R19" s="99">
        <f t="shared" si="2"/>
        <v>971</v>
      </c>
      <c r="S19" s="99">
        <f t="shared" si="2"/>
        <v>1290</v>
      </c>
      <c r="T19" s="99">
        <f t="shared" si="2"/>
        <v>747</v>
      </c>
      <c r="U19" s="99">
        <f t="shared" si="2"/>
        <v>85</v>
      </c>
    </row>
    <row r="20" ht="13.5" customHeight="1"/>
    <row r="21" spans="2:7" ht="13.5" customHeight="1">
      <c r="B21" s="50" t="s">
        <v>59</v>
      </c>
      <c r="C21" s="51"/>
      <c r="D21" s="51"/>
      <c r="E21" s="51"/>
      <c r="F21" s="51"/>
      <c r="G21" s="51"/>
    </row>
    <row r="22" spans="2:7" ht="13.5" customHeight="1">
      <c r="B22" s="50" t="s">
        <v>60</v>
      </c>
      <c r="C22" s="51"/>
      <c r="D22" s="51"/>
      <c r="E22" s="51"/>
      <c r="F22" s="51"/>
      <c r="G22" s="51"/>
    </row>
    <row r="23" spans="2:7" ht="13.5" customHeight="1">
      <c r="B23" s="50" t="s">
        <v>61</v>
      </c>
      <c r="C23" s="51"/>
      <c r="D23" s="51"/>
      <c r="E23" s="51"/>
      <c r="F23" s="51"/>
      <c r="G23" s="51"/>
    </row>
    <row r="24" spans="2:7" ht="13.5" customHeight="1">
      <c r="B24" s="50" t="s">
        <v>62</v>
      </c>
      <c r="C24" s="51"/>
      <c r="D24" s="51"/>
      <c r="E24" s="51"/>
      <c r="F24" s="51"/>
      <c r="G24" s="51"/>
    </row>
    <row r="25" spans="2:7" ht="13.5">
      <c r="B25" s="50" t="s">
        <v>63</v>
      </c>
      <c r="C25" s="50"/>
      <c r="D25" s="50"/>
      <c r="E25" s="50"/>
      <c r="F25" s="50"/>
      <c r="G25" s="51"/>
    </row>
    <row r="26" spans="2:7" ht="13.5">
      <c r="B26" s="50" t="s">
        <v>64</v>
      </c>
      <c r="C26" s="50"/>
      <c r="D26" s="50"/>
      <c r="E26" s="50"/>
      <c r="F26" s="50"/>
      <c r="G26" s="51"/>
    </row>
  </sheetData>
  <mergeCells count="17">
    <mergeCell ref="B22:G22"/>
    <mergeCell ref="B23:G23"/>
    <mergeCell ref="B24:G24"/>
    <mergeCell ref="A1:B1"/>
    <mergeCell ref="A3:A4"/>
    <mergeCell ref="B3:B4"/>
    <mergeCell ref="C3:C4"/>
    <mergeCell ref="B25:G25"/>
    <mergeCell ref="B26:G26"/>
    <mergeCell ref="O3:Q3"/>
    <mergeCell ref="R3:U3"/>
    <mergeCell ref="E3:G3"/>
    <mergeCell ref="H3:J3"/>
    <mergeCell ref="K3:L3"/>
    <mergeCell ref="M3:N3"/>
    <mergeCell ref="D3:D4"/>
    <mergeCell ref="B21:G2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U26"/>
  <sheetViews>
    <sheetView zoomScale="75" zoomScaleNormal="75" workbookViewId="0" topLeftCell="A1">
      <selection activeCell="N23" sqref="N23"/>
    </sheetView>
  </sheetViews>
  <sheetFormatPr defaultColWidth="9.00390625" defaultRowHeight="13.5"/>
  <cols>
    <col min="1" max="10" width="7.00390625" style="0" customWidth="1"/>
    <col min="11" max="21" width="6.625" style="0" customWidth="1"/>
  </cols>
  <sheetData>
    <row r="1" spans="1:2" ht="21" customHeight="1">
      <c r="A1" s="61" t="s">
        <v>65</v>
      </c>
      <c r="B1" s="61"/>
    </row>
    <row r="2" ht="13.5" customHeight="1"/>
    <row r="3" spans="1:21" ht="21" customHeight="1">
      <c r="A3" s="104" t="s">
        <v>0</v>
      </c>
      <c r="B3" s="104" t="s">
        <v>18</v>
      </c>
      <c r="C3" s="107" t="s">
        <v>26</v>
      </c>
      <c r="D3" s="107" t="s">
        <v>17</v>
      </c>
      <c r="E3" s="108" t="s">
        <v>3</v>
      </c>
      <c r="F3" s="108"/>
      <c r="G3" s="108"/>
      <c r="H3" s="108" t="s">
        <v>2</v>
      </c>
      <c r="I3" s="108"/>
      <c r="J3" s="108"/>
      <c r="K3" s="109" t="s">
        <v>30</v>
      </c>
      <c r="L3" s="109"/>
      <c r="M3" s="109" t="s">
        <v>31</v>
      </c>
      <c r="N3" s="109"/>
      <c r="O3" s="109" t="s">
        <v>32</v>
      </c>
      <c r="P3" s="109"/>
      <c r="Q3" s="109"/>
      <c r="R3" s="109" t="s">
        <v>36</v>
      </c>
      <c r="S3" s="55"/>
      <c r="T3" s="55"/>
      <c r="U3" s="55"/>
    </row>
    <row r="4" spans="1:21" ht="26.25" customHeight="1">
      <c r="A4" s="104"/>
      <c r="B4" s="104"/>
      <c r="C4" s="107"/>
      <c r="D4" s="107"/>
      <c r="E4" s="110" t="s">
        <v>37</v>
      </c>
      <c r="F4" s="110" t="s">
        <v>38</v>
      </c>
      <c r="G4" s="110" t="s">
        <v>39</v>
      </c>
      <c r="H4" s="110" t="s">
        <v>37</v>
      </c>
      <c r="I4" s="110" t="s">
        <v>38</v>
      </c>
      <c r="J4" s="110" t="s">
        <v>39</v>
      </c>
      <c r="K4" s="105" t="s">
        <v>40</v>
      </c>
      <c r="L4" s="105" t="s">
        <v>41</v>
      </c>
      <c r="M4" s="105" t="s">
        <v>42</v>
      </c>
      <c r="N4" s="105" t="s">
        <v>43</v>
      </c>
      <c r="O4" s="105" t="s">
        <v>33</v>
      </c>
      <c r="P4" s="105" t="s">
        <v>34</v>
      </c>
      <c r="Q4" s="105" t="s">
        <v>35</v>
      </c>
      <c r="R4" s="105" t="s">
        <v>44</v>
      </c>
      <c r="S4" s="105" t="s">
        <v>45</v>
      </c>
      <c r="T4" s="111" t="s">
        <v>51</v>
      </c>
      <c r="U4" s="112" t="s">
        <v>52</v>
      </c>
    </row>
    <row r="5" spans="1:21" ht="19.5" customHeight="1">
      <c r="A5" s="105" t="s">
        <v>4</v>
      </c>
      <c r="B5" s="99">
        <v>125</v>
      </c>
      <c r="C5" s="99">
        <v>3615</v>
      </c>
      <c r="D5" s="99">
        <v>125</v>
      </c>
      <c r="E5" s="100"/>
      <c r="F5" s="100"/>
      <c r="G5" s="100">
        <f aca="true" t="shared" si="0" ref="G5:G18">D5/B5*100</f>
        <v>100</v>
      </c>
      <c r="H5" s="101"/>
      <c r="I5" s="101"/>
      <c r="J5" s="101">
        <f aca="true" t="shared" si="1" ref="J5:J18">C5/B5</f>
        <v>28.92</v>
      </c>
      <c r="K5" s="99">
        <v>0</v>
      </c>
      <c r="L5" s="99">
        <v>124</v>
      </c>
      <c r="M5" s="99">
        <v>34</v>
      </c>
      <c r="N5" s="99">
        <v>91</v>
      </c>
      <c r="O5" s="99">
        <v>86</v>
      </c>
      <c r="P5" s="99">
        <v>35</v>
      </c>
      <c r="Q5" s="99">
        <v>4</v>
      </c>
      <c r="R5" s="99">
        <v>1</v>
      </c>
      <c r="S5" s="99">
        <v>122</v>
      </c>
      <c r="T5" s="99">
        <v>0</v>
      </c>
      <c r="U5" s="99">
        <v>0</v>
      </c>
    </row>
    <row r="6" spans="1:21" ht="19.5" customHeight="1">
      <c r="A6" s="105" t="s">
        <v>5</v>
      </c>
      <c r="B6" s="99">
        <v>183</v>
      </c>
      <c r="C6" s="99">
        <v>5292</v>
      </c>
      <c r="D6" s="99">
        <v>182</v>
      </c>
      <c r="E6" s="100"/>
      <c r="F6" s="100"/>
      <c r="G6" s="100">
        <f t="shared" si="0"/>
        <v>99.4535519125683</v>
      </c>
      <c r="H6" s="101"/>
      <c r="I6" s="101"/>
      <c r="J6" s="101">
        <f t="shared" si="1"/>
        <v>28.918032786885245</v>
      </c>
      <c r="K6" s="99">
        <v>2</v>
      </c>
      <c r="L6" s="99">
        <v>181</v>
      </c>
      <c r="M6" s="99">
        <v>56</v>
      </c>
      <c r="N6" s="99">
        <v>126</v>
      </c>
      <c r="O6" s="99">
        <v>125</v>
      </c>
      <c r="P6" s="99">
        <v>52</v>
      </c>
      <c r="Q6" s="99">
        <v>4</v>
      </c>
      <c r="R6" s="99">
        <v>1</v>
      </c>
      <c r="S6" s="99">
        <v>180</v>
      </c>
      <c r="T6" s="99">
        <v>0</v>
      </c>
      <c r="U6" s="99">
        <v>1</v>
      </c>
    </row>
    <row r="7" spans="1:21" ht="19.5" customHeight="1">
      <c r="A7" s="105" t="s">
        <v>6</v>
      </c>
      <c r="B7" s="99">
        <v>203</v>
      </c>
      <c r="C7" s="99">
        <v>5828</v>
      </c>
      <c r="D7" s="99">
        <v>203</v>
      </c>
      <c r="E7" s="100"/>
      <c r="F7" s="100"/>
      <c r="G7" s="100">
        <f t="shared" si="0"/>
        <v>100</v>
      </c>
      <c r="H7" s="101"/>
      <c r="I7" s="101"/>
      <c r="J7" s="101">
        <f t="shared" si="1"/>
        <v>28.70935960591133</v>
      </c>
      <c r="K7" s="99">
        <v>1</v>
      </c>
      <c r="L7" s="99">
        <v>202</v>
      </c>
      <c r="M7" s="99">
        <v>53</v>
      </c>
      <c r="N7" s="99">
        <v>150</v>
      </c>
      <c r="O7" s="99">
        <v>140</v>
      </c>
      <c r="P7" s="99">
        <v>61</v>
      </c>
      <c r="Q7" s="99">
        <v>2</v>
      </c>
      <c r="R7" s="99">
        <v>2</v>
      </c>
      <c r="S7" s="99">
        <v>201</v>
      </c>
      <c r="T7" s="99">
        <v>0</v>
      </c>
      <c r="U7" s="99">
        <v>0</v>
      </c>
    </row>
    <row r="8" spans="1:21" ht="19.5" customHeight="1">
      <c r="A8" s="105" t="s">
        <v>7</v>
      </c>
      <c r="B8" s="99">
        <v>273</v>
      </c>
      <c r="C8" s="99">
        <v>7779</v>
      </c>
      <c r="D8" s="99">
        <v>270</v>
      </c>
      <c r="E8" s="100">
        <v>100</v>
      </c>
      <c r="F8" s="100">
        <v>100</v>
      </c>
      <c r="G8" s="100">
        <f t="shared" si="0"/>
        <v>98.9010989010989</v>
      </c>
      <c r="H8" s="101">
        <v>26.46</v>
      </c>
      <c r="I8" s="101">
        <v>28.67</v>
      </c>
      <c r="J8" s="101">
        <f t="shared" si="1"/>
        <v>28.494505494505493</v>
      </c>
      <c r="K8" s="99">
        <v>1</v>
      </c>
      <c r="L8" s="99">
        <v>272</v>
      </c>
      <c r="M8" s="99">
        <v>95</v>
      </c>
      <c r="N8" s="99">
        <v>178</v>
      </c>
      <c r="O8" s="99">
        <v>171</v>
      </c>
      <c r="P8" s="99">
        <v>95</v>
      </c>
      <c r="Q8" s="99">
        <v>6</v>
      </c>
      <c r="R8" s="99">
        <v>5</v>
      </c>
      <c r="S8" s="99">
        <v>266</v>
      </c>
      <c r="T8" s="99">
        <v>1</v>
      </c>
      <c r="U8" s="99">
        <v>4</v>
      </c>
    </row>
    <row r="9" spans="1:21" ht="19.5" customHeight="1">
      <c r="A9" s="105" t="s">
        <v>8</v>
      </c>
      <c r="B9" s="99">
        <v>280</v>
      </c>
      <c r="C9" s="99">
        <v>7680</v>
      </c>
      <c r="D9" s="99">
        <v>272</v>
      </c>
      <c r="E9" s="100">
        <v>98.3</v>
      </c>
      <c r="F9" s="100">
        <v>97.7</v>
      </c>
      <c r="G9" s="100">
        <f t="shared" si="0"/>
        <v>97.14285714285714</v>
      </c>
      <c r="H9" s="101">
        <v>26.96</v>
      </c>
      <c r="I9" s="101">
        <v>27.38</v>
      </c>
      <c r="J9" s="101">
        <f t="shared" si="1"/>
        <v>27.428571428571427</v>
      </c>
      <c r="K9" s="99">
        <v>7</v>
      </c>
      <c r="L9" s="99">
        <v>273</v>
      </c>
      <c r="M9" s="99">
        <v>70</v>
      </c>
      <c r="N9" s="99">
        <v>210</v>
      </c>
      <c r="O9" s="99">
        <v>177</v>
      </c>
      <c r="P9" s="99">
        <v>91</v>
      </c>
      <c r="Q9" s="99">
        <v>10</v>
      </c>
      <c r="R9" s="99">
        <v>7</v>
      </c>
      <c r="S9" s="99">
        <v>271</v>
      </c>
      <c r="T9" s="99">
        <v>4</v>
      </c>
      <c r="U9" s="99">
        <v>6</v>
      </c>
    </row>
    <row r="10" spans="1:21" ht="19.5" customHeight="1">
      <c r="A10" s="105" t="s">
        <v>9</v>
      </c>
      <c r="B10" s="99">
        <v>269</v>
      </c>
      <c r="C10" s="99">
        <v>7179</v>
      </c>
      <c r="D10" s="99">
        <v>261</v>
      </c>
      <c r="E10" s="100">
        <v>90.6</v>
      </c>
      <c r="F10" s="100">
        <v>93.4</v>
      </c>
      <c r="G10" s="100">
        <f t="shared" si="0"/>
        <v>97.02602230483272</v>
      </c>
      <c r="H10" s="101">
        <v>25.41</v>
      </c>
      <c r="I10" s="101">
        <v>26.22</v>
      </c>
      <c r="J10" s="101">
        <f t="shared" si="1"/>
        <v>26.687732342007436</v>
      </c>
      <c r="K10" s="99">
        <v>7</v>
      </c>
      <c r="L10" s="99">
        <v>262</v>
      </c>
      <c r="M10" s="99">
        <v>52</v>
      </c>
      <c r="N10" s="99">
        <v>216</v>
      </c>
      <c r="O10" s="99">
        <v>141</v>
      </c>
      <c r="P10" s="99">
        <v>120</v>
      </c>
      <c r="Q10" s="99">
        <v>6</v>
      </c>
      <c r="R10" s="99">
        <v>10</v>
      </c>
      <c r="S10" s="99">
        <v>256</v>
      </c>
      <c r="T10" s="99">
        <v>5</v>
      </c>
      <c r="U10" s="99">
        <v>8</v>
      </c>
    </row>
    <row r="11" spans="1:21" ht="19.5" customHeight="1">
      <c r="A11" s="105" t="s">
        <v>10</v>
      </c>
      <c r="B11" s="99">
        <v>363</v>
      </c>
      <c r="C11" s="99">
        <v>9290</v>
      </c>
      <c r="D11" s="99">
        <v>329</v>
      </c>
      <c r="E11" s="100">
        <v>80.3</v>
      </c>
      <c r="F11" s="100">
        <v>86.9</v>
      </c>
      <c r="G11" s="100">
        <f t="shared" si="0"/>
        <v>90.633608815427</v>
      </c>
      <c r="H11" s="101">
        <v>23.19</v>
      </c>
      <c r="I11" s="101">
        <v>24.63</v>
      </c>
      <c r="J11" s="101">
        <f t="shared" si="1"/>
        <v>25.592286501377412</v>
      </c>
      <c r="K11" s="99">
        <v>16</v>
      </c>
      <c r="L11" s="99">
        <v>344</v>
      </c>
      <c r="M11" s="99">
        <v>76</v>
      </c>
      <c r="N11" s="99">
        <v>286</v>
      </c>
      <c r="O11" s="99">
        <v>180</v>
      </c>
      <c r="P11" s="99">
        <v>165</v>
      </c>
      <c r="Q11" s="99">
        <v>15</v>
      </c>
      <c r="R11" s="99">
        <v>41</v>
      </c>
      <c r="S11" s="99">
        <v>319</v>
      </c>
      <c r="T11" s="99">
        <v>27</v>
      </c>
      <c r="U11" s="99">
        <v>11</v>
      </c>
    </row>
    <row r="12" spans="1:21" ht="19.5" customHeight="1">
      <c r="A12" s="105" t="s">
        <v>11</v>
      </c>
      <c r="B12" s="99">
        <v>465</v>
      </c>
      <c r="C12" s="99">
        <v>11006</v>
      </c>
      <c r="D12" s="99">
        <v>375</v>
      </c>
      <c r="E12" s="100">
        <v>66</v>
      </c>
      <c r="F12" s="100">
        <v>72.3</v>
      </c>
      <c r="G12" s="100">
        <f t="shared" si="0"/>
        <v>80.64516129032258</v>
      </c>
      <c r="H12" s="101">
        <v>20.8</v>
      </c>
      <c r="I12" s="101">
        <v>22.07</v>
      </c>
      <c r="J12" s="101">
        <f t="shared" si="1"/>
        <v>23.668817204301074</v>
      </c>
      <c r="K12" s="99">
        <v>29</v>
      </c>
      <c r="L12" s="99">
        <v>434</v>
      </c>
      <c r="M12" s="99">
        <v>106</v>
      </c>
      <c r="N12" s="99">
        <v>357</v>
      </c>
      <c r="O12" s="99">
        <v>208</v>
      </c>
      <c r="P12" s="99">
        <v>219</v>
      </c>
      <c r="Q12" s="99">
        <v>36</v>
      </c>
      <c r="R12" s="99">
        <v>112</v>
      </c>
      <c r="S12" s="99">
        <v>350</v>
      </c>
      <c r="T12" s="99">
        <v>76</v>
      </c>
      <c r="U12" s="99">
        <v>29</v>
      </c>
    </row>
    <row r="13" spans="1:21" ht="19.5" customHeight="1">
      <c r="A13" s="105" t="s">
        <v>12</v>
      </c>
      <c r="B13" s="99">
        <v>572</v>
      </c>
      <c r="C13" s="99">
        <v>12208</v>
      </c>
      <c r="D13" s="99">
        <v>389</v>
      </c>
      <c r="E13" s="100">
        <v>51.9</v>
      </c>
      <c r="F13" s="100">
        <v>65.9</v>
      </c>
      <c r="G13" s="100">
        <f t="shared" si="0"/>
        <v>68.00699300699301</v>
      </c>
      <c r="H13" s="101">
        <v>18.1</v>
      </c>
      <c r="I13" s="101">
        <v>20.78</v>
      </c>
      <c r="J13" s="101">
        <f t="shared" si="1"/>
        <v>21.342657342657343</v>
      </c>
      <c r="K13" s="99">
        <v>34</v>
      </c>
      <c r="L13" s="99">
        <v>535</v>
      </c>
      <c r="M13" s="99">
        <v>109</v>
      </c>
      <c r="N13" s="99">
        <v>459</v>
      </c>
      <c r="O13" s="99">
        <v>236</v>
      </c>
      <c r="P13" s="99">
        <v>266</v>
      </c>
      <c r="Q13" s="99">
        <v>64</v>
      </c>
      <c r="R13" s="99">
        <v>228</v>
      </c>
      <c r="S13" s="99">
        <v>339</v>
      </c>
      <c r="T13" s="99">
        <v>161</v>
      </c>
      <c r="U13" s="99">
        <v>40</v>
      </c>
    </row>
    <row r="14" spans="1:21" ht="19.5" customHeight="1">
      <c r="A14" s="105" t="s">
        <v>13</v>
      </c>
      <c r="B14" s="99">
        <v>489</v>
      </c>
      <c r="C14" s="99">
        <v>9800</v>
      </c>
      <c r="D14" s="99">
        <v>308</v>
      </c>
      <c r="E14" s="100">
        <v>41.2</v>
      </c>
      <c r="F14" s="100">
        <v>56.7</v>
      </c>
      <c r="G14" s="100">
        <f t="shared" si="0"/>
        <v>62.985685071574636</v>
      </c>
      <c r="H14" s="101">
        <v>15.92</v>
      </c>
      <c r="I14" s="101">
        <v>19.21</v>
      </c>
      <c r="J14" s="101">
        <f t="shared" si="1"/>
        <v>20.040899795501023</v>
      </c>
      <c r="K14" s="99">
        <v>41</v>
      </c>
      <c r="L14" s="99">
        <v>446</v>
      </c>
      <c r="M14" s="99">
        <v>56</v>
      </c>
      <c r="N14" s="99">
        <v>433</v>
      </c>
      <c r="O14" s="99">
        <v>181</v>
      </c>
      <c r="P14" s="99">
        <v>256</v>
      </c>
      <c r="Q14" s="99">
        <v>51</v>
      </c>
      <c r="R14" s="99">
        <v>245</v>
      </c>
      <c r="S14" s="99">
        <v>242</v>
      </c>
      <c r="T14" s="99">
        <v>177</v>
      </c>
      <c r="U14" s="99">
        <v>30</v>
      </c>
    </row>
    <row r="15" spans="1:21" ht="19.5" customHeight="1">
      <c r="A15" s="105" t="s">
        <v>14</v>
      </c>
      <c r="B15" s="99">
        <v>518</v>
      </c>
      <c r="C15" s="99">
        <v>9515</v>
      </c>
      <c r="D15" s="99">
        <v>282</v>
      </c>
      <c r="E15" s="100">
        <v>29.6</v>
      </c>
      <c r="F15" s="100">
        <v>41.3</v>
      </c>
      <c r="G15" s="100">
        <f t="shared" si="0"/>
        <v>54.440154440154444</v>
      </c>
      <c r="H15" s="101">
        <v>13.32</v>
      </c>
      <c r="I15" s="101">
        <v>16</v>
      </c>
      <c r="J15" s="101">
        <f t="shared" si="1"/>
        <v>18.368725868725868</v>
      </c>
      <c r="K15" s="99">
        <v>54</v>
      </c>
      <c r="L15" s="99">
        <v>463</v>
      </c>
      <c r="M15" s="99">
        <v>46</v>
      </c>
      <c r="N15" s="99">
        <v>470</v>
      </c>
      <c r="O15" s="99">
        <v>171</v>
      </c>
      <c r="P15" s="99">
        <v>298</v>
      </c>
      <c r="Q15" s="99">
        <v>42</v>
      </c>
      <c r="R15" s="99">
        <v>290</v>
      </c>
      <c r="S15" s="99">
        <v>222</v>
      </c>
      <c r="T15" s="99">
        <v>226</v>
      </c>
      <c r="U15" s="99">
        <v>26</v>
      </c>
    </row>
    <row r="16" spans="1:21" ht="19.5" customHeight="1">
      <c r="A16" s="105" t="s">
        <v>15</v>
      </c>
      <c r="B16" s="99">
        <v>424</v>
      </c>
      <c r="C16" s="99">
        <v>6584</v>
      </c>
      <c r="D16" s="99">
        <v>159</v>
      </c>
      <c r="E16" s="100">
        <v>19.8</v>
      </c>
      <c r="F16" s="100">
        <v>28.3</v>
      </c>
      <c r="G16" s="100">
        <f t="shared" si="0"/>
        <v>37.5</v>
      </c>
      <c r="H16" s="101">
        <v>10.57</v>
      </c>
      <c r="I16" s="101">
        <v>12.61</v>
      </c>
      <c r="J16" s="101">
        <f t="shared" si="1"/>
        <v>15.528301886792454</v>
      </c>
      <c r="K16" s="99">
        <v>42</v>
      </c>
      <c r="L16" s="99">
        <v>381</v>
      </c>
      <c r="M16" s="99">
        <v>24</v>
      </c>
      <c r="N16" s="99">
        <v>399</v>
      </c>
      <c r="O16" s="99">
        <v>154</v>
      </c>
      <c r="P16" s="99">
        <v>221</v>
      </c>
      <c r="Q16" s="99">
        <v>47</v>
      </c>
      <c r="R16" s="99">
        <v>307</v>
      </c>
      <c r="S16" s="99">
        <v>114</v>
      </c>
      <c r="T16" s="99">
        <v>254</v>
      </c>
      <c r="U16" s="99">
        <v>25</v>
      </c>
    </row>
    <row r="17" spans="1:21" ht="19.5" customHeight="1">
      <c r="A17" s="105" t="s">
        <v>16</v>
      </c>
      <c r="B17" s="99">
        <v>202</v>
      </c>
      <c r="C17" s="99">
        <v>2886</v>
      </c>
      <c r="D17" s="99">
        <v>69</v>
      </c>
      <c r="E17" s="100">
        <v>11</v>
      </c>
      <c r="F17" s="100">
        <v>18.9</v>
      </c>
      <c r="G17" s="100">
        <f t="shared" si="0"/>
        <v>34.15841584158416</v>
      </c>
      <c r="H17" s="101">
        <v>5.79</v>
      </c>
      <c r="I17" s="101">
        <v>10.49</v>
      </c>
      <c r="J17" s="101">
        <f t="shared" si="1"/>
        <v>14.287128712871286</v>
      </c>
      <c r="K17" s="99">
        <v>17</v>
      </c>
      <c r="L17" s="99">
        <v>184</v>
      </c>
      <c r="M17" s="99">
        <v>14</v>
      </c>
      <c r="N17" s="99">
        <v>188</v>
      </c>
      <c r="O17" s="99">
        <v>60</v>
      </c>
      <c r="P17" s="99">
        <v>116</v>
      </c>
      <c r="Q17" s="99">
        <v>23</v>
      </c>
      <c r="R17" s="99">
        <v>144</v>
      </c>
      <c r="S17" s="99">
        <v>56</v>
      </c>
      <c r="T17" s="99">
        <v>129</v>
      </c>
      <c r="U17" s="99">
        <v>15</v>
      </c>
    </row>
    <row r="18" spans="1:21" ht="19.5" customHeight="1">
      <c r="A18" s="106" t="s">
        <v>19</v>
      </c>
      <c r="B18" s="99">
        <v>98</v>
      </c>
      <c r="C18" s="99">
        <v>1120</v>
      </c>
      <c r="D18" s="99">
        <v>20</v>
      </c>
      <c r="E18" s="100">
        <v>5.8</v>
      </c>
      <c r="F18" s="100">
        <v>9.8</v>
      </c>
      <c r="G18" s="100">
        <f t="shared" si="0"/>
        <v>20.408163265306122</v>
      </c>
      <c r="H18" s="101">
        <v>4.18</v>
      </c>
      <c r="I18" s="101">
        <v>6.02</v>
      </c>
      <c r="J18" s="101">
        <f t="shared" si="1"/>
        <v>11.428571428571429</v>
      </c>
      <c r="K18" s="99">
        <v>9</v>
      </c>
      <c r="L18" s="99">
        <v>88</v>
      </c>
      <c r="M18" s="99">
        <v>1</v>
      </c>
      <c r="N18" s="99">
        <v>97</v>
      </c>
      <c r="O18" s="99">
        <v>27</v>
      </c>
      <c r="P18" s="99">
        <v>55</v>
      </c>
      <c r="Q18" s="99">
        <v>15</v>
      </c>
      <c r="R18" s="99">
        <v>79</v>
      </c>
      <c r="S18" s="99">
        <v>18</v>
      </c>
      <c r="T18" s="99">
        <v>73</v>
      </c>
      <c r="U18" s="99">
        <v>5</v>
      </c>
    </row>
    <row r="19" spans="1:21" ht="19.5" customHeight="1">
      <c r="A19" s="105" t="s">
        <v>25</v>
      </c>
      <c r="B19" s="99">
        <f>SUM(B5:B18)</f>
        <v>4464</v>
      </c>
      <c r="C19" s="99">
        <f>SUM(C5:C18)</f>
        <v>99782</v>
      </c>
      <c r="D19" s="99">
        <f>SUM(D5:D18)</f>
        <v>3244</v>
      </c>
      <c r="E19" s="100"/>
      <c r="F19" s="100"/>
      <c r="G19" s="100"/>
      <c r="H19" s="101"/>
      <c r="I19" s="101"/>
      <c r="J19" s="101"/>
      <c r="K19" s="99">
        <f aca="true" t="shared" si="2" ref="K19:U19">SUM(K5:K18)</f>
        <v>260</v>
      </c>
      <c r="L19" s="99">
        <f t="shared" si="2"/>
        <v>4189</v>
      </c>
      <c r="M19" s="99">
        <f t="shared" si="2"/>
        <v>792</v>
      </c>
      <c r="N19" s="99">
        <f t="shared" si="2"/>
        <v>3660</v>
      </c>
      <c r="O19" s="99">
        <f t="shared" si="2"/>
        <v>2057</v>
      </c>
      <c r="P19" s="99">
        <f t="shared" si="2"/>
        <v>2050</v>
      </c>
      <c r="Q19" s="99">
        <f t="shared" si="2"/>
        <v>325</v>
      </c>
      <c r="R19" s="99">
        <f t="shared" si="2"/>
        <v>1472</v>
      </c>
      <c r="S19" s="99">
        <f t="shared" si="2"/>
        <v>2956</v>
      </c>
      <c r="T19" s="99">
        <f t="shared" si="2"/>
        <v>1133</v>
      </c>
      <c r="U19" s="99">
        <f t="shared" si="2"/>
        <v>200</v>
      </c>
    </row>
    <row r="20" ht="12.75" customHeight="1"/>
    <row r="21" spans="2:7" ht="12.75" customHeight="1">
      <c r="B21" s="50" t="s">
        <v>66</v>
      </c>
      <c r="C21" s="51"/>
      <c r="D21" s="51"/>
      <c r="E21" s="51"/>
      <c r="F21" s="51"/>
      <c r="G21" s="51"/>
    </row>
    <row r="22" spans="2:7" ht="12.75" customHeight="1">
      <c r="B22" s="50" t="s">
        <v>67</v>
      </c>
      <c r="C22" s="51"/>
      <c r="D22" s="51"/>
      <c r="E22" s="51"/>
      <c r="F22" s="51"/>
      <c r="G22" s="51"/>
    </row>
    <row r="23" spans="2:7" ht="12.75" customHeight="1">
      <c r="B23" s="50" t="s">
        <v>68</v>
      </c>
      <c r="C23" s="51"/>
      <c r="D23" s="51"/>
      <c r="E23" s="51"/>
      <c r="F23" s="51"/>
      <c r="G23" s="51"/>
    </row>
    <row r="24" spans="2:7" ht="12.75" customHeight="1">
      <c r="B24" s="50" t="s">
        <v>69</v>
      </c>
      <c r="C24" s="51"/>
      <c r="D24" s="51"/>
      <c r="E24" s="51"/>
      <c r="F24" s="51"/>
      <c r="G24" s="51"/>
    </row>
    <row r="25" spans="2:7" ht="13.5" customHeight="1">
      <c r="B25" s="50" t="s">
        <v>70</v>
      </c>
      <c r="C25" s="50"/>
      <c r="D25" s="50"/>
      <c r="E25" s="50"/>
      <c r="F25" s="50"/>
      <c r="G25" s="51"/>
    </row>
    <row r="26" spans="2:7" ht="13.5">
      <c r="B26" s="50" t="s">
        <v>71</v>
      </c>
      <c r="C26" s="50"/>
      <c r="D26" s="50"/>
      <c r="E26" s="50"/>
      <c r="F26" s="50"/>
      <c r="G26" s="51"/>
    </row>
  </sheetData>
  <mergeCells count="17">
    <mergeCell ref="A1:B1"/>
    <mergeCell ref="A3:A4"/>
    <mergeCell ref="B3:B4"/>
    <mergeCell ref="C3:C4"/>
    <mergeCell ref="D3:D4"/>
    <mergeCell ref="O3:Q3"/>
    <mergeCell ref="R3:U3"/>
    <mergeCell ref="E3:G3"/>
    <mergeCell ref="H3:J3"/>
    <mergeCell ref="K3:L3"/>
    <mergeCell ref="M3:N3"/>
    <mergeCell ref="B25:G25"/>
    <mergeCell ref="B26:G26"/>
    <mergeCell ref="B21:G21"/>
    <mergeCell ref="B22:G22"/>
    <mergeCell ref="B23:G23"/>
    <mergeCell ref="B24:G2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U26"/>
  <sheetViews>
    <sheetView zoomScale="75" zoomScaleNormal="75" workbookViewId="0" topLeftCell="A1">
      <selection activeCell="M24" sqref="M24"/>
    </sheetView>
  </sheetViews>
  <sheetFormatPr defaultColWidth="9.00390625" defaultRowHeight="13.5"/>
  <cols>
    <col min="1" max="10" width="7.00390625" style="0" customWidth="1"/>
    <col min="11" max="21" width="6.625" style="0" customWidth="1"/>
  </cols>
  <sheetData>
    <row r="1" spans="1:2" ht="21" customHeight="1">
      <c r="A1" s="61" t="s">
        <v>55</v>
      </c>
      <c r="B1" s="61"/>
    </row>
    <row r="3" spans="1:21" ht="21" customHeight="1">
      <c r="A3" s="104" t="s">
        <v>0</v>
      </c>
      <c r="B3" s="104" t="s">
        <v>18</v>
      </c>
      <c r="C3" s="107" t="s">
        <v>26</v>
      </c>
      <c r="D3" s="107" t="s">
        <v>17</v>
      </c>
      <c r="E3" s="108" t="s">
        <v>3</v>
      </c>
      <c r="F3" s="108"/>
      <c r="G3" s="108"/>
      <c r="H3" s="108" t="s">
        <v>2</v>
      </c>
      <c r="I3" s="108"/>
      <c r="J3" s="108"/>
      <c r="K3" s="109" t="s">
        <v>30</v>
      </c>
      <c r="L3" s="109"/>
      <c r="M3" s="109" t="s">
        <v>31</v>
      </c>
      <c r="N3" s="109"/>
      <c r="O3" s="109" t="s">
        <v>32</v>
      </c>
      <c r="P3" s="109"/>
      <c r="Q3" s="109"/>
      <c r="R3" s="109" t="s">
        <v>36</v>
      </c>
      <c r="S3" s="55"/>
      <c r="T3" s="55"/>
      <c r="U3" s="55"/>
    </row>
    <row r="4" spans="1:21" ht="26.25" customHeight="1">
      <c r="A4" s="104"/>
      <c r="B4" s="104"/>
      <c r="C4" s="107"/>
      <c r="D4" s="107"/>
      <c r="E4" s="110" t="s">
        <v>37</v>
      </c>
      <c r="F4" s="110" t="s">
        <v>38</v>
      </c>
      <c r="G4" s="110" t="s">
        <v>39</v>
      </c>
      <c r="H4" s="110" t="s">
        <v>37</v>
      </c>
      <c r="I4" s="110" t="s">
        <v>38</v>
      </c>
      <c r="J4" s="110" t="s">
        <v>39</v>
      </c>
      <c r="K4" s="105" t="s">
        <v>40</v>
      </c>
      <c r="L4" s="105" t="s">
        <v>41</v>
      </c>
      <c r="M4" s="105" t="s">
        <v>42</v>
      </c>
      <c r="N4" s="105" t="s">
        <v>43</v>
      </c>
      <c r="O4" s="105" t="s">
        <v>33</v>
      </c>
      <c r="P4" s="105" t="s">
        <v>34</v>
      </c>
      <c r="Q4" s="105" t="s">
        <v>35</v>
      </c>
      <c r="R4" s="105" t="s">
        <v>44</v>
      </c>
      <c r="S4" s="105" t="s">
        <v>45</v>
      </c>
      <c r="T4" s="111" t="s">
        <v>51</v>
      </c>
      <c r="U4" s="112" t="s">
        <v>52</v>
      </c>
    </row>
    <row r="5" spans="1:21" ht="19.5" customHeight="1">
      <c r="A5" s="105" t="s">
        <v>4</v>
      </c>
      <c r="B5" s="113">
        <v>47</v>
      </c>
      <c r="C5" s="113">
        <v>1373</v>
      </c>
      <c r="D5" s="113">
        <v>47</v>
      </c>
      <c r="E5" s="102"/>
      <c r="F5" s="102"/>
      <c r="G5" s="102">
        <f aca="true" t="shared" si="0" ref="G5:G18">D5/B5*100</f>
        <v>100</v>
      </c>
      <c r="H5" s="103"/>
      <c r="I5" s="103"/>
      <c r="J5" s="103">
        <f aca="true" t="shared" si="1" ref="J5:J18">C5/B5</f>
        <v>29.21276595744681</v>
      </c>
      <c r="K5" s="113">
        <v>1</v>
      </c>
      <c r="L5" s="113">
        <v>45</v>
      </c>
      <c r="M5" s="113">
        <v>12</v>
      </c>
      <c r="N5" s="113">
        <v>34</v>
      </c>
      <c r="O5" s="113">
        <v>26</v>
      </c>
      <c r="P5" s="113">
        <v>20</v>
      </c>
      <c r="Q5" s="113">
        <v>1</v>
      </c>
      <c r="R5" s="113">
        <v>0</v>
      </c>
      <c r="S5" s="113">
        <v>47</v>
      </c>
      <c r="T5" s="113">
        <v>0</v>
      </c>
      <c r="U5" s="113">
        <v>0</v>
      </c>
    </row>
    <row r="6" spans="1:21" ht="19.5" customHeight="1">
      <c r="A6" s="105" t="s">
        <v>5</v>
      </c>
      <c r="B6" s="113">
        <v>65</v>
      </c>
      <c r="C6" s="113">
        <v>1934</v>
      </c>
      <c r="D6" s="113">
        <v>65</v>
      </c>
      <c r="E6" s="102"/>
      <c r="F6" s="102"/>
      <c r="G6" s="102">
        <f t="shared" si="0"/>
        <v>100</v>
      </c>
      <c r="H6" s="103"/>
      <c r="I6" s="103"/>
      <c r="J6" s="103">
        <f t="shared" si="1"/>
        <v>29.753846153846155</v>
      </c>
      <c r="K6" s="113">
        <v>2</v>
      </c>
      <c r="L6" s="113">
        <v>63</v>
      </c>
      <c r="M6" s="113">
        <v>22</v>
      </c>
      <c r="N6" s="113">
        <v>41</v>
      </c>
      <c r="O6" s="113">
        <v>32</v>
      </c>
      <c r="P6" s="113">
        <v>28</v>
      </c>
      <c r="Q6" s="113">
        <v>4</v>
      </c>
      <c r="R6" s="113">
        <v>1</v>
      </c>
      <c r="S6" s="113">
        <v>64</v>
      </c>
      <c r="T6" s="113">
        <v>0</v>
      </c>
      <c r="U6" s="113">
        <v>0</v>
      </c>
    </row>
    <row r="7" spans="1:21" ht="19.5" customHeight="1">
      <c r="A7" s="105" t="s">
        <v>6</v>
      </c>
      <c r="B7" s="113">
        <v>104</v>
      </c>
      <c r="C7" s="113">
        <v>2956</v>
      </c>
      <c r="D7" s="113">
        <v>104</v>
      </c>
      <c r="E7" s="102"/>
      <c r="F7" s="102"/>
      <c r="G7" s="102">
        <f t="shared" si="0"/>
        <v>100</v>
      </c>
      <c r="H7" s="103"/>
      <c r="I7" s="103"/>
      <c r="J7" s="103">
        <f t="shared" si="1"/>
        <v>28.423076923076923</v>
      </c>
      <c r="K7" s="113">
        <v>1</v>
      </c>
      <c r="L7" s="113">
        <v>97</v>
      </c>
      <c r="M7" s="113">
        <v>37</v>
      </c>
      <c r="N7" s="113">
        <v>61</v>
      </c>
      <c r="O7" s="113">
        <v>59</v>
      </c>
      <c r="P7" s="113">
        <v>38</v>
      </c>
      <c r="Q7" s="113">
        <v>1</v>
      </c>
      <c r="R7" s="113">
        <v>2</v>
      </c>
      <c r="S7" s="113">
        <v>94</v>
      </c>
      <c r="T7" s="113">
        <v>0</v>
      </c>
      <c r="U7" s="113">
        <v>1</v>
      </c>
    </row>
    <row r="8" spans="1:21" ht="19.5" customHeight="1">
      <c r="A8" s="105" t="s">
        <v>7</v>
      </c>
      <c r="B8" s="113">
        <v>101</v>
      </c>
      <c r="C8" s="113">
        <v>2891</v>
      </c>
      <c r="D8" s="113">
        <v>101</v>
      </c>
      <c r="E8" s="102">
        <v>100</v>
      </c>
      <c r="F8" s="102">
        <v>92.9</v>
      </c>
      <c r="G8" s="102">
        <f t="shared" si="0"/>
        <v>100</v>
      </c>
      <c r="H8" s="103">
        <v>28.67</v>
      </c>
      <c r="I8" s="103">
        <v>26.14</v>
      </c>
      <c r="J8" s="103">
        <f t="shared" si="1"/>
        <v>28.623762376237625</v>
      </c>
      <c r="K8" s="113">
        <v>2</v>
      </c>
      <c r="L8" s="113">
        <v>99</v>
      </c>
      <c r="M8" s="113">
        <v>31</v>
      </c>
      <c r="N8" s="113">
        <v>69</v>
      </c>
      <c r="O8" s="113">
        <v>56</v>
      </c>
      <c r="P8" s="113">
        <v>39</v>
      </c>
      <c r="Q8" s="113">
        <v>6</v>
      </c>
      <c r="R8" s="113">
        <v>1</v>
      </c>
      <c r="S8" s="113">
        <v>99</v>
      </c>
      <c r="T8" s="113">
        <v>0</v>
      </c>
      <c r="U8" s="113">
        <v>1</v>
      </c>
    </row>
    <row r="9" spans="1:21" ht="19.5" customHeight="1">
      <c r="A9" s="105" t="s">
        <v>8</v>
      </c>
      <c r="B9" s="113">
        <v>110</v>
      </c>
      <c r="C9" s="113">
        <v>3009</v>
      </c>
      <c r="D9" s="113">
        <v>107</v>
      </c>
      <c r="E9" s="102">
        <v>90.2</v>
      </c>
      <c r="F9" s="102">
        <v>95</v>
      </c>
      <c r="G9" s="102">
        <f t="shared" si="0"/>
        <v>97.27272727272728</v>
      </c>
      <c r="H9" s="103">
        <v>26.09</v>
      </c>
      <c r="I9" s="103">
        <v>26.36</v>
      </c>
      <c r="J9" s="103">
        <f t="shared" si="1"/>
        <v>27.354545454545455</v>
      </c>
      <c r="K9" s="113">
        <v>1</v>
      </c>
      <c r="L9" s="113">
        <v>97</v>
      </c>
      <c r="M9" s="113">
        <v>31</v>
      </c>
      <c r="N9" s="113">
        <v>67</v>
      </c>
      <c r="O9" s="113">
        <v>50</v>
      </c>
      <c r="P9" s="113">
        <v>40</v>
      </c>
      <c r="Q9" s="113">
        <v>9</v>
      </c>
      <c r="R9" s="113">
        <v>6</v>
      </c>
      <c r="S9" s="113">
        <v>91</v>
      </c>
      <c r="T9" s="113">
        <v>2</v>
      </c>
      <c r="U9" s="113">
        <v>2</v>
      </c>
    </row>
    <row r="10" spans="1:21" ht="19.5" customHeight="1">
      <c r="A10" s="105" t="s">
        <v>9</v>
      </c>
      <c r="B10" s="113">
        <v>123</v>
      </c>
      <c r="C10" s="113">
        <v>3057</v>
      </c>
      <c r="D10" s="113">
        <v>111</v>
      </c>
      <c r="E10" s="102">
        <v>88.8</v>
      </c>
      <c r="F10" s="102">
        <v>88.1</v>
      </c>
      <c r="G10" s="102">
        <f t="shared" si="0"/>
        <v>90.2439024390244</v>
      </c>
      <c r="H10" s="103">
        <v>24.36</v>
      </c>
      <c r="I10" s="103">
        <v>25.05</v>
      </c>
      <c r="J10" s="103">
        <f t="shared" si="1"/>
        <v>24.853658536585368</v>
      </c>
      <c r="K10" s="113">
        <v>3</v>
      </c>
      <c r="L10" s="113">
        <v>119</v>
      </c>
      <c r="M10" s="113">
        <v>26</v>
      </c>
      <c r="N10" s="113">
        <v>96</v>
      </c>
      <c r="O10" s="113">
        <v>59</v>
      </c>
      <c r="P10" s="113">
        <v>56</v>
      </c>
      <c r="Q10" s="113">
        <v>7</v>
      </c>
      <c r="R10" s="113">
        <v>13</v>
      </c>
      <c r="S10" s="113">
        <v>108</v>
      </c>
      <c r="T10" s="113">
        <v>6</v>
      </c>
      <c r="U10" s="113">
        <v>10</v>
      </c>
    </row>
    <row r="11" spans="1:21" ht="19.5" customHeight="1">
      <c r="A11" s="105" t="s">
        <v>10</v>
      </c>
      <c r="B11" s="113">
        <v>207</v>
      </c>
      <c r="C11" s="113">
        <v>5018</v>
      </c>
      <c r="D11" s="113">
        <v>176</v>
      </c>
      <c r="E11" s="102">
        <v>72.3</v>
      </c>
      <c r="F11" s="102">
        <v>77.8</v>
      </c>
      <c r="G11" s="102">
        <f t="shared" si="0"/>
        <v>85.02415458937197</v>
      </c>
      <c r="H11" s="103">
        <v>21.75</v>
      </c>
      <c r="I11" s="103">
        <v>23.03</v>
      </c>
      <c r="J11" s="103">
        <f t="shared" si="1"/>
        <v>24.241545893719806</v>
      </c>
      <c r="K11" s="113">
        <v>9</v>
      </c>
      <c r="L11" s="113">
        <v>182</v>
      </c>
      <c r="M11" s="113">
        <v>39</v>
      </c>
      <c r="N11" s="113">
        <v>157</v>
      </c>
      <c r="O11" s="113">
        <v>93</v>
      </c>
      <c r="P11" s="113">
        <v>86</v>
      </c>
      <c r="Q11" s="113">
        <v>18</v>
      </c>
      <c r="R11" s="113">
        <v>40</v>
      </c>
      <c r="S11" s="113">
        <v>151</v>
      </c>
      <c r="T11" s="113">
        <v>30</v>
      </c>
      <c r="U11" s="113">
        <v>8</v>
      </c>
    </row>
    <row r="12" spans="1:21" ht="19.5" customHeight="1">
      <c r="A12" s="105" t="s">
        <v>11</v>
      </c>
      <c r="B12" s="113">
        <v>237</v>
      </c>
      <c r="C12" s="113">
        <v>5275</v>
      </c>
      <c r="D12" s="113">
        <v>176</v>
      </c>
      <c r="E12" s="102">
        <v>63.2</v>
      </c>
      <c r="F12" s="102">
        <v>64</v>
      </c>
      <c r="G12" s="102">
        <f t="shared" si="0"/>
        <v>74.26160337552743</v>
      </c>
      <c r="H12" s="103">
        <v>20.28</v>
      </c>
      <c r="I12" s="103">
        <v>20.17</v>
      </c>
      <c r="J12" s="103">
        <f t="shared" si="1"/>
        <v>22.257383966244724</v>
      </c>
      <c r="K12" s="113">
        <v>13</v>
      </c>
      <c r="L12" s="113">
        <v>222</v>
      </c>
      <c r="M12" s="113">
        <v>48</v>
      </c>
      <c r="N12" s="113">
        <v>189</v>
      </c>
      <c r="O12" s="113">
        <v>104</v>
      </c>
      <c r="P12" s="113">
        <v>103</v>
      </c>
      <c r="Q12" s="113">
        <v>29</v>
      </c>
      <c r="R12" s="113">
        <v>87</v>
      </c>
      <c r="S12" s="113">
        <v>146</v>
      </c>
      <c r="T12" s="113">
        <v>50</v>
      </c>
      <c r="U12" s="113">
        <v>18</v>
      </c>
    </row>
    <row r="13" spans="1:21" ht="19.5" customHeight="1">
      <c r="A13" s="105" t="s">
        <v>12</v>
      </c>
      <c r="B13" s="113">
        <v>315</v>
      </c>
      <c r="C13" s="113">
        <v>6342</v>
      </c>
      <c r="D13" s="113">
        <v>199</v>
      </c>
      <c r="E13" s="102">
        <v>46.7</v>
      </c>
      <c r="F13" s="102">
        <v>52.8</v>
      </c>
      <c r="G13" s="102">
        <f t="shared" si="0"/>
        <v>63.17460317460317</v>
      </c>
      <c r="H13" s="103">
        <v>17.5</v>
      </c>
      <c r="I13" s="103">
        <v>18.45</v>
      </c>
      <c r="J13" s="103">
        <f t="shared" si="1"/>
        <v>20.133333333333333</v>
      </c>
      <c r="K13" s="113">
        <v>37</v>
      </c>
      <c r="L13" s="113">
        <v>270</v>
      </c>
      <c r="M13" s="113">
        <v>51</v>
      </c>
      <c r="N13" s="113">
        <v>258</v>
      </c>
      <c r="O13" s="113">
        <v>126</v>
      </c>
      <c r="P13" s="113">
        <v>142</v>
      </c>
      <c r="Q13" s="113">
        <v>44</v>
      </c>
      <c r="R13" s="113">
        <v>146</v>
      </c>
      <c r="S13" s="113">
        <v>159</v>
      </c>
      <c r="T13" s="113">
        <v>111</v>
      </c>
      <c r="U13" s="113">
        <v>18</v>
      </c>
    </row>
    <row r="14" spans="1:21" ht="19.5" customHeight="1">
      <c r="A14" s="105" t="s">
        <v>13</v>
      </c>
      <c r="B14" s="113">
        <v>290</v>
      </c>
      <c r="C14" s="113">
        <v>5492</v>
      </c>
      <c r="D14" s="113">
        <v>165</v>
      </c>
      <c r="E14" s="102">
        <v>34</v>
      </c>
      <c r="F14" s="102">
        <v>43.5</v>
      </c>
      <c r="G14" s="102">
        <f t="shared" si="0"/>
        <v>56.896551724137936</v>
      </c>
      <c r="H14" s="103">
        <v>14.8</v>
      </c>
      <c r="I14" s="103">
        <v>16.69</v>
      </c>
      <c r="J14" s="103">
        <f t="shared" si="1"/>
        <v>18.93793103448276</v>
      </c>
      <c r="K14" s="113">
        <v>24</v>
      </c>
      <c r="L14" s="113">
        <v>264</v>
      </c>
      <c r="M14" s="113">
        <v>35</v>
      </c>
      <c r="N14" s="113">
        <v>254</v>
      </c>
      <c r="O14" s="113">
        <v>121</v>
      </c>
      <c r="P14" s="113">
        <v>134</v>
      </c>
      <c r="Q14" s="113">
        <v>34</v>
      </c>
      <c r="R14" s="113">
        <v>158</v>
      </c>
      <c r="S14" s="113">
        <v>125</v>
      </c>
      <c r="T14" s="113">
        <v>121</v>
      </c>
      <c r="U14" s="113">
        <v>16</v>
      </c>
    </row>
    <row r="15" spans="1:21" ht="19.5" customHeight="1">
      <c r="A15" s="105" t="s">
        <v>14</v>
      </c>
      <c r="B15" s="113">
        <v>319</v>
      </c>
      <c r="C15" s="113">
        <v>4704</v>
      </c>
      <c r="D15" s="113">
        <v>111</v>
      </c>
      <c r="E15" s="102">
        <v>25.7</v>
      </c>
      <c r="F15" s="102">
        <v>36.8</v>
      </c>
      <c r="G15" s="102">
        <f t="shared" si="0"/>
        <v>34.79623824451411</v>
      </c>
      <c r="H15" s="103">
        <v>12.88</v>
      </c>
      <c r="I15" s="103">
        <v>14.31</v>
      </c>
      <c r="J15" s="103">
        <f t="shared" si="1"/>
        <v>14.746081504702195</v>
      </c>
      <c r="K15" s="113">
        <v>29</v>
      </c>
      <c r="L15" s="113">
        <v>287</v>
      </c>
      <c r="M15" s="113">
        <v>20</v>
      </c>
      <c r="N15" s="113">
        <v>298</v>
      </c>
      <c r="O15" s="113">
        <v>121</v>
      </c>
      <c r="P15" s="113">
        <v>152</v>
      </c>
      <c r="Q15" s="113">
        <v>46</v>
      </c>
      <c r="R15" s="113">
        <v>223</v>
      </c>
      <c r="S15" s="113">
        <v>88</v>
      </c>
      <c r="T15" s="113">
        <v>196</v>
      </c>
      <c r="U15" s="113">
        <v>18</v>
      </c>
    </row>
    <row r="16" spans="1:21" ht="19.5" customHeight="1">
      <c r="A16" s="105" t="s">
        <v>15</v>
      </c>
      <c r="B16" s="113">
        <v>355</v>
      </c>
      <c r="C16" s="113">
        <v>5000</v>
      </c>
      <c r="D16" s="113">
        <v>117</v>
      </c>
      <c r="E16" s="102">
        <v>22.2</v>
      </c>
      <c r="F16" s="102">
        <v>24.6</v>
      </c>
      <c r="G16" s="102">
        <f t="shared" si="0"/>
        <v>32.95774647887324</v>
      </c>
      <c r="H16" s="103">
        <v>10.85</v>
      </c>
      <c r="I16" s="103">
        <v>12.21</v>
      </c>
      <c r="J16" s="103">
        <f t="shared" si="1"/>
        <v>14.084507042253522</v>
      </c>
      <c r="K16" s="113">
        <v>47</v>
      </c>
      <c r="L16" s="113">
        <v>307</v>
      </c>
      <c r="M16" s="113">
        <v>19</v>
      </c>
      <c r="N16" s="113">
        <v>335</v>
      </c>
      <c r="O16" s="113">
        <v>119</v>
      </c>
      <c r="P16" s="113">
        <v>171</v>
      </c>
      <c r="Q16" s="113">
        <v>63</v>
      </c>
      <c r="R16" s="113">
        <v>264</v>
      </c>
      <c r="S16" s="113">
        <v>86</v>
      </c>
      <c r="T16" s="113">
        <v>228</v>
      </c>
      <c r="U16" s="113">
        <v>12</v>
      </c>
    </row>
    <row r="17" spans="1:21" ht="19.5" customHeight="1">
      <c r="A17" s="105" t="s">
        <v>16</v>
      </c>
      <c r="B17" s="113">
        <v>188</v>
      </c>
      <c r="C17" s="113">
        <v>2132</v>
      </c>
      <c r="D17" s="113">
        <v>44</v>
      </c>
      <c r="E17" s="102">
        <v>15.9</v>
      </c>
      <c r="F17" s="102">
        <v>13.6</v>
      </c>
      <c r="G17" s="102">
        <f t="shared" si="0"/>
        <v>23.404255319148938</v>
      </c>
      <c r="H17" s="103">
        <v>7.84</v>
      </c>
      <c r="I17" s="103">
        <v>9.21</v>
      </c>
      <c r="J17" s="103">
        <f t="shared" si="1"/>
        <v>11.340425531914894</v>
      </c>
      <c r="K17" s="113">
        <v>13</v>
      </c>
      <c r="L17" s="113">
        <v>174</v>
      </c>
      <c r="M17" s="113">
        <v>10</v>
      </c>
      <c r="N17" s="113">
        <v>177</v>
      </c>
      <c r="O17" s="113">
        <v>61</v>
      </c>
      <c r="P17" s="113">
        <v>87</v>
      </c>
      <c r="Q17" s="113">
        <v>39</v>
      </c>
      <c r="R17" s="113">
        <v>152</v>
      </c>
      <c r="S17" s="113">
        <v>32</v>
      </c>
      <c r="T17" s="113">
        <v>139</v>
      </c>
      <c r="U17" s="113">
        <v>8</v>
      </c>
    </row>
    <row r="18" spans="1:21" ht="19.5" customHeight="1">
      <c r="A18" s="106" t="s">
        <v>19</v>
      </c>
      <c r="B18" s="113">
        <v>124</v>
      </c>
      <c r="C18" s="113">
        <v>1235</v>
      </c>
      <c r="D18" s="113">
        <v>25</v>
      </c>
      <c r="E18" s="102">
        <v>5.8</v>
      </c>
      <c r="F18" s="102">
        <v>6.5</v>
      </c>
      <c r="G18" s="102">
        <f t="shared" si="0"/>
        <v>20.161290322580644</v>
      </c>
      <c r="H18" s="103">
        <v>3.72</v>
      </c>
      <c r="I18" s="103">
        <v>5.67</v>
      </c>
      <c r="J18" s="103">
        <f t="shared" si="1"/>
        <v>9.959677419354838</v>
      </c>
      <c r="K18" s="113">
        <v>12</v>
      </c>
      <c r="L18" s="113">
        <v>111</v>
      </c>
      <c r="M18" s="113">
        <v>6</v>
      </c>
      <c r="N18" s="113">
        <v>117</v>
      </c>
      <c r="O18" s="113">
        <v>40</v>
      </c>
      <c r="P18" s="113">
        <v>55</v>
      </c>
      <c r="Q18" s="113">
        <v>29</v>
      </c>
      <c r="R18" s="113">
        <v>108</v>
      </c>
      <c r="S18" s="113">
        <v>12</v>
      </c>
      <c r="T18" s="113">
        <v>95</v>
      </c>
      <c r="U18" s="113">
        <v>4</v>
      </c>
    </row>
    <row r="19" spans="1:21" ht="19.5" customHeight="1">
      <c r="A19" s="105" t="s">
        <v>25</v>
      </c>
      <c r="B19" s="113">
        <f>SUM(B5:B18)</f>
        <v>2585</v>
      </c>
      <c r="C19" s="113">
        <f>SUM(C5:C18)</f>
        <v>50418</v>
      </c>
      <c r="D19" s="113">
        <f>SUM(D5:D18)</f>
        <v>1548</v>
      </c>
      <c r="E19" s="102"/>
      <c r="F19" s="102"/>
      <c r="G19" s="102"/>
      <c r="H19" s="103"/>
      <c r="I19" s="103"/>
      <c r="J19" s="103"/>
      <c r="K19" s="113">
        <f aca="true" t="shared" si="2" ref="K19:U19">SUM(K5:K18)</f>
        <v>194</v>
      </c>
      <c r="L19" s="113">
        <f t="shared" si="2"/>
        <v>2337</v>
      </c>
      <c r="M19" s="113">
        <f t="shared" si="2"/>
        <v>387</v>
      </c>
      <c r="N19" s="113">
        <f t="shared" si="2"/>
        <v>2153</v>
      </c>
      <c r="O19" s="113">
        <f t="shared" si="2"/>
        <v>1067</v>
      </c>
      <c r="P19" s="113">
        <f t="shared" si="2"/>
        <v>1151</v>
      </c>
      <c r="Q19" s="113">
        <f t="shared" si="2"/>
        <v>330</v>
      </c>
      <c r="R19" s="113">
        <f t="shared" si="2"/>
        <v>1201</v>
      </c>
      <c r="S19" s="113">
        <f t="shared" si="2"/>
        <v>1302</v>
      </c>
      <c r="T19" s="113">
        <f t="shared" si="2"/>
        <v>978</v>
      </c>
      <c r="U19" s="113">
        <f t="shared" si="2"/>
        <v>116</v>
      </c>
    </row>
    <row r="20" ht="13.5" customHeight="1"/>
    <row r="21" spans="2:7" ht="13.5" customHeight="1">
      <c r="B21" s="50" t="s">
        <v>72</v>
      </c>
      <c r="C21" s="51"/>
      <c r="D21" s="51"/>
      <c r="E21" s="51"/>
      <c r="F21" s="51"/>
      <c r="G21" s="51"/>
    </row>
    <row r="22" spans="2:7" ht="13.5" customHeight="1">
      <c r="B22" s="50" t="s">
        <v>73</v>
      </c>
      <c r="C22" s="51"/>
      <c r="D22" s="51"/>
      <c r="E22" s="51"/>
      <c r="F22" s="51"/>
      <c r="G22" s="51"/>
    </row>
    <row r="23" spans="2:7" ht="13.5" customHeight="1">
      <c r="B23" s="50" t="s">
        <v>74</v>
      </c>
      <c r="C23" s="51"/>
      <c r="D23" s="51"/>
      <c r="E23" s="51"/>
      <c r="F23" s="51"/>
      <c r="G23" s="51"/>
    </row>
    <row r="24" spans="2:7" ht="13.5" customHeight="1">
      <c r="B24" s="50" t="s">
        <v>75</v>
      </c>
      <c r="C24" s="51"/>
      <c r="D24" s="51"/>
      <c r="E24" s="51"/>
      <c r="F24" s="51"/>
      <c r="G24" s="51"/>
    </row>
    <row r="25" spans="2:7" ht="13.5" customHeight="1">
      <c r="B25" s="50" t="s">
        <v>77</v>
      </c>
      <c r="C25" s="50"/>
      <c r="D25" s="50"/>
      <c r="E25" s="50"/>
      <c r="F25" s="50"/>
      <c r="G25" s="51"/>
    </row>
    <row r="26" spans="2:7" ht="13.5" customHeight="1">
      <c r="B26" s="50" t="s">
        <v>76</v>
      </c>
      <c r="C26" s="50"/>
      <c r="D26" s="50"/>
      <c r="E26" s="50"/>
      <c r="F26" s="50"/>
      <c r="G26" s="51"/>
    </row>
  </sheetData>
  <mergeCells count="17">
    <mergeCell ref="A1:B1"/>
    <mergeCell ref="A3:A4"/>
    <mergeCell ref="B3:B4"/>
    <mergeCell ref="C3:C4"/>
    <mergeCell ref="D3:D4"/>
    <mergeCell ref="O3:Q3"/>
    <mergeCell ref="R3:U3"/>
    <mergeCell ref="E3:G3"/>
    <mergeCell ref="H3:J3"/>
    <mergeCell ref="K3:L3"/>
    <mergeCell ref="M3:N3"/>
    <mergeCell ref="B25:G25"/>
    <mergeCell ref="B26:G26"/>
    <mergeCell ref="B21:G21"/>
    <mergeCell ref="B22:G22"/>
    <mergeCell ref="B23:G23"/>
    <mergeCell ref="B24:G24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9"/>
  <sheetViews>
    <sheetView workbookViewId="0" topLeftCell="A1">
      <selection activeCell="F18" sqref="F18"/>
    </sheetView>
  </sheetViews>
  <sheetFormatPr defaultColWidth="9.00390625" defaultRowHeight="13.5"/>
  <cols>
    <col min="3" max="3" width="10.625" style="0" customWidth="1"/>
    <col min="4" max="4" width="2.125" style="0" customWidth="1"/>
    <col min="7" max="7" width="10.625" style="0" customWidth="1"/>
  </cols>
  <sheetData>
    <row r="1" spans="2:7" ht="21" customHeight="1">
      <c r="B1" s="61" t="s">
        <v>129</v>
      </c>
      <c r="C1" s="61"/>
      <c r="D1" s="61"/>
      <c r="E1" s="61"/>
      <c r="F1" s="61"/>
      <c r="G1" s="61"/>
    </row>
    <row r="2" spans="2:7" ht="21" customHeight="1">
      <c r="B2" s="63" t="s">
        <v>127</v>
      </c>
      <c r="C2" s="63"/>
      <c r="E2" s="62" t="s">
        <v>128</v>
      </c>
      <c r="F2" s="62"/>
      <c r="G2" s="62"/>
    </row>
    <row r="3" spans="2:7" ht="24" customHeight="1">
      <c r="B3" s="7" t="s">
        <v>0</v>
      </c>
      <c r="C3" s="7" t="s">
        <v>130</v>
      </c>
      <c r="D3" s="20"/>
      <c r="E3" s="55" t="s">
        <v>0</v>
      </c>
      <c r="F3" s="55"/>
      <c r="G3" s="7" t="s">
        <v>130</v>
      </c>
    </row>
    <row r="4" spans="2:7" ht="24" customHeight="1">
      <c r="B4" s="7" t="s">
        <v>131</v>
      </c>
      <c r="C4" s="25">
        <v>28.74</v>
      </c>
      <c r="E4" s="55" t="s">
        <v>137</v>
      </c>
      <c r="F4" s="55"/>
      <c r="G4" s="25">
        <v>28.74</v>
      </c>
    </row>
    <row r="5" spans="2:7" ht="24" customHeight="1">
      <c r="B5" s="7" t="s">
        <v>132</v>
      </c>
      <c r="C5" s="25">
        <v>27.78</v>
      </c>
      <c r="E5" s="55" t="s">
        <v>138</v>
      </c>
      <c r="F5" s="55"/>
      <c r="G5" s="25">
        <v>27.86</v>
      </c>
    </row>
    <row r="6" spans="2:7" ht="24" customHeight="1">
      <c r="B6" s="7" t="s">
        <v>133</v>
      </c>
      <c r="C6" s="25">
        <v>26.09</v>
      </c>
      <c r="E6" s="55" t="s">
        <v>139</v>
      </c>
      <c r="F6" s="55"/>
      <c r="G6" s="25">
        <v>25.56</v>
      </c>
    </row>
    <row r="7" spans="2:7" ht="24" customHeight="1">
      <c r="B7" s="7" t="s">
        <v>134</v>
      </c>
      <c r="C7" s="25">
        <v>22.3</v>
      </c>
      <c r="E7" s="55" t="s">
        <v>140</v>
      </c>
      <c r="F7" s="55"/>
      <c r="G7" s="25">
        <v>22.16</v>
      </c>
    </row>
    <row r="8" spans="2:7" ht="24" customHeight="1">
      <c r="B8" s="7" t="s">
        <v>135</v>
      </c>
      <c r="C8" s="25">
        <v>18.52</v>
      </c>
      <c r="E8" s="55" t="s">
        <v>141</v>
      </c>
      <c r="F8" s="55"/>
      <c r="G8" s="25">
        <v>18.58</v>
      </c>
    </row>
    <row r="9" spans="2:7" ht="24" customHeight="1">
      <c r="B9" s="7" t="s">
        <v>136</v>
      </c>
      <c r="C9" s="25">
        <v>12.77</v>
      </c>
      <c r="E9" s="55" t="s">
        <v>142</v>
      </c>
      <c r="F9" s="55"/>
      <c r="G9" s="25">
        <v>14.16</v>
      </c>
    </row>
  </sheetData>
  <mergeCells count="10">
    <mergeCell ref="E9:F9"/>
    <mergeCell ref="E2:G2"/>
    <mergeCell ref="B1:G1"/>
    <mergeCell ref="E5:F5"/>
    <mergeCell ref="E6:F6"/>
    <mergeCell ref="E7:F7"/>
    <mergeCell ref="E8:F8"/>
    <mergeCell ref="B2:C2"/>
    <mergeCell ref="E3:F3"/>
    <mergeCell ref="E4:F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U26"/>
  <sheetViews>
    <sheetView zoomScale="75" zoomScaleNormal="75" workbookViewId="0" topLeftCell="A1">
      <selection activeCell="M24" sqref="M24"/>
    </sheetView>
  </sheetViews>
  <sheetFormatPr defaultColWidth="9.00390625" defaultRowHeight="13.5"/>
  <cols>
    <col min="1" max="10" width="7.00390625" style="0" customWidth="1"/>
    <col min="11" max="21" width="6.625" style="0" customWidth="1"/>
  </cols>
  <sheetData>
    <row r="1" spans="1:2" ht="21" customHeight="1">
      <c r="A1" s="61" t="s">
        <v>56</v>
      </c>
      <c r="B1" s="61"/>
    </row>
    <row r="3" spans="1:21" ht="21" customHeight="1">
      <c r="A3" s="104" t="s">
        <v>0</v>
      </c>
      <c r="B3" s="104" t="s">
        <v>18</v>
      </c>
      <c r="C3" s="107" t="s">
        <v>26</v>
      </c>
      <c r="D3" s="107" t="s">
        <v>17</v>
      </c>
      <c r="E3" s="108" t="s">
        <v>3</v>
      </c>
      <c r="F3" s="108"/>
      <c r="G3" s="108"/>
      <c r="H3" s="108" t="s">
        <v>2</v>
      </c>
      <c r="I3" s="108"/>
      <c r="J3" s="108"/>
      <c r="K3" s="109" t="s">
        <v>30</v>
      </c>
      <c r="L3" s="109"/>
      <c r="M3" s="109" t="s">
        <v>31</v>
      </c>
      <c r="N3" s="109"/>
      <c r="O3" s="109" t="s">
        <v>32</v>
      </c>
      <c r="P3" s="109"/>
      <c r="Q3" s="109"/>
      <c r="R3" s="109" t="s">
        <v>36</v>
      </c>
      <c r="S3" s="55"/>
      <c r="T3" s="55"/>
      <c r="U3" s="55"/>
    </row>
    <row r="4" spans="1:21" ht="26.25" customHeight="1">
      <c r="A4" s="104"/>
      <c r="B4" s="104"/>
      <c r="C4" s="107"/>
      <c r="D4" s="107"/>
      <c r="E4" s="110" t="s">
        <v>37</v>
      </c>
      <c r="F4" s="110" t="s">
        <v>38</v>
      </c>
      <c r="G4" s="110" t="s">
        <v>39</v>
      </c>
      <c r="H4" s="110" t="s">
        <v>37</v>
      </c>
      <c r="I4" s="110" t="s">
        <v>38</v>
      </c>
      <c r="J4" s="110" t="s">
        <v>39</v>
      </c>
      <c r="K4" s="105" t="s">
        <v>40</v>
      </c>
      <c r="L4" s="105" t="s">
        <v>41</v>
      </c>
      <c r="M4" s="105" t="s">
        <v>42</v>
      </c>
      <c r="N4" s="105" t="s">
        <v>43</v>
      </c>
      <c r="O4" s="105" t="s">
        <v>33</v>
      </c>
      <c r="P4" s="105" t="s">
        <v>34</v>
      </c>
      <c r="Q4" s="105" t="s">
        <v>35</v>
      </c>
      <c r="R4" s="105" t="s">
        <v>44</v>
      </c>
      <c r="S4" s="105" t="s">
        <v>45</v>
      </c>
      <c r="T4" s="111" t="s">
        <v>51</v>
      </c>
      <c r="U4" s="112" t="s">
        <v>52</v>
      </c>
    </row>
    <row r="5" spans="1:21" ht="19.5" customHeight="1">
      <c r="A5" s="105" t="s">
        <v>4</v>
      </c>
      <c r="B5" s="113">
        <v>36</v>
      </c>
      <c r="C5" s="113">
        <v>1042</v>
      </c>
      <c r="D5" s="113">
        <v>36</v>
      </c>
      <c r="E5" s="102"/>
      <c r="F5" s="102"/>
      <c r="G5" s="102">
        <f aca="true" t="shared" si="0" ref="G5:G18">D5/B5*100</f>
        <v>100</v>
      </c>
      <c r="H5" s="103"/>
      <c r="I5" s="103"/>
      <c r="J5" s="103">
        <f aca="true" t="shared" si="1" ref="J5:J18">C5/B5</f>
        <v>28.944444444444443</v>
      </c>
      <c r="K5" s="113">
        <v>0</v>
      </c>
      <c r="L5" s="113">
        <v>36</v>
      </c>
      <c r="M5" s="113">
        <v>13</v>
      </c>
      <c r="N5" s="113">
        <v>23</v>
      </c>
      <c r="O5" s="113">
        <v>22</v>
      </c>
      <c r="P5" s="113">
        <v>13</v>
      </c>
      <c r="Q5" s="113">
        <v>1</v>
      </c>
      <c r="R5" s="113">
        <v>0</v>
      </c>
      <c r="S5" s="113">
        <v>35</v>
      </c>
      <c r="T5" s="113">
        <v>0</v>
      </c>
      <c r="U5" s="113">
        <v>0</v>
      </c>
    </row>
    <row r="6" spans="1:21" ht="19.5" customHeight="1">
      <c r="A6" s="105" t="s">
        <v>5</v>
      </c>
      <c r="B6" s="113">
        <v>72</v>
      </c>
      <c r="C6" s="113">
        <v>2094</v>
      </c>
      <c r="D6" s="113">
        <v>72</v>
      </c>
      <c r="E6" s="102"/>
      <c r="F6" s="102"/>
      <c r="G6" s="102">
        <f t="shared" si="0"/>
        <v>100</v>
      </c>
      <c r="H6" s="103"/>
      <c r="I6" s="103"/>
      <c r="J6" s="103">
        <f t="shared" si="1"/>
        <v>29.083333333333332</v>
      </c>
      <c r="K6" s="113">
        <v>0</v>
      </c>
      <c r="L6" s="113">
        <v>70</v>
      </c>
      <c r="M6" s="113">
        <v>25</v>
      </c>
      <c r="N6" s="113">
        <v>42</v>
      </c>
      <c r="O6" s="113">
        <v>43</v>
      </c>
      <c r="P6" s="113">
        <v>22</v>
      </c>
      <c r="Q6" s="113">
        <v>2</v>
      </c>
      <c r="R6" s="113">
        <v>2</v>
      </c>
      <c r="S6" s="113">
        <v>69</v>
      </c>
      <c r="T6" s="113">
        <v>0</v>
      </c>
      <c r="U6" s="113">
        <v>0</v>
      </c>
    </row>
    <row r="7" spans="1:21" ht="19.5" customHeight="1">
      <c r="A7" s="105" t="s">
        <v>6</v>
      </c>
      <c r="B7" s="113">
        <v>91</v>
      </c>
      <c r="C7" s="113">
        <v>2594</v>
      </c>
      <c r="D7" s="113">
        <v>91</v>
      </c>
      <c r="E7" s="102"/>
      <c r="F7" s="102"/>
      <c r="G7" s="102">
        <f t="shared" si="0"/>
        <v>100</v>
      </c>
      <c r="H7" s="103"/>
      <c r="I7" s="103"/>
      <c r="J7" s="103">
        <f t="shared" si="1"/>
        <v>28.505494505494507</v>
      </c>
      <c r="K7" s="113">
        <v>1</v>
      </c>
      <c r="L7" s="113">
        <v>88</v>
      </c>
      <c r="M7" s="113">
        <v>34</v>
      </c>
      <c r="N7" s="113">
        <v>51</v>
      </c>
      <c r="O7" s="113">
        <v>48</v>
      </c>
      <c r="P7" s="113">
        <v>31</v>
      </c>
      <c r="Q7" s="113">
        <v>2</v>
      </c>
      <c r="R7" s="113">
        <v>1</v>
      </c>
      <c r="S7" s="113">
        <v>90</v>
      </c>
      <c r="T7" s="113">
        <v>0</v>
      </c>
      <c r="U7" s="113">
        <v>0</v>
      </c>
    </row>
    <row r="8" spans="1:21" ht="19.5" customHeight="1">
      <c r="A8" s="105" t="s">
        <v>7</v>
      </c>
      <c r="B8" s="113">
        <v>110</v>
      </c>
      <c r="C8" s="113">
        <v>3012</v>
      </c>
      <c r="D8" s="113">
        <v>107</v>
      </c>
      <c r="E8" s="102">
        <v>100</v>
      </c>
      <c r="F8" s="102">
        <v>100</v>
      </c>
      <c r="G8" s="102">
        <f t="shared" si="0"/>
        <v>97.27272727272728</v>
      </c>
      <c r="H8" s="103">
        <v>28</v>
      </c>
      <c r="I8" s="103">
        <v>27.62</v>
      </c>
      <c r="J8" s="103">
        <f t="shared" si="1"/>
        <v>27.381818181818183</v>
      </c>
      <c r="K8" s="113">
        <v>1</v>
      </c>
      <c r="L8" s="113">
        <v>108</v>
      </c>
      <c r="M8" s="113">
        <v>27</v>
      </c>
      <c r="N8" s="113">
        <v>81</v>
      </c>
      <c r="O8" s="113">
        <v>55</v>
      </c>
      <c r="P8" s="113">
        <v>48</v>
      </c>
      <c r="Q8" s="113">
        <v>4</v>
      </c>
      <c r="R8" s="113">
        <v>1</v>
      </c>
      <c r="S8" s="113">
        <v>107</v>
      </c>
      <c r="T8" s="113">
        <v>0</v>
      </c>
      <c r="U8" s="113">
        <v>3</v>
      </c>
    </row>
    <row r="9" spans="1:21" ht="19.5" customHeight="1">
      <c r="A9" s="105" t="s">
        <v>8</v>
      </c>
      <c r="B9" s="113">
        <v>89</v>
      </c>
      <c r="C9" s="113">
        <v>2392</v>
      </c>
      <c r="D9" s="113">
        <v>85</v>
      </c>
      <c r="E9" s="102">
        <v>92.2</v>
      </c>
      <c r="F9" s="102">
        <v>94.8</v>
      </c>
      <c r="G9" s="102">
        <f t="shared" si="0"/>
        <v>95.50561797752809</v>
      </c>
      <c r="H9" s="103">
        <v>26.04</v>
      </c>
      <c r="I9" s="103">
        <v>26.23</v>
      </c>
      <c r="J9" s="103">
        <f t="shared" si="1"/>
        <v>26.876404494382022</v>
      </c>
      <c r="K9" s="113">
        <v>3</v>
      </c>
      <c r="L9" s="113">
        <v>86</v>
      </c>
      <c r="M9" s="113">
        <v>29</v>
      </c>
      <c r="N9" s="113">
        <v>60</v>
      </c>
      <c r="O9" s="113">
        <v>46</v>
      </c>
      <c r="P9" s="113">
        <v>34</v>
      </c>
      <c r="Q9" s="113">
        <v>7</v>
      </c>
      <c r="R9" s="113">
        <v>5</v>
      </c>
      <c r="S9" s="113">
        <v>83</v>
      </c>
      <c r="T9" s="113">
        <v>1</v>
      </c>
      <c r="U9" s="113">
        <v>3</v>
      </c>
    </row>
    <row r="10" spans="1:21" ht="19.5" customHeight="1">
      <c r="A10" s="105" t="s">
        <v>9</v>
      </c>
      <c r="B10" s="113">
        <v>129</v>
      </c>
      <c r="C10" s="113">
        <v>3266</v>
      </c>
      <c r="D10" s="113">
        <v>120</v>
      </c>
      <c r="E10" s="102">
        <v>85.2</v>
      </c>
      <c r="F10" s="102">
        <v>91.5</v>
      </c>
      <c r="G10" s="102">
        <f t="shared" si="0"/>
        <v>93.02325581395348</v>
      </c>
      <c r="H10" s="103">
        <v>24.1</v>
      </c>
      <c r="I10" s="103">
        <v>25.26</v>
      </c>
      <c r="J10" s="103">
        <f t="shared" si="1"/>
        <v>25.31782945736434</v>
      </c>
      <c r="K10" s="113">
        <v>6</v>
      </c>
      <c r="L10" s="113">
        <v>123</v>
      </c>
      <c r="M10" s="113">
        <v>29</v>
      </c>
      <c r="N10" s="113">
        <v>100</v>
      </c>
      <c r="O10" s="113">
        <v>47</v>
      </c>
      <c r="P10" s="113">
        <v>69</v>
      </c>
      <c r="Q10" s="113">
        <v>8</v>
      </c>
      <c r="R10" s="113">
        <v>18</v>
      </c>
      <c r="S10" s="113">
        <v>110</v>
      </c>
      <c r="T10" s="113">
        <v>6</v>
      </c>
      <c r="U10" s="113">
        <v>7</v>
      </c>
    </row>
    <row r="11" spans="1:21" ht="19.5" customHeight="1">
      <c r="A11" s="105" t="s">
        <v>10</v>
      </c>
      <c r="B11" s="113">
        <v>161</v>
      </c>
      <c r="C11" s="113">
        <v>3772</v>
      </c>
      <c r="D11" s="113">
        <v>135</v>
      </c>
      <c r="E11" s="102">
        <v>75.1</v>
      </c>
      <c r="F11" s="102">
        <v>80.7</v>
      </c>
      <c r="G11" s="102">
        <f t="shared" si="0"/>
        <v>83.85093167701864</v>
      </c>
      <c r="H11" s="103">
        <v>22.14</v>
      </c>
      <c r="I11" s="103">
        <v>23.66</v>
      </c>
      <c r="J11" s="103">
        <f t="shared" si="1"/>
        <v>23.428571428571427</v>
      </c>
      <c r="K11" s="113">
        <v>4</v>
      </c>
      <c r="L11" s="113">
        <v>155</v>
      </c>
      <c r="M11" s="113">
        <v>39</v>
      </c>
      <c r="N11" s="113">
        <v>115</v>
      </c>
      <c r="O11" s="113">
        <v>49</v>
      </c>
      <c r="P11" s="113">
        <v>90</v>
      </c>
      <c r="Q11" s="113">
        <v>18</v>
      </c>
      <c r="R11" s="113">
        <v>35</v>
      </c>
      <c r="S11" s="113">
        <v>125</v>
      </c>
      <c r="T11" s="113">
        <v>23</v>
      </c>
      <c r="U11" s="113">
        <v>10</v>
      </c>
    </row>
    <row r="12" spans="1:21" ht="19.5" customHeight="1">
      <c r="A12" s="105" t="s">
        <v>11</v>
      </c>
      <c r="B12" s="113">
        <v>218</v>
      </c>
      <c r="C12" s="113">
        <v>4976</v>
      </c>
      <c r="D12" s="113">
        <v>174</v>
      </c>
      <c r="E12" s="102">
        <v>69.8</v>
      </c>
      <c r="F12" s="102">
        <v>74.6</v>
      </c>
      <c r="G12" s="102">
        <f t="shared" si="0"/>
        <v>79.81651376146789</v>
      </c>
      <c r="H12" s="103">
        <v>21.47</v>
      </c>
      <c r="I12" s="103">
        <v>21.81</v>
      </c>
      <c r="J12" s="103">
        <f t="shared" si="1"/>
        <v>22.825688073394495</v>
      </c>
      <c r="K12" s="113">
        <v>15</v>
      </c>
      <c r="L12" s="113">
        <v>202</v>
      </c>
      <c r="M12" s="113">
        <v>55</v>
      </c>
      <c r="N12" s="113">
        <v>160</v>
      </c>
      <c r="O12" s="113">
        <v>70</v>
      </c>
      <c r="P12" s="113">
        <v>121</v>
      </c>
      <c r="Q12" s="113">
        <v>20</v>
      </c>
      <c r="R12" s="113">
        <v>70</v>
      </c>
      <c r="S12" s="113">
        <v>145</v>
      </c>
      <c r="T12" s="113">
        <v>42</v>
      </c>
      <c r="U12" s="113">
        <v>12</v>
      </c>
    </row>
    <row r="13" spans="1:21" ht="19.5" customHeight="1">
      <c r="A13" s="105" t="s">
        <v>12</v>
      </c>
      <c r="B13" s="113">
        <v>241</v>
      </c>
      <c r="C13" s="113">
        <v>5008</v>
      </c>
      <c r="D13" s="113">
        <v>164</v>
      </c>
      <c r="E13" s="102">
        <v>52.6</v>
      </c>
      <c r="F13" s="102">
        <v>58.3</v>
      </c>
      <c r="G13" s="102">
        <f t="shared" si="0"/>
        <v>68.04979253112033</v>
      </c>
      <c r="H13" s="103">
        <v>17.62</v>
      </c>
      <c r="I13" s="103">
        <v>19.08</v>
      </c>
      <c r="J13" s="103">
        <f t="shared" si="1"/>
        <v>20.780082987551868</v>
      </c>
      <c r="K13" s="113">
        <v>36</v>
      </c>
      <c r="L13" s="113">
        <v>204</v>
      </c>
      <c r="M13" s="113">
        <v>60</v>
      </c>
      <c r="N13" s="113">
        <v>178</v>
      </c>
      <c r="O13" s="113">
        <v>69</v>
      </c>
      <c r="P13" s="113">
        <v>140</v>
      </c>
      <c r="Q13" s="113">
        <v>26</v>
      </c>
      <c r="R13" s="113">
        <v>110</v>
      </c>
      <c r="S13" s="113">
        <v>129</v>
      </c>
      <c r="T13" s="113">
        <v>74</v>
      </c>
      <c r="U13" s="113">
        <v>18</v>
      </c>
    </row>
    <row r="14" spans="1:21" ht="19.5" customHeight="1">
      <c r="A14" s="105" t="s">
        <v>13</v>
      </c>
      <c r="B14" s="113">
        <v>200</v>
      </c>
      <c r="C14" s="113">
        <v>3790</v>
      </c>
      <c r="D14" s="113">
        <v>116</v>
      </c>
      <c r="E14" s="102">
        <v>41.5</v>
      </c>
      <c r="F14" s="102">
        <v>49</v>
      </c>
      <c r="G14" s="102">
        <f t="shared" si="0"/>
        <v>57.99999999999999</v>
      </c>
      <c r="H14" s="103">
        <v>15.97</v>
      </c>
      <c r="I14" s="103">
        <v>17.24</v>
      </c>
      <c r="J14" s="103">
        <f t="shared" si="1"/>
        <v>18.95</v>
      </c>
      <c r="K14" s="113">
        <v>22</v>
      </c>
      <c r="L14" s="113">
        <v>177</v>
      </c>
      <c r="M14" s="113">
        <v>31</v>
      </c>
      <c r="N14" s="113">
        <v>168</v>
      </c>
      <c r="O14" s="113">
        <v>41</v>
      </c>
      <c r="P14" s="113">
        <v>124</v>
      </c>
      <c r="Q14" s="113">
        <v>23</v>
      </c>
      <c r="R14" s="113">
        <v>111</v>
      </c>
      <c r="S14" s="113">
        <v>88</v>
      </c>
      <c r="T14" s="113">
        <v>77</v>
      </c>
      <c r="U14" s="113">
        <v>14</v>
      </c>
    </row>
    <row r="15" spans="1:21" ht="19.5" customHeight="1">
      <c r="A15" s="105" t="s">
        <v>14</v>
      </c>
      <c r="B15" s="113">
        <v>193</v>
      </c>
      <c r="C15" s="113">
        <v>3204</v>
      </c>
      <c r="D15" s="113">
        <v>83</v>
      </c>
      <c r="E15" s="102">
        <v>31.4</v>
      </c>
      <c r="F15" s="102">
        <v>39.4</v>
      </c>
      <c r="G15" s="102">
        <f t="shared" si="0"/>
        <v>43.005181347150256</v>
      </c>
      <c r="H15" s="103">
        <v>12.92</v>
      </c>
      <c r="I15" s="103">
        <v>15.13</v>
      </c>
      <c r="J15" s="103">
        <f t="shared" si="1"/>
        <v>16.60103626943005</v>
      </c>
      <c r="K15" s="113">
        <v>28</v>
      </c>
      <c r="L15" s="113">
        <v>165</v>
      </c>
      <c r="M15" s="113">
        <v>23</v>
      </c>
      <c r="N15" s="113">
        <v>170</v>
      </c>
      <c r="O15" s="113">
        <v>40</v>
      </c>
      <c r="P15" s="113">
        <v>114</v>
      </c>
      <c r="Q15" s="113">
        <v>28</v>
      </c>
      <c r="R15" s="113">
        <v>128</v>
      </c>
      <c r="S15" s="113">
        <v>64</v>
      </c>
      <c r="T15" s="113">
        <v>106</v>
      </c>
      <c r="U15" s="113">
        <v>13</v>
      </c>
    </row>
    <row r="16" spans="1:21" ht="19.5" customHeight="1">
      <c r="A16" s="105" t="s">
        <v>15</v>
      </c>
      <c r="B16" s="113">
        <v>174</v>
      </c>
      <c r="C16" s="113">
        <v>2297</v>
      </c>
      <c r="D16" s="113">
        <v>46</v>
      </c>
      <c r="E16" s="102">
        <v>21.1</v>
      </c>
      <c r="F16" s="102">
        <v>26.2</v>
      </c>
      <c r="G16" s="102">
        <f t="shared" si="0"/>
        <v>26.436781609195403</v>
      </c>
      <c r="H16" s="103">
        <v>9.73</v>
      </c>
      <c r="I16" s="103">
        <v>11.93</v>
      </c>
      <c r="J16" s="103">
        <f t="shared" si="1"/>
        <v>13.201149425287356</v>
      </c>
      <c r="K16" s="113">
        <v>38</v>
      </c>
      <c r="L16" s="113">
        <v>135</v>
      </c>
      <c r="M16" s="113">
        <v>13</v>
      </c>
      <c r="N16" s="113">
        <v>158</v>
      </c>
      <c r="O16" s="113">
        <v>26</v>
      </c>
      <c r="P16" s="113">
        <v>110</v>
      </c>
      <c r="Q16" s="113">
        <v>33</v>
      </c>
      <c r="R16" s="113">
        <v>135</v>
      </c>
      <c r="S16" s="113">
        <v>37</v>
      </c>
      <c r="T16" s="113">
        <v>122</v>
      </c>
      <c r="U16" s="113">
        <v>8</v>
      </c>
    </row>
    <row r="17" spans="1:21" ht="19.5" customHeight="1">
      <c r="A17" s="105" t="s">
        <v>16</v>
      </c>
      <c r="B17" s="113">
        <v>120</v>
      </c>
      <c r="C17" s="113">
        <v>1351</v>
      </c>
      <c r="D17" s="113">
        <v>29</v>
      </c>
      <c r="E17" s="102">
        <v>15.9</v>
      </c>
      <c r="F17" s="102">
        <v>19.3</v>
      </c>
      <c r="G17" s="102">
        <f t="shared" si="0"/>
        <v>24.166666666666668</v>
      </c>
      <c r="H17" s="103">
        <v>8.03</v>
      </c>
      <c r="I17" s="103">
        <v>9.32</v>
      </c>
      <c r="J17" s="103">
        <f t="shared" si="1"/>
        <v>11.258333333333333</v>
      </c>
      <c r="K17" s="113">
        <v>15</v>
      </c>
      <c r="L17" s="113">
        <v>104</v>
      </c>
      <c r="M17" s="113">
        <v>3</v>
      </c>
      <c r="N17" s="113">
        <v>115</v>
      </c>
      <c r="O17" s="113">
        <v>20</v>
      </c>
      <c r="P17" s="113">
        <v>69</v>
      </c>
      <c r="Q17" s="113">
        <v>27</v>
      </c>
      <c r="R17" s="113">
        <v>100</v>
      </c>
      <c r="S17" s="113">
        <v>19</v>
      </c>
      <c r="T17" s="113">
        <v>86</v>
      </c>
      <c r="U17" s="113">
        <v>8</v>
      </c>
    </row>
    <row r="18" spans="1:21" ht="19.5" customHeight="1">
      <c r="A18" s="106" t="s">
        <v>19</v>
      </c>
      <c r="B18" s="113">
        <v>43</v>
      </c>
      <c r="C18" s="113">
        <v>368</v>
      </c>
      <c r="D18" s="113">
        <v>4</v>
      </c>
      <c r="E18" s="102">
        <v>6</v>
      </c>
      <c r="F18" s="102">
        <v>5.7</v>
      </c>
      <c r="G18" s="102">
        <f t="shared" si="0"/>
        <v>9.30232558139535</v>
      </c>
      <c r="H18" s="103">
        <v>4.4</v>
      </c>
      <c r="I18" s="103">
        <v>5.92</v>
      </c>
      <c r="J18" s="103">
        <f t="shared" si="1"/>
        <v>8.55813953488372</v>
      </c>
      <c r="K18" s="113">
        <v>5</v>
      </c>
      <c r="L18" s="113">
        <v>38</v>
      </c>
      <c r="M18" s="113">
        <v>1</v>
      </c>
      <c r="N18" s="113">
        <v>42</v>
      </c>
      <c r="O18" s="113">
        <v>7</v>
      </c>
      <c r="P18" s="113">
        <v>24</v>
      </c>
      <c r="Q18" s="113">
        <v>12</v>
      </c>
      <c r="R18" s="113">
        <v>38</v>
      </c>
      <c r="S18" s="113">
        <v>5</v>
      </c>
      <c r="T18" s="113">
        <v>37</v>
      </c>
      <c r="U18" s="113">
        <v>2</v>
      </c>
    </row>
    <row r="19" spans="1:21" ht="19.5" customHeight="1">
      <c r="A19" s="105" t="s">
        <v>25</v>
      </c>
      <c r="B19" s="113">
        <f>SUM(B5:B18)</f>
        <v>1877</v>
      </c>
      <c r="C19" s="113">
        <f>SUM(C5:C18)</f>
        <v>39166</v>
      </c>
      <c r="D19" s="113">
        <f>SUM(D5:D18)</f>
        <v>1262</v>
      </c>
      <c r="E19" s="102"/>
      <c r="F19" s="102"/>
      <c r="G19" s="102"/>
      <c r="H19" s="103"/>
      <c r="I19" s="103"/>
      <c r="J19" s="103"/>
      <c r="K19" s="113">
        <f aca="true" t="shared" si="2" ref="K19:U19">SUM(K5:K18)</f>
        <v>174</v>
      </c>
      <c r="L19" s="113">
        <f t="shared" si="2"/>
        <v>1691</v>
      </c>
      <c r="M19" s="113">
        <f t="shared" si="2"/>
        <v>382</v>
      </c>
      <c r="N19" s="113">
        <f t="shared" si="2"/>
        <v>1463</v>
      </c>
      <c r="O19" s="113">
        <f t="shared" si="2"/>
        <v>583</v>
      </c>
      <c r="P19" s="113">
        <f t="shared" si="2"/>
        <v>1009</v>
      </c>
      <c r="Q19" s="113">
        <f t="shared" si="2"/>
        <v>211</v>
      </c>
      <c r="R19" s="113">
        <f t="shared" si="2"/>
        <v>754</v>
      </c>
      <c r="S19" s="113">
        <f t="shared" si="2"/>
        <v>1106</v>
      </c>
      <c r="T19" s="113">
        <f t="shared" si="2"/>
        <v>574</v>
      </c>
      <c r="U19" s="113">
        <f t="shared" si="2"/>
        <v>98</v>
      </c>
    </row>
    <row r="20" ht="14.25" customHeight="1"/>
    <row r="21" spans="2:7" ht="14.25" customHeight="1">
      <c r="B21" s="50" t="s">
        <v>78</v>
      </c>
      <c r="C21" s="51"/>
      <c r="D21" s="51"/>
      <c r="E21" s="51"/>
      <c r="F21" s="51"/>
      <c r="G21" s="51"/>
    </row>
    <row r="22" spans="2:7" ht="14.25" customHeight="1">
      <c r="B22" s="50" t="s">
        <v>79</v>
      </c>
      <c r="C22" s="51"/>
      <c r="D22" s="51"/>
      <c r="E22" s="51"/>
      <c r="F22" s="51"/>
      <c r="G22" s="51"/>
    </row>
    <row r="23" spans="2:7" ht="14.25" customHeight="1">
      <c r="B23" s="50" t="s">
        <v>80</v>
      </c>
      <c r="C23" s="51"/>
      <c r="D23" s="51"/>
      <c r="E23" s="51"/>
      <c r="F23" s="51"/>
      <c r="G23" s="51"/>
    </row>
    <row r="24" spans="2:7" ht="14.25" customHeight="1">
      <c r="B24" s="50" t="s">
        <v>81</v>
      </c>
      <c r="C24" s="51"/>
      <c r="D24" s="51"/>
      <c r="E24" s="51"/>
      <c r="F24" s="51"/>
      <c r="G24" s="51"/>
    </row>
    <row r="25" spans="2:7" ht="14.25" customHeight="1">
      <c r="B25" s="50" t="s">
        <v>82</v>
      </c>
      <c r="C25" s="50"/>
      <c r="D25" s="50"/>
      <c r="E25" s="50"/>
      <c r="F25" s="50"/>
      <c r="G25" s="51"/>
    </row>
    <row r="26" spans="2:7" ht="13.5" customHeight="1">
      <c r="B26" s="50" t="s">
        <v>83</v>
      </c>
      <c r="C26" s="50"/>
      <c r="D26" s="50"/>
      <c r="E26" s="50"/>
      <c r="F26" s="50"/>
      <c r="G26" s="51"/>
    </row>
  </sheetData>
  <mergeCells count="17">
    <mergeCell ref="B25:G25"/>
    <mergeCell ref="B26:G26"/>
    <mergeCell ref="B21:G21"/>
    <mergeCell ref="B22:G22"/>
    <mergeCell ref="B23:G23"/>
    <mergeCell ref="B24:G24"/>
    <mergeCell ref="A1:B1"/>
    <mergeCell ref="A3:A4"/>
    <mergeCell ref="B3:B4"/>
    <mergeCell ref="C3:C4"/>
    <mergeCell ref="D3:D4"/>
    <mergeCell ref="O3:Q3"/>
    <mergeCell ref="R3:U3"/>
    <mergeCell ref="E3:G3"/>
    <mergeCell ref="H3:J3"/>
    <mergeCell ref="K3:L3"/>
    <mergeCell ref="M3:N3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U26"/>
  <sheetViews>
    <sheetView zoomScale="75" zoomScaleNormal="75" workbookViewId="0" topLeftCell="A1">
      <selection activeCell="M22" sqref="M22"/>
    </sheetView>
  </sheetViews>
  <sheetFormatPr defaultColWidth="9.00390625" defaultRowHeight="13.5"/>
  <cols>
    <col min="1" max="10" width="7.00390625" style="0" customWidth="1"/>
    <col min="11" max="21" width="6.625" style="0" customWidth="1"/>
  </cols>
  <sheetData>
    <row r="1" spans="1:2" ht="21" customHeight="1">
      <c r="A1" s="61" t="s">
        <v>57</v>
      </c>
      <c r="B1" s="61"/>
    </row>
    <row r="3" spans="1:21" ht="21" customHeight="1">
      <c r="A3" s="104" t="s">
        <v>0</v>
      </c>
      <c r="B3" s="104" t="s">
        <v>18</v>
      </c>
      <c r="C3" s="107" t="s">
        <v>26</v>
      </c>
      <c r="D3" s="107" t="s">
        <v>17</v>
      </c>
      <c r="E3" s="108" t="s">
        <v>3</v>
      </c>
      <c r="F3" s="108"/>
      <c r="G3" s="108"/>
      <c r="H3" s="108" t="s">
        <v>2</v>
      </c>
      <c r="I3" s="108"/>
      <c r="J3" s="108"/>
      <c r="K3" s="109" t="s">
        <v>30</v>
      </c>
      <c r="L3" s="109"/>
      <c r="M3" s="109" t="s">
        <v>31</v>
      </c>
      <c r="N3" s="109"/>
      <c r="O3" s="109" t="s">
        <v>32</v>
      </c>
      <c r="P3" s="109"/>
      <c r="Q3" s="109"/>
      <c r="R3" s="109" t="s">
        <v>36</v>
      </c>
      <c r="S3" s="55"/>
      <c r="T3" s="55"/>
      <c r="U3" s="55"/>
    </row>
    <row r="4" spans="1:21" ht="26.25" customHeight="1">
      <c r="A4" s="104"/>
      <c r="B4" s="104"/>
      <c r="C4" s="107"/>
      <c r="D4" s="107"/>
      <c r="E4" s="110" t="s">
        <v>37</v>
      </c>
      <c r="F4" s="110" t="s">
        <v>38</v>
      </c>
      <c r="G4" s="110" t="s">
        <v>39</v>
      </c>
      <c r="H4" s="110" t="s">
        <v>37</v>
      </c>
      <c r="I4" s="110" t="s">
        <v>38</v>
      </c>
      <c r="J4" s="110" t="s">
        <v>39</v>
      </c>
      <c r="K4" s="105" t="s">
        <v>40</v>
      </c>
      <c r="L4" s="105" t="s">
        <v>41</v>
      </c>
      <c r="M4" s="105" t="s">
        <v>42</v>
      </c>
      <c r="N4" s="105" t="s">
        <v>43</v>
      </c>
      <c r="O4" s="105" t="s">
        <v>33</v>
      </c>
      <c r="P4" s="105" t="s">
        <v>34</v>
      </c>
      <c r="Q4" s="105" t="s">
        <v>35</v>
      </c>
      <c r="R4" s="105" t="s">
        <v>44</v>
      </c>
      <c r="S4" s="105" t="s">
        <v>45</v>
      </c>
      <c r="T4" s="111" t="s">
        <v>51</v>
      </c>
      <c r="U4" s="112" t="s">
        <v>52</v>
      </c>
    </row>
    <row r="5" spans="1:21" ht="19.5" customHeight="1">
      <c r="A5" s="105" t="s">
        <v>4</v>
      </c>
      <c r="B5" s="113">
        <v>56</v>
      </c>
      <c r="C5" s="113">
        <v>1709</v>
      </c>
      <c r="D5" s="113">
        <v>56</v>
      </c>
      <c r="E5" s="102"/>
      <c r="F5" s="102"/>
      <c r="G5" s="102">
        <f aca="true" t="shared" si="0" ref="G5:G18">D5/B5*100</f>
        <v>100</v>
      </c>
      <c r="H5" s="103"/>
      <c r="I5" s="103"/>
      <c r="J5" s="103">
        <f aca="true" t="shared" si="1" ref="J5:J18">C5/B5</f>
        <v>30.517857142857142</v>
      </c>
      <c r="K5" s="113">
        <v>0</v>
      </c>
      <c r="L5" s="113">
        <v>54</v>
      </c>
      <c r="M5" s="113">
        <v>15</v>
      </c>
      <c r="N5" s="113">
        <v>39</v>
      </c>
      <c r="O5" s="113">
        <v>41</v>
      </c>
      <c r="P5" s="113">
        <v>13</v>
      </c>
      <c r="Q5" s="113">
        <v>0</v>
      </c>
      <c r="R5" s="113">
        <v>0</v>
      </c>
      <c r="S5" s="113">
        <v>56</v>
      </c>
      <c r="T5" s="113">
        <v>0</v>
      </c>
      <c r="U5" s="113">
        <v>0</v>
      </c>
    </row>
    <row r="6" spans="1:21" ht="19.5" customHeight="1">
      <c r="A6" s="105" t="s">
        <v>5</v>
      </c>
      <c r="B6" s="113">
        <v>109</v>
      </c>
      <c r="C6" s="113">
        <v>3111</v>
      </c>
      <c r="D6" s="113">
        <v>108</v>
      </c>
      <c r="E6" s="102"/>
      <c r="F6" s="102"/>
      <c r="G6" s="102">
        <f t="shared" si="0"/>
        <v>99.08256880733946</v>
      </c>
      <c r="H6" s="103"/>
      <c r="I6" s="103"/>
      <c r="J6" s="103">
        <f t="shared" si="1"/>
        <v>28.541284403669724</v>
      </c>
      <c r="K6" s="113">
        <v>0</v>
      </c>
      <c r="L6" s="113">
        <v>106</v>
      </c>
      <c r="M6" s="113">
        <v>35</v>
      </c>
      <c r="N6" s="113">
        <v>71</v>
      </c>
      <c r="O6" s="113">
        <v>81</v>
      </c>
      <c r="P6" s="113">
        <v>26</v>
      </c>
      <c r="Q6" s="113">
        <v>0</v>
      </c>
      <c r="R6" s="113">
        <v>1</v>
      </c>
      <c r="S6" s="113">
        <v>108</v>
      </c>
      <c r="T6" s="113">
        <v>0</v>
      </c>
      <c r="U6" s="113">
        <v>1</v>
      </c>
    </row>
    <row r="7" spans="1:21" ht="19.5" customHeight="1">
      <c r="A7" s="105" t="s">
        <v>6</v>
      </c>
      <c r="B7" s="113">
        <v>166</v>
      </c>
      <c r="C7" s="113">
        <v>4670</v>
      </c>
      <c r="D7" s="113">
        <v>165</v>
      </c>
      <c r="E7" s="102"/>
      <c r="F7" s="102"/>
      <c r="G7" s="102">
        <f t="shared" si="0"/>
        <v>99.3975903614458</v>
      </c>
      <c r="H7" s="103"/>
      <c r="I7" s="103"/>
      <c r="J7" s="103">
        <f t="shared" si="1"/>
        <v>28.132530120481928</v>
      </c>
      <c r="K7" s="113">
        <v>0</v>
      </c>
      <c r="L7" s="113">
        <v>156</v>
      </c>
      <c r="M7" s="113">
        <v>49</v>
      </c>
      <c r="N7" s="113">
        <v>107</v>
      </c>
      <c r="O7" s="113">
        <v>108</v>
      </c>
      <c r="P7" s="113">
        <v>45</v>
      </c>
      <c r="Q7" s="113">
        <v>3</v>
      </c>
      <c r="R7" s="113">
        <v>2</v>
      </c>
      <c r="S7" s="113">
        <v>162</v>
      </c>
      <c r="T7" s="113">
        <v>1</v>
      </c>
      <c r="U7" s="113">
        <v>1</v>
      </c>
    </row>
    <row r="8" spans="1:21" ht="19.5" customHeight="1">
      <c r="A8" s="105" t="s">
        <v>7</v>
      </c>
      <c r="B8" s="113">
        <v>175</v>
      </c>
      <c r="C8" s="113">
        <v>4922</v>
      </c>
      <c r="D8" s="113">
        <v>173</v>
      </c>
      <c r="E8" s="102">
        <v>100</v>
      </c>
      <c r="F8" s="102">
        <v>90.9</v>
      </c>
      <c r="G8" s="102">
        <f t="shared" si="0"/>
        <v>98.85714285714286</v>
      </c>
      <c r="H8" s="103">
        <v>25.82</v>
      </c>
      <c r="I8" s="103">
        <v>31</v>
      </c>
      <c r="J8" s="103">
        <f t="shared" si="1"/>
        <v>28.125714285714285</v>
      </c>
      <c r="K8" s="113">
        <v>1</v>
      </c>
      <c r="L8" s="113">
        <v>162</v>
      </c>
      <c r="M8" s="113">
        <v>45</v>
      </c>
      <c r="N8" s="113">
        <v>118</v>
      </c>
      <c r="O8" s="113">
        <v>120</v>
      </c>
      <c r="P8" s="113">
        <v>38</v>
      </c>
      <c r="Q8" s="113">
        <v>5</v>
      </c>
      <c r="R8" s="113">
        <v>4</v>
      </c>
      <c r="S8" s="113">
        <v>170</v>
      </c>
      <c r="T8" s="113">
        <v>2</v>
      </c>
      <c r="U8" s="113">
        <v>0</v>
      </c>
    </row>
    <row r="9" spans="1:21" ht="19.5" customHeight="1">
      <c r="A9" s="105" t="s">
        <v>8</v>
      </c>
      <c r="B9" s="113">
        <v>166</v>
      </c>
      <c r="C9" s="113">
        <v>4480</v>
      </c>
      <c r="D9" s="113">
        <v>161</v>
      </c>
      <c r="E9" s="102">
        <v>95.3</v>
      </c>
      <c r="F9" s="102">
        <v>95.9</v>
      </c>
      <c r="G9" s="102">
        <f t="shared" si="0"/>
        <v>96.98795180722891</v>
      </c>
      <c r="H9" s="103">
        <v>26.69</v>
      </c>
      <c r="I9" s="103">
        <v>26.18</v>
      </c>
      <c r="J9" s="103">
        <f t="shared" si="1"/>
        <v>26.987951807228917</v>
      </c>
      <c r="K9" s="113">
        <v>1</v>
      </c>
      <c r="L9" s="113">
        <v>156</v>
      </c>
      <c r="M9" s="113">
        <v>50</v>
      </c>
      <c r="N9" s="113">
        <v>108</v>
      </c>
      <c r="O9" s="113">
        <v>103</v>
      </c>
      <c r="P9" s="113">
        <v>49</v>
      </c>
      <c r="Q9" s="113">
        <v>4</v>
      </c>
      <c r="R9" s="113">
        <v>7</v>
      </c>
      <c r="S9" s="113">
        <v>157</v>
      </c>
      <c r="T9" s="113">
        <v>3</v>
      </c>
      <c r="U9" s="113">
        <v>2</v>
      </c>
    </row>
    <row r="10" spans="1:21" ht="19.5" customHeight="1">
      <c r="A10" s="105" t="s">
        <v>9</v>
      </c>
      <c r="B10" s="113">
        <v>211</v>
      </c>
      <c r="C10" s="113">
        <v>5608</v>
      </c>
      <c r="D10" s="113">
        <v>201</v>
      </c>
      <c r="E10" s="102">
        <v>89.5</v>
      </c>
      <c r="F10" s="102">
        <v>90.9</v>
      </c>
      <c r="G10" s="102">
        <f t="shared" si="0"/>
        <v>95.260663507109</v>
      </c>
      <c r="H10" s="103">
        <v>25.65</v>
      </c>
      <c r="I10" s="103">
        <v>24.95</v>
      </c>
      <c r="J10" s="103">
        <f t="shared" si="1"/>
        <v>26.578199052132703</v>
      </c>
      <c r="K10" s="113">
        <v>5</v>
      </c>
      <c r="L10" s="113">
        <v>202</v>
      </c>
      <c r="M10" s="113">
        <v>52</v>
      </c>
      <c r="N10" s="113">
        <v>155</v>
      </c>
      <c r="O10" s="113">
        <v>123</v>
      </c>
      <c r="P10" s="113">
        <v>77</v>
      </c>
      <c r="Q10" s="113">
        <v>7</v>
      </c>
      <c r="R10" s="113">
        <v>18</v>
      </c>
      <c r="S10" s="113">
        <v>193</v>
      </c>
      <c r="T10" s="113">
        <v>8</v>
      </c>
      <c r="U10" s="113">
        <v>9</v>
      </c>
    </row>
    <row r="11" spans="1:21" ht="19.5" customHeight="1">
      <c r="A11" s="105" t="s">
        <v>10</v>
      </c>
      <c r="B11" s="113">
        <v>276</v>
      </c>
      <c r="C11" s="113">
        <v>6727</v>
      </c>
      <c r="D11" s="113">
        <v>242</v>
      </c>
      <c r="E11" s="102">
        <v>78</v>
      </c>
      <c r="F11" s="102">
        <v>83.8</v>
      </c>
      <c r="G11" s="102">
        <f t="shared" si="0"/>
        <v>87.68115942028986</v>
      </c>
      <c r="H11" s="103">
        <v>23.72</v>
      </c>
      <c r="I11" s="103">
        <v>23.11</v>
      </c>
      <c r="J11" s="103">
        <f t="shared" si="1"/>
        <v>24.3731884057971</v>
      </c>
      <c r="K11" s="113">
        <v>13</v>
      </c>
      <c r="L11" s="113">
        <v>258</v>
      </c>
      <c r="M11" s="113">
        <v>67</v>
      </c>
      <c r="N11" s="113">
        <v>204</v>
      </c>
      <c r="O11" s="113">
        <v>142</v>
      </c>
      <c r="P11" s="113">
        <v>112</v>
      </c>
      <c r="Q11" s="113">
        <v>10</v>
      </c>
      <c r="R11" s="113">
        <v>58</v>
      </c>
      <c r="S11" s="113">
        <v>213</v>
      </c>
      <c r="T11" s="113">
        <v>31</v>
      </c>
      <c r="U11" s="113">
        <v>10</v>
      </c>
    </row>
    <row r="12" spans="1:21" ht="19.5" customHeight="1">
      <c r="A12" s="105" t="s">
        <v>11</v>
      </c>
      <c r="B12" s="113">
        <v>312</v>
      </c>
      <c r="C12" s="113">
        <v>7207</v>
      </c>
      <c r="D12" s="113">
        <v>253</v>
      </c>
      <c r="E12" s="102">
        <v>67.1</v>
      </c>
      <c r="F12" s="102">
        <v>71.7</v>
      </c>
      <c r="G12" s="102">
        <f t="shared" si="0"/>
        <v>81.08974358974359</v>
      </c>
      <c r="H12" s="103">
        <v>21.36</v>
      </c>
      <c r="I12" s="103">
        <v>21.35</v>
      </c>
      <c r="J12" s="103">
        <f t="shared" si="1"/>
        <v>23.099358974358974</v>
      </c>
      <c r="K12" s="113">
        <v>27</v>
      </c>
      <c r="L12" s="113">
        <v>272</v>
      </c>
      <c r="M12" s="113">
        <v>72</v>
      </c>
      <c r="N12" s="113">
        <v>224</v>
      </c>
      <c r="O12" s="113">
        <v>146</v>
      </c>
      <c r="P12" s="113">
        <v>126</v>
      </c>
      <c r="Q12" s="113">
        <v>25</v>
      </c>
      <c r="R12" s="113">
        <v>89</v>
      </c>
      <c r="S12" s="113">
        <v>220</v>
      </c>
      <c r="T12" s="113">
        <v>59</v>
      </c>
      <c r="U12" s="113">
        <v>13</v>
      </c>
    </row>
    <row r="13" spans="1:21" ht="19.5" customHeight="1">
      <c r="A13" s="105" t="s">
        <v>12</v>
      </c>
      <c r="B13" s="113">
        <v>419</v>
      </c>
      <c r="C13" s="113">
        <v>8899</v>
      </c>
      <c r="D13" s="113">
        <v>295</v>
      </c>
      <c r="E13" s="102">
        <v>62.5</v>
      </c>
      <c r="F13" s="102">
        <v>60.3</v>
      </c>
      <c r="G13" s="102">
        <f t="shared" si="0"/>
        <v>70.40572792362768</v>
      </c>
      <c r="H13" s="103">
        <v>20.34</v>
      </c>
      <c r="I13" s="103">
        <v>19.81</v>
      </c>
      <c r="J13" s="103">
        <f t="shared" si="1"/>
        <v>21.238663484486874</v>
      </c>
      <c r="K13" s="113">
        <v>28</v>
      </c>
      <c r="L13" s="113">
        <v>349</v>
      </c>
      <c r="M13" s="113">
        <v>77</v>
      </c>
      <c r="N13" s="113">
        <v>300</v>
      </c>
      <c r="O13" s="113">
        <v>171</v>
      </c>
      <c r="P13" s="113">
        <v>167</v>
      </c>
      <c r="Q13" s="113">
        <v>35</v>
      </c>
      <c r="R13" s="113">
        <v>171</v>
      </c>
      <c r="S13" s="113">
        <v>231</v>
      </c>
      <c r="T13" s="113">
        <v>116</v>
      </c>
      <c r="U13" s="113">
        <v>22</v>
      </c>
    </row>
    <row r="14" spans="1:21" ht="19.5" customHeight="1">
      <c r="A14" s="105" t="s">
        <v>13</v>
      </c>
      <c r="B14" s="113">
        <v>355</v>
      </c>
      <c r="C14" s="113">
        <v>6934</v>
      </c>
      <c r="D14" s="113">
        <v>213</v>
      </c>
      <c r="E14" s="102">
        <v>45.3</v>
      </c>
      <c r="F14" s="102">
        <v>52</v>
      </c>
      <c r="G14" s="102">
        <f t="shared" si="0"/>
        <v>60</v>
      </c>
      <c r="H14" s="103">
        <v>18.06</v>
      </c>
      <c r="I14" s="103">
        <v>16.6</v>
      </c>
      <c r="J14" s="103">
        <f t="shared" si="1"/>
        <v>19.532394366197185</v>
      </c>
      <c r="K14" s="113">
        <v>38</v>
      </c>
      <c r="L14" s="113">
        <v>276</v>
      </c>
      <c r="M14" s="113">
        <v>37</v>
      </c>
      <c r="N14" s="113">
        <v>274</v>
      </c>
      <c r="O14" s="113">
        <v>138</v>
      </c>
      <c r="P14" s="113">
        <v>132</v>
      </c>
      <c r="Q14" s="113">
        <v>40</v>
      </c>
      <c r="R14" s="113">
        <v>185</v>
      </c>
      <c r="S14" s="113">
        <v>160</v>
      </c>
      <c r="T14" s="113">
        <v>138</v>
      </c>
      <c r="U14" s="113">
        <v>16</v>
      </c>
    </row>
    <row r="15" spans="1:21" ht="19.5" customHeight="1">
      <c r="A15" s="105" t="s">
        <v>14</v>
      </c>
      <c r="B15" s="113">
        <v>406</v>
      </c>
      <c r="C15" s="113">
        <v>7496</v>
      </c>
      <c r="D15" s="113">
        <v>223</v>
      </c>
      <c r="E15" s="102">
        <v>42.1</v>
      </c>
      <c r="F15" s="102">
        <v>42.8</v>
      </c>
      <c r="G15" s="102">
        <f t="shared" si="0"/>
        <v>54.92610837438424</v>
      </c>
      <c r="H15" s="103">
        <v>15.91</v>
      </c>
      <c r="I15" s="103">
        <v>15.72</v>
      </c>
      <c r="J15" s="103">
        <f t="shared" si="1"/>
        <v>18.463054187192117</v>
      </c>
      <c r="K15" s="113">
        <v>52</v>
      </c>
      <c r="L15" s="113">
        <v>317</v>
      </c>
      <c r="M15" s="113">
        <v>29</v>
      </c>
      <c r="N15" s="113">
        <v>341</v>
      </c>
      <c r="O15" s="113">
        <v>153</v>
      </c>
      <c r="P15" s="113">
        <v>169</v>
      </c>
      <c r="Q15" s="113">
        <v>40</v>
      </c>
      <c r="R15" s="113">
        <v>226</v>
      </c>
      <c r="S15" s="113">
        <v>168</v>
      </c>
      <c r="T15" s="113">
        <v>179</v>
      </c>
      <c r="U15" s="113">
        <v>13</v>
      </c>
    </row>
    <row r="16" spans="1:21" ht="19.5" customHeight="1">
      <c r="A16" s="105" t="s">
        <v>15</v>
      </c>
      <c r="B16" s="113">
        <v>335</v>
      </c>
      <c r="C16" s="113">
        <v>5133</v>
      </c>
      <c r="D16" s="113">
        <v>123</v>
      </c>
      <c r="E16" s="102">
        <v>34.1</v>
      </c>
      <c r="F16" s="102">
        <v>33.6</v>
      </c>
      <c r="G16" s="102">
        <f t="shared" si="0"/>
        <v>36.71641791044776</v>
      </c>
      <c r="H16" s="103">
        <v>13.33</v>
      </c>
      <c r="I16" s="103">
        <v>13.33</v>
      </c>
      <c r="J16" s="103">
        <f t="shared" si="1"/>
        <v>15.322388059701492</v>
      </c>
      <c r="K16" s="113">
        <v>45</v>
      </c>
      <c r="L16" s="113">
        <v>271</v>
      </c>
      <c r="M16" s="113">
        <v>18</v>
      </c>
      <c r="N16" s="113">
        <v>298</v>
      </c>
      <c r="O16" s="113">
        <v>95</v>
      </c>
      <c r="P16" s="113">
        <v>162</v>
      </c>
      <c r="Q16" s="113">
        <v>58</v>
      </c>
      <c r="R16" s="113">
        <v>248</v>
      </c>
      <c r="S16" s="113">
        <v>80</v>
      </c>
      <c r="T16" s="113">
        <v>205</v>
      </c>
      <c r="U16" s="113">
        <v>15</v>
      </c>
    </row>
    <row r="17" spans="1:21" ht="19.5" customHeight="1">
      <c r="A17" s="105" t="s">
        <v>16</v>
      </c>
      <c r="B17" s="113">
        <v>209</v>
      </c>
      <c r="C17" s="113">
        <v>2878</v>
      </c>
      <c r="D17" s="113">
        <v>64</v>
      </c>
      <c r="E17" s="102">
        <v>22.3</v>
      </c>
      <c r="F17" s="102">
        <v>22.7</v>
      </c>
      <c r="G17" s="102">
        <f t="shared" si="0"/>
        <v>30.62200956937799</v>
      </c>
      <c r="H17" s="103">
        <v>10.92</v>
      </c>
      <c r="I17" s="103">
        <v>9.93</v>
      </c>
      <c r="J17" s="103">
        <f t="shared" si="1"/>
        <v>13.770334928229666</v>
      </c>
      <c r="K17" s="113">
        <v>21</v>
      </c>
      <c r="L17" s="113">
        <v>174</v>
      </c>
      <c r="M17" s="113">
        <v>5</v>
      </c>
      <c r="N17" s="113">
        <v>190</v>
      </c>
      <c r="O17" s="113">
        <v>60</v>
      </c>
      <c r="P17" s="113">
        <v>97</v>
      </c>
      <c r="Q17" s="113">
        <v>37</v>
      </c>
      <c r="R17" s="113">
        <v>160</v>
      </c>
      <c r="S17" s="113">
        <v>47</v>
      </c>
      <c r="T17" s="113">
        <v>142</v>
      </c>
      <c r="U17" s="113">
        <v>9</v>
      </c>
    </row>
    <row r="18" spans="1:21" ht="19.5" customHeight="1">
      <c r="A18" s="106" t="s">
        <v>19</v>
      </c>
      <c r="B18" s="113">
        <v>98</v>
      </c>
      <c r="C18" s="113">
        <v>1066</v>
      </c>
      <c r="D18" s="113">
        <v>23</v>
      </c>
      <c r="E18" s="102">
        <v>7.3</v>
      </c>
      <c r="F18" s="102">
        <v>6.9</v>
      </c>
      <c r="G18" s="102">
        <f t="shared" si="0"/>
        <v>23.46938775510204</v>
      </c>
      <c r="H18" s="103">
        <v>6.5</v>
      </c>
      <c r="I18" s="103">
        <v>5.09</v>
      </c>
      <c r="J18" s="103">
        <f t="shared" si="1"/>
        <v>10.877551020408163</v>
      </c>
      <c r="K18" s="113">
        <v>4</v>
      </c>
      <c r="L18" s="113">
        <v>85</v>
      </c>
      <c r="M18" s="113">
        <v>5</v>
      </c>
      <c r="N18" s="113">
        <v>84</v>
      </c>
      <c r="O18" s="113">
        <v>22</v>
      </c>
      <c r="P18" s="113">
        <v>46</v>
      </c>
      <c r="Q18" s="113">
        <v>20</v>
      </c>
      <c r="R18" s="113">
        <v>80</v>
      </c>
      <c r="S18" s="113">
        <v>16</v>
      </c>
      <c r="T18" s="113">
        <v>76</v>
      </c>
      <c r="U18" s="113">
        <v>5</v>
      </c>
    </row>
    <row r="19" spans="1:21" ht="19.5" customHeight="1">
      <c r="A19" s="105" t="s">
        <v>25</v>
      </c>
      <c r="B19" s="113">
        <f>SUM(B5:B18)</f>
        <v>3293</v>
      </c>
      <c r="C19" s="113">
        <f>SUM(C5:C18)</f>
        <v>70840</v>
      </c>
      <c r="D19" s="113">
        <f>SUM(D5:D18)</f>
        <v>2300</v>
      </c>
      <c r="E19" s="102"/>
      <c r="F19" s="102"/>
      <c r="G19" s="102"/>
      <c r="H19" s="103"/>
      <c r="I19" s="103"/>
      <c r="J19" s="103"/>
      <c r="K19" s="113">
        <f aca="true" t="shared" si="2" ref="K19:U19">SUM(K5:K18)</f>
        <v>235</v>
      </c>
      <c r="L19" s="113">
        <f t="shared" si="2"/>
        <v>2838</v>
      </c>
      <c r="M19" s="113">
        <f t="shared" si="2"/>
        <v>556</v>
      </c>
      <c r="N19" s="113">
        <f t="shared" si="2"/>
        <v>2513</v>
      </c>
      <c r="O19" s="113">
        <f t="shared" si="2"/>
        <v>1503</v>
      </c>
      <c r="P19" s="113">
        <f t="shared" si="2"/>
        <v>1259</v>
      </c>
      <c r="Q19" s="113">
        <f t="shared" si="2"/>
        <v>284</v>
      </c>
      <c r="R19" s="113">
        <f t="shared" si="2"/>
        <v>1249</v>
      </c>
      <c r="S19" s="113">
        <f t="shared" si="2"/>
        <v>1981</v>
      </c>
      <c r="T19" s="113">
        <f t="shared" si="2"/>
        <v>960</v>
      </c>
      <c r="U19" s="113">
        <f t="shared" si="2"/>
        <v>116</v>
      </c>
    </row>
    <row r="20" ht="13.5" customHeight="1"/>
    <row r="21" spans="2:7" ht="13.5" customHeight="1">
      <c r="B21" s="50" t="s">
        <v>84</v>
      </c>
      <c r="C21" s="51"/>
      <c r="D21" s="51"/>
      <c r="E21" s="51"/>
      <c r="F21" s="51"/>
      <c r="G21" s="51"/>
    </row>
    <row r="22" spans="2:7" ht="13.5" customHeight="1">
      <c r="B22" s="50" t="s">
        <v>85</v>
      </c>
      <c r="C22" s="51"/>
      <c r="D22" s="51"/>
      <c r="E22" s="51"/>
      <c r="F22" s="51"/>
      <c r="G22" s="51"/>
    </row>
    <row r="23" spans="2:7" ht="13.5" customHeight="1">
      <c r="B23" s="50" t="s">
        <v>86</v>
      </c>
      <c r="C23" s="51"/>
      <c r="D23" s="51"/>
      <c r="E23" s="51"/>
      <c r="F23" s="51"/>
      <c r="G23" s="51"/>
    </row>
    <row r="24" spans="2:7" ht="13.5" customHeight="1">
      <c r="B24" s="50" t="s">
        <v>87</v>
      </c>
      <c r="C24" s="51"/>
      <c r="D24" s="51"/>
      <c r="E24" s="51"/>
      <c r="F24" s="51"/>
      <c r="G24" s="51"/>
    </row>
    <row r="25" spans="2:7" ht="13.5" customHeight="1">
      <c r="B25" s="50" t="s">
        <v>88</v>
      </c>
      <c r="C25" s="50"/>
      <c r="D25" s="50"/>
      <c r="E25" s="50"/>
      <c r="F25" s="50"/>
      <c r="G25" s="51"/>
    </row>
    <row r="26" spans="2:7" ht="13.5">
      <c r="B26" s="50" t="s">
        <v>89</v>
      </c>
      <c r="C26" s="50"/>
      <c r="D26" s="50"/>
      <c r="E26" s="50"/>
      <c r="F26" s="50"/>
      <c r="G26" s="51"/>
    </row>
  </sheetData>
  <mergeCells count="17">
    <mergeCell ref="B25:G25"/>
    <mergeCell ref="B26:G26"/>
    <mergeCell ref="B21:G21"/>
    <mergeCell ref="B22:G22"/>
    <mergeCell ref="B23:G23"/>
    <mergeCell ref="B24:G24"/>
    <mergeCell ref="A1:B1"/>
    <mergeCell ref="A3:A4"/>
    <mergeCell ref="B3:B4"/>
    <mergeCell ref="C3:C4"/>
    <mergeCell ref="D3:D4"/>
    <mergeCell ref="O3:Q3"/>
    <mergeCell ref="R3:U3"/>
    <mergeCell ref="E3:G3"/>
    <mergeCell ref="H3:J3"/>
    <mergeCell ref="K3:L3"/>
    <mergeCell ref="M3:N3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26"/>
  <sheetViews>
    <sheetView zoomScale="75" zoomScaleNormal="75" workbookViewId="0" topLeftCell="A1">
      <selection activeCell="M25" sqref="M25"/>
    </sheetView>
  </sheetViews>
  <sheetFormatPr defaultColWidth="9.00390625" defaultRowHeight="13.5"/>
  <cols>
    <col min="1" max="10" width="7.00390625" style="0" customWidth="1"/>
    <col min="11" max="21" width="6.625" style="0" customWidth="1"/>
  </cols>
  <sheetData>
    <row r="1" spans="1:2" ht="21" customHeight="1">
      <c r="A1" s="61" t="s">
        <v>58</v>
      </c>
      <c r="B1" s="61"/>
    </row>
    <row r="3" spans="1:21" ht="21" customHeight="1">
      <c r="A3" s="104" t="s">
        <v>0</v>
      </c>
      <c r="B3" s="104" t="s">
        <v>18</v>
      </c>
      <c r="C3" s="107" t="s">
        <v>26</v>
      </c>
      <c r="D3" s="107" t="s">
        <v>17</v>
      </c>
      <c r="E3" s="108" t="s">
        <v>3</v>
      </c>
      <c r="F3" s="108"/>
      <c r="G3" s="108"/>
      <c r="H3" s="108" t="s">
        <v>2</v>
      </c>
      <c r="I3" s="108"/>
      <c r="J3" s="108"/>
      <c r="K3" s="109" t="s">
        <v>30</v>
      </c>
      <c r="L3" s="109"/>
      <c r="M3" s="109" t="s">
        <v>31</v>
      </c>
      <c r="N3" s="109"/>
      <c r="O3" s="109" t="s">
        <v>32</v>
      </c>
      <c r="P3" s="109"/>
      <c r="Q3" s="109"/>
      <c r="R3" s="109" t="s">
        <v>36</v>
      </c>
      <c r="S3" s="55"/>
      <c r="T3" s="55"/>
      <c r="U3" s="55"/>
    </row>
    <row r="4" spans="1:21" ht="26.25" customHeight="1">
      <c r="A4" s="104"/>
      <c r="B4" s="104"/>
      <c r="C4" s="107"/>
      <c r="D4" s="107"/>
      <c r="E4" s="110" t="s">
        <v>37</v>
      </c>
      <c r="F4" s="110" t="s">
        <v>38</v>
      </c>
      <c r="G4" s="110" t="s">
        <v>39</v>
      </c>
      <c r="H4" s="110" t="s">
        <v>37</v>
      </c>
      <c r="I4" s="110" t="s">
        <v>38</v>
      </c>
      <c r="J4" s="110" t="s">
        <v>39</v>
      </c>
      <c r="K4" s="105" t="s">
        <v>40</v>
      </c>
      <c r="L4" s="105" t="s">
        <v>41</v>
      </c>
      <c r="M4" s="105" t="s">
        <v>42</v>
      </c>
      <c r="N4" s="105" t="s">
        <v>43</v>
      </c>
      <c r="O4" s="105" t="s">
        <v>33</v>
      </c>
      <c r="P4" s="105" t="s">
        <v>34</v>
      </c>
      <c r="Q4" s="105" t="s">
        <v>35</v>
      </c>
      <c r="R4" s="105" t="s">
        <v>44</v>
      </c>
      <c r="S4" s="105" t="s">
        <v>45</v>
      </c>
      <c r="T4" s="111" t="s">
        <v>51</v>
      </c>
      <c r="U4" s="112" t="s">
        <v>52</v>
      </c>
    </row>
    <row r="5" spans="1:21" ht="19.5" customHeight="1">
      <c r="A5" s="105" t="s">
        <v>4</v>
      </c>
      <c r="B5" s="113">
        <v>22</v>
      </c>
      <c r="C5" s="113">
        <v>641</v>
      </c>
      <c r="D5" s="113">
        <v>22</v>
      </c>
      <c r="E5" s="102"/>
      <c r="F5" s="102"/>
      <c r="G5" s="102">
        <f aca="true" t="shared" si="0" ref="G5:G18">D5/B5*100</f>
        <v>100</v>
      </c>
      <c r="H5" s="103"/>
      <c r="I5" s="103"/>
      <c r="J5" s="103">
        <f aca="true" t="shared" si="1" ref="J5:J18">C5/B5</f>
        <v>29.136363636363637</v>
      </c>
      <c r="K5" s="113">
        <v>0</v>
      </c>
      <c r="L5" s="113">
        <v>5</v>
      </c>
      <c r="M5" s="113">
        <v>1</v>
      </c>
      <c r="N5" s="113">
        <v>4</v>
      </c>
      <c r="O5" s="113">
        <v>3</v>
      </c>
      <c r="P5" s="113">
        <v>1</v>
      </c>
      <c r="Q5" s="113">
        <v>0</v>
      </c>
      <c r="R5" s="113">
        <v>0</v>
      </c>
      <c r="S5" s="113">
        <v>11</v>
      </c>
      <c r="T5" s="113">
        <v>0</v>
      </c>
      <c r="U5" s="113">
        <v>0</v>
      </c>
    </row>
    <row r="6" spans="1:21" ht="19.5" customHeight="1">
      <c r="A6" s="105" t="s">
        <v>5</v>
      </c>
      <c r="B6" s="113">
        <v>38</v>
      </c>
      <c r="C6" s="113">
        <v>1126</v>
      </c>
      <c r="D6" s="113">
        <v>38</v>
      </c>
      <c r="E6" s="102"/>
      <c r="F6" s="102"/>
      <c r="G6" s="102">
        <f t="shared" si="0"/>
        <v>100</v>
      </c>
      <c r="H6" s="103"/>
      <c r="I6" s="103"/>
      <c r="J6" s="103">
        <f t="shared" si="1"/>
        <v>29.63157894736842</v>
      </c>
      <c r="K6" s="113">
        <v>0</v>
      </c>
      <c r="L6" s="113">
        <v>8</v>
      </c>
      <c r="M6" s="113">
        <v>2</v>
      </c>
      <c r="N6" s="113">
        <v>6</v>
      </c>
      <c r="O6" s="113">
        <v>5</v>
      </c>
      <c r="P6" s="113">
        <v>0</v>
      </c>
      <c r="Q6" s="113">
        <v>0</v>
      </c>
      <c r="R6" s="113">
        <v>0</v>
      </c>
      <c r="S6" s="113">
        <v>19</v>
      </c>
      <c r="T6" s="113">
        <v>0</v>
      </c>
      <c r="U6" s="113">
        <v>0</v>
      </c>
    </row>
    <row r="7" spans="1:21" ht="19.5" customHeight="1">
      <c r="A7" s="105" t="s">
        <v>6</v>
      </c>
      <c r="B7" s="113">
        <v>37</v>
      </c>
      <c r="C7" s="113">
        <v>1087</v>
      </c>
      <c r="D7" s="113">
        <v>37</v>
      </c>
      <c r="E7" s="102"/>
      <c r="F7" s="102"/>
      <c r="G7" s="102">
        <f t="shared" si="0"/>
        <v>100</v>
      </c>
      <c r="H7" s="103"/>
      <c r="I7" s="103"/>
      <c r="J7" s="103">
        <f t="shared" si="1"/>
        <v>29.37837837837838</v>
      </c>
      <c r="K7" s="113">
        <v>0</v>
      </c>
      <c r="L7" s="113">
        <v>10</v>
      </c>
      <c r="M7" s="113">
        <v>2</v>
      </c>
      <c r="N7" s="113">
        <v>8</v>
      </c>
      <c r="O7" s="113">
        <v>4</v>
      </c>
      <c r="P7" s="113">
        <v>2</v>
      </c>
      <c r="Q7" s="113">
        <v>0</v>
      </c>
      <c r="R7" s="113">
        <v>0</v>
      </c>
      <c r="S7" s="113">
        <v>16</v>
      </c>
      <c r="T7" s="113">
        <v>0</v>
      </c>
      <c r="U7" s="113">
        <v>0</v>
      </c>
    </row>
    <row r="8" spans="1:21" ht="19.5" customHeight="1">
      <c r="A8" s="105" t="s">
        <v>7</v>
      </c>
      <c r="B8" s="113">
        <v>42</v>
      </c>
      <c r="C8" s="113">
        <v>1185</v>
      </c>
      <c r="D8" s="113">
        <v>42</v>
      </c>
      <c r="E8" s="102">
        <v>100</v>
      </c>
      <c r="F8" s="102">
        <v>100</v>
      </c>
      <c r="G8" s="102">
        <f t="shared" si="0"/>
        <v>100</v>
      </c>
      <c r="H8" s="103">
        <v>26.67</v>
      </c>
      <c r="I8" s="103">
        <v>27.82</v>
      </c>
      <c r="J8" s="103">
        <f t="shared" si="1"/>
        <v>28.214285714285715</v>
      </c>
      <c r="K8" s="113">
        <v>0</v>
      </c>
      <c r="L8" s="113">
        <v>14</v>
      </c>
      <c r="M8" s="113">
        <v>5</v>
      </c>
      <c r="N8" s="113">
        <v>9</v>
      </c>
      <c r="O8" s="113">
        <v>7</v>
      </c>
      <c r="P8" s="113">
        <v>3</v>
      </c>
      <c r="Q8" s="113">
        <v>0</v>
      </c>
      <c r="R8" s="113">
        <v>2</v>
      </c>
      <c r="S8" s="113">
        <v>20</v>
      </c>
      <c r="T8" s="113">
        <v>0</v>
      </c>
      <c r="U8" s="113">
        <v>0</v>
      </c>
    </row>
    <row r="9" spans="1:21" ht="19.5" customHeight="1">
      <c r="A9" s="105" t="s">
        <v>8</v>
      </c>
      <c r="B9" s="113">
        <v>34</v>
      </c>
      <c r="C9" s="113">
        <v>943</v>
      </c>
      <c r="D9" s="113">
        <v>33</v>
      </c>
      <c r="E9" s="102">
        <v>92.3</v>
      </c>
      <c r="F9" s="102">
        <v>96.1</v>
      </c>
      <c r="G9" s="102">
        <f t="shared" si="0"/>
        <v>97.05882352941177</v>
      </c>
      <c r="H9" s="103">
        <v>25.44</v>
      </c>
      <c r="I9" s="103">
        <v>26.31</v>
      </c>
      <c r="J9" s="103">
        <f t="shared" si="1"/>
        <v>27.735294117647058</v>
      </c>
      <c r="K9" s="113">
        <v>0</v>
      </c>
      <c r="L9" s="113">
        <v>18</v>
      </c>
      <c r="M9" s="113">
        <v>4</v>
      </c>
      <c r="N9" s="113">
        <v>14</v>
      </c>
      <c r="O9" s="113">
        <v>9</v>
      </c>
      <c r="P9" s="113">
        <v>3</v>
      </c>
      <c r="Q9" s="113">
        <v>0</v>
      </c>
      <c r="R9" s="113">
        <v>4</v>
      </c>
      <c r="S9" s="113">
        <v>17</v>
      </c>
      <c r="T9" s="113">
        <v>1</v>
      </c>
      <c r="U9" s="113">
        <v>0</v>
      </c>
    </row>
    <row r="10" spans="1:21" ht="19.5" customHeight="1">
      <c r="A10" s="105" t="s">
        <v>9</v>
      </c>
      <c r="B10" s="113">
        <v>31</v>
      </c>
      <c r="C10" s="113">
        <v>848</v>
      </c>
      <c r="D10" s="113">
        <v>30</v>
      </c>
      <c r="E10" s="102">
        <v>83.9</v>
      </c>
      <c r="F10" s="102">
        <v>92.6</v>
      </c>
      <c r="G10" s="102">
        <f t="shared" si="0"/>
        <v>96.7741935483871</v>
      </c>
      <c r="H10" s="103">
        <v>23.06</v>
      </c>
      <c r="I10" s="103">
        <v>25.84</v>
      </c>
      <c r="J10" s="103">
        <f t="shared" si="1"/>
        <v>27.35483870967742</v>
      </c>
      <c r="K10" s="113">
        <v>0</v>
      </c>
      <c r="L10" s="113">
        <v>15</v>
      </c>
      <c r="M10" s="113">
        <v>2</v>
      </c>
      <c r="N10" s="113">
        <v>13</v>
      </c>
      <c r="O10" s="113">
        <v>8</v>
      </c>
      <c r="P10" s="113">
        <v>2</v>
      </c>
      <c r="Q10" s="113">
        <v>0</v>
      </c>
      <c r="R10" s="113">
        <v>4</v>
      </c>
      <c r="S10" s="113">
        <v>14</v>
      </c>
      <c r="T10" s="113">
        <v>1</v>
      </c>
      <c r="U10" s="113">
        <v>0</v>
      </c>
    </row>
    <row r="11" spans="1:21" ht="19.5" customHeight="1">
      <c r="A11" s="105" t="s">
        <v>10</v>
      </c>
      <c r="B11" s="113">
        <v>60</v>
      </c>
      <c r="C11" s="113">
        <v>1529</v>
      </c>
      <c r="D11" s="113">
        <v>52</v>
      </c>
      <c r="E11" s="102">
        <v>72.7</v>
      </c>
      <c r="F11" s="102">
        <v>75</v>
      </c>
      <c r="G11" s="102">
        <f t="shared" si="0"/>
        <v>86.66666666666667</v>
      </c>
      <c r="H11" s="103">
        <v>22</v>
      </c>
      <c r="I11" s="103">
        <v>21.82</v>
      </c>
      <c r="J11" s="103">
        <f t="shared" si="1"/>
        <v>25.483333333333334</v>
      </c>
      <c r="K11" s="113">
        <v>0</v>
      </c>
      <c r="L11" s="113">
        <v>27</v>
      </c>
      <c r="M11" s="113">
        <v>4</v>
      </c>
      <c r="N11" s="113">
        <v>23</v>
      </c>
      <c r="O11" s="113">
        <v>10</v>
      </c>
      <c r="P11" s="113">
        <v>7</v>
      </c>
      <c r="Q11" s="113">
        <v>4</v>
      </c>
      <c r="R11" s="113">
        <v>17</v>
      </c>
      <c r="S11" s="113">
        <v>23</v>
      </c>
      <c r="T11" s="113">
        <v>8</v>
      </c>
      <c r="U11" s="113">
        <v>0</v>
      </c>
    </row>
    <row r="12" spans="1:21" ht="19.5" customHeight="1">
      <c r="A12" s="105" t="s">
        <v>11</v>
      </c>
      <c r="B12" s="113">
        <v>57</v>
      </c>
      <c r="C12" s="113">
        <v>1257</v>
      </c>
      <c r="D12" s="113">
        <v>41</v>
      </c>
      <c r="E12" s="102">
        <v>61.5</v>
      </c>
      <c r="F12" s="102">
        <v>70.6</v>
      </c>
      <c r="G12" s="102">
        <f t="shared" si="0"/>
        <v>71.9298245614035</v>
      </c>
      <c r="H12" s="103">
        <v>19.75</v>
      </c>
      <c r="I12" s="103">
        <v>21.49</v>
      </c>
      <c r="J12" s="103">
        <f t="shared" si="1"/>
        <v>22.05263157894737</v>
      </c>
      <c r="K12" s="113">
        <v>2</v>
      </c>
      <c r="L12" s="113">
        <v>30</v>
      </c>
      <c r="M12" s="113">
        <v>8</v>
      </c>
      <c r="N12" s="113">
        <v>24</v>
      </c>
      <c r="O12" s="113">
        <v>11</v>
      </c>
      <c r="P12" s="113">
        <v>14</v>
      </c>
      <c r="Q12" s="113">
        <v>3</v>
      </c>
      <c r="R12" s="113">
        <v>15</v>
      </c>
      <c r="S12" s="113">
        <v>21</v>
      </c>
      <c r="T12" s="113">
        <v>6</v>
      </c>
      <c r="U12" s="113">
        <v>3</v>
      </c>
    </row>
    <row r="13" spans="1:21" ht="19.5" customHeight="1">
      <c r="A13" s="105" t="s">
        <v>12</v>
      </c>
      <c r="B13" s="113">
        <v>90</v>
      </c>
      <c r="C13" s="113">
        <v>1694</v>
      </c>
      <c r="D13" s="113">
        <v>52</v>
      </c>
      <c r="E13" s="102">
        <v>52.1</v>
      </c>
      <c r="F13" s="102">
        <v>66.1</v>
      </c>
      <c r="G13" s="102">
        <f t="shared" si="0"/>
        <v>57.77777777777777</v>
      </c>
      <c r="H13" s="103">
        <v>18.51</v>
      </c>
      <c r="I13" s="103">
        <v>20.79</v>
      </c>
      <c r="J13" s="103">
        <f t="shared" si="1"/>
        <v>18.822222222222223</v>
      </c>
      <c r="K13" s="113">
        <v>3</v>
      </c>
      <c r="L13" s="113">
        <v>54</v>
      </c>
      <c r="M13" s="113">
        <v>12</v>
      </c>
      <c r="N13" s="113">
        <v>45</v>
      </c>
      <c r="O13" s="113">
        <v>12</v>
      </c>
      <c r="P13" s="113">
        <v>25</v>
      </c>
      <c r="Q13" s="113">
        <v>5</v>
      </c>
      <c r="R13" s="113">
        <v>44</v>
      </c>
      <c r="S13" s="113">
        <v>20</v>
      </c>
      <c r="T13" s="113">
        <v>28</v>
      </c>
      <c r="U13" s="113">
        <v>1</v>
      </c>
    </row>
    <row r="14" spans="1:21" ht="19.5" customHeight="1">
      <c r="A14" s="105" t="s">
        <v>13</v>
      </c>
      <c r="B14" s="113">
        <v>98</v>
      </c>
      <c r="C14" s="113">
        <v>1975</v>
      </c>
      <c r="D14" s="113">
        <v>60</v>
      </c>
      <c r="E14" s="102">
        <v>42.4</v>
      </c>
      <c r="F14" s="102">
        <v>52</v>
      </c>
      <c r="G14" s="102">
        <f t="shared" si="0"/>
        <v>61.224489795918366</v>
      </c>
      <c r="H14" s="103">
        <v>16.02</v>
      </c>
      <c r="I14" s="103">
        <v>17.34</v>
      </c>
      <c r="J14" s="103">
        <f t="shared" si="1"/>
        <v>20.153061224489797</v>
      </c>
      <c r="K14" s="113">
        <v>3</v>
      </c>
      <c r="L14" s="113">
        <v>66</v>
      </c>
      <c r="M14" s="113">
        <v>3</v>
      </c>
      <c r="N14" s="113">
        <v>66</v>
      </c>
      <c r="O14" s="113">
        <v>19</v>
      </c>
      <c r="P14" s="113">
        <v>29</v>
      </c>
      <c r="Q14" s="113">
        <v>5</v>
      </c>
      <c r="R14" s="113">
        <v>45</v>
      </c>
      <c r="S14" s="113">
        <v>26</v>
      </c>
      <c r="T14" s="113">
        <v>36</v>
      </c>
      <c r="U14" s="113">
        <v>5</v>
      </c>
    </row>
    <row r="15" spans="1:21" ht="19.5" customHeight="1">
      <c r="A15" s="105" t="s">
        <v>14</v>
      </c>
      <c r="B15" s="113">
        <v>103</v>
      </c>
      <c r="C15" s="113">
        <v>1596</v>
      </c>
      <c r="D15" s="113">
        <v>41</v>
      </c>
      <c r="E15" s="102">
        <v>29.3</v>
      </c>
      <c r="F15" s="102">
        <v>36.4</v>
      </c>
      <c r="G15" s="102">
        <f t="shared" si="0"/>
        <v>39.80582524271845</v>
      </c>
      <c r="H15" s="103">
        <v>12.91</v>
      </c>
      <c r="I15" s="103">
        <v>15.6</v>
      </c>
      <c r="J15" s="103">
        <f t="shared" si="1"/>
        <v>15.495145631067961</v>
      </c>
      <c r="K15" s="113">
        <v>9</v>
      </c>
      <c r="L15" s="113">
        <v>55</v>
      </c>
      <c r="M15" s="113">
        <v>4</v>
      </c>
      <c r="N15" s="113">
        <v>60</v>
      </c>
      <c r="O15" s="113">
        <v>14</v>
      </c>
      <c r="P15" s="113">
        <v>23</v>
      </c>
      <c r="Q15" s="113">
        <v>4</v>
      </c>
      <c r="R15" s="113">
        <v>52</v>
      </c>
      <c r="S15" s="113">
        <v>14</v>
      </c>
      <c r="T15" s="113">
        <v>40</v>
      </c>
      <c r="U15" s="113">
        <v>2</v>
      </c>
    </row>
    <row r="16" spans="1:21" ht="19.5" customHeight="1">
      <c r="A16" s="105" t="s">
        <v>15</v>
      </c>
      <c r="B16" s="113">
        <v>101</v>
      </c>
      <c r="C16" s="113">
        <v>1458</v>
      </c>
      <c r="D16" s="113">
        <v>39</v>
      </c>
      <c r="E16" s="102">
        <v>24.7</v>
      </c>
      <c r="F16" s="102">
        <v>24</v>
      </c>
      <c r="G16" s="102">
        <f t="shared" si="0"/>
        <v>38.613861386138616</v>
      </c>
      <c r="H16" s="103">
        <v>10.73</v>
      </c>
      <c r="I16" s="103">
        <v>11.88</v>
      </c>
      <c r="J16" s="103">
        <f t="shared" si="1"/>
        <v>14.435643564356436</v>
      </c>
      <c r="K16" s="113">
        <v>1</v>
      </c>
      <c r="L16" s="113">
        <v>59</v>
      </c>
      <c r="M16" s="113">
        <v>2</v>
      </c>
      <c r="N16" s="113">
        <v>58</v>
      </c>
      <c r="O16" s="113">
        <v>13</v>
      </c>
      <c r="P16" s="113">
        <v>32</v>
      </c>
      <c r="Q16" s="113">
        <v>3</v>
      </c>
      <c r="R16" s="113">
        <v>48</v>
      </c>
      <c r="S16" s="113">
        <v>13</v>
      </c>
      <c r="T16" s="113">
        <v>35</v>
      </c>
      <c r="U16" s="113">
        <v>1</v>
      </c>
    </row>
    <row r="17" spans="1:21" ht="19.5" customHeight="1">
      <c r="A17" s="105" t="s">
        <v>16</v>
      </c>
      <c r="B17" s="113">
        <v>55</v>
      </c>
      <c r="C17" s="113">
        <v>493</v>
      </c>
      <c r="D17" s="113">
        <v>7</v>
      </c>
      <c r="E17" s="102">
        <v>16.8</v>
      </c>
      <c r="F17" s="102">
        <v>24.4</v>
      </c>
      <c r="G17" s="102">
        <f t="shared" si="0"/>
        <v>12.727272727272727</v>
      </c>
      <c r="H17" s="103">
        <v>8.35</v>
      </c>
      <c r="I17" s="103">
        <v>11.78</v>
      </c>
      <c r="J17" s="103">
        <f t="shared" si="1"/>
        <v>8.963636363636363</v>
      </c>
      <c r="K17" s="113">
        <v>2</v>
      </c>
      <c r="L17" s="113">
        <v>28</v>
      </c>
      <c r="M17" s="113">
        <v>1</v>
      </c>
      <c r="N17" s="113">
        <v>29</v>
      </c>
      <c r="O17" s="113">
        <v>5</v>
      </c>
      <c r="P17" s="113">
        <v>14</v>
      </c>
      <c r="Q17" s="113">
        <v>2</v>
      </c>
      <c r="R17" s="113">
        <v>26</v>
      </c>
      <c r="S17" s="113">
        <v>4</v>
      </c>
      <c r="T17" s="113">
        <v>26</v>
      </c>
      <c r="U17" s="113">
        <v>0</v>
      </c>
    </row>
    <row r="18" spans="1:21" ht="19.5" customHeight="1">
      <c r="A18" s="106" t="s">
        <v>19</v>
      </c>
      <c r="B18" s="113">
        <v>36</v>
      </c>
      <c r="C18" s="113">
        <v>294</v>
      </c>
      <c r="D18" s="113">
        <v>5</v>
      </c>
      <c r="E18" s="102">
        <v>12.9</v>
      </c>
      <c r="F18" s="102">
        <v>22.2</v>
      </c>
      <c r="G18" s="102">
        <f t="shared" si="0"/>
        <v>13.88888888888889</v>
      </c>
      <c r="H18" s="103">
        <v>6.27</v>
      </c>
      <c r="I18" s="103">
        <v>8.61</v>
      </c>
      <c r="J18" s="103">
        <f t="shared" si="1"/>
        <v>8.166666666666666</v>
      </c>
      <c r="K18" s="113">
        <v>2</v>
      </c>
      <c r="L18" s="113">
        <v>16</v>
      </c>
      <c r="M18" s="113">
        <v>1</v>
      </c>
      <c r="N18" s="113">
        <v>17</v>
      </c>
      <c r="O18" s="113">
        <v>3</v>
      </c>
      <c r="P18" s="113">
        <v>7</v>
      </c>
      <c r="Q18" s="113">
        <v>2</v>
      </c>
      <c r="R18" s="113">
        <v>18</v>
      </c>
      <c r="S18" s="113">
        <v>0</v>
      </c>
      <c r="T18" s="113">
        <v>18</v>
      </c>
      <c r="U18" s="113">
        <v>0</v>
      </c>
    </row>
    <row r="19" spans="1:21" ht="19.5" customHeight="1">
      <c r="A19" s="105" t="s">
        <v>25</v>
      </c>
      <c r="B19" s="113">
        <f>SUM(B5:B18)</f>
        <v>804</v>
      </c>
      <c r="C19" s="113">
        <f>SUM(C5:C18)</f>
        <v>16126</v>
      </c>
      <c r="D19" s="113">
        <f>SUM(D5:D18)</f>
        <v>499</v>
      </c>
      <c r="E19" s="102"/>
      <c r="F19" s="102"/>
      <c r="G19" s="102"/>
      <c r="H19" s="103"/>
      <c r="I19" s="103"/>
      <c r="J19" s="103"/>
      <c r="K19" s="113">
        <f aca="true" t="shared" si="2" ref="K19:U19">SUM(K5:K18)</f>
        <v>22</v>
      </c>
      <c r="L19" s="113">
        <f t="shared" si="2"/>
        <v>405</v>
      </c>
      <c r="M19" s="113">
        <f t="shared" si="2"/>
        <v>51</v>
      </c>
      <c r="N19" s="113">
        <f t="shared" si="2"/>
        <v>376</v>
      </c>
      <c r="O19" s="113">
        <f t="shared" si="2"/>
        <v>123</v>
      </c>
      <c r="P19" s="113">
        <f t="shared" si="2"/>
        <v>162</v>
      </c>
      <c r="Q19" s="113">
        <f t="shared" si="2"/>
        <v>28</v>
      </c>
      <c r="R19" s="113">
        <f t="shared" si="2"/>
        <v>275</v>
      </c>
      <c r="S19" s="113">
        <f t="shared" si="2"/>
        <v>218</v>
      </c>
      <c r="T19" s="113">
        <f t="shared" si="2"/>
        <v>199</v>
      </c>
      <c r="U19" s="113">
        <f t="shared" si="2"/>
        <v>12</v>
      </c>
    </row>
    <row r="20" ht="13.5" customHeight="1"/>
    <row r="21" spans="2:7" ht="13.5" customHeight="1">
      <c r="B21" s="50" t="s">
        <v>90</v>
      </c>
      <c r="C21" s="51"/>
      <c r="D21" s="51"/>
      <c r="E21" s="51"/>
      <c r="F21" s="51"/>
      <c r="G21" s="51"/>
    </row>
    <row r="22" spans="2:7" ht="13.5" customHeight="1">
      <c r="B22" s="50" t="s">
        <v>91</v>
      </c>
      <c r="C22" s="51"/>
      <c r="D22" s="51"/>
      <c r="E22" s="51"/>
      <c r="F22" s="51"/>
      <c r="G22" s="51"/>
    </row>
    <row r="23" spans="2:7" ht="13.5" customHeight="1">
      <c r="B23" s="50" t="s">
        <v>92</v>
      </c>
      <c r="C23" s="51"/>
      <c r="D23" s="51"/>
      <c r="E23" s="51"/>
      <c r="F23" s="51"/>
      <c r="G23" s="51"/>
    </row>
    <row r="24" spans="2:7" ht="13.5" customHeight="1">
      <c r="B24" s="50" t="s">
        <v>93</v>
      </c>
      <c r="C24" s="51"/>
      <c r="D24" s="51"/>
      <c r="E24" s="51"/>
      <c r="F24" s="51"/>
      <c r="G24" s="51"/>
    </row>
    <row r="25" spans="2:7" ht="13.5" customHeight="1">
      <c r="B25" s="50" t="s">
        <v>94</v>
      </c>
      <c r="C25" s="50"/>
      <c r="D25" s="50"/>
      <c r="E25" s="50"/>
      <c r="F25" s="50"/>
      <c r="G25" s="51"/>
    </row>
    <row r="26" spans="2:7" ht="13.5" customHeight="1">
      <c r="B26" s="50" t="s">
        <v>95</v>
      </c>
      <c r="C26" s="50"/>
      <c r="D26" s="50"/>
      <c r="E26" s="50"/>
      <c r="F26" s="50"/>
      <c r="G26" s="51"/>
    </row>
  </sheetData>
  <mergeCells count="17">
    <mergeCell ref="B25:G25"/>
    <mergeCell ref="B26:G26"/>
    <mergeCell ref="B21:G21"/>
    <mergeCell ref="B22:G22"/>
    <mergeCell ref="B23:G23"/>
    <mergeCell ref="B24:G24"/>
    <mergeCell ref="A1:B1"/>
    <mergeCell ref="A3:A4"/>
    <mergeCell ref="B3:B4"/>
    <mergeCell ref="C3:C4"/>
    <mergeCell ref="D3:D4"/>
    <mergeCell ref="O3:Q3"/>
    <mergeCell ref="R3:U3"/>
    <mergeCell ref="E3:G3"/>
    <mergeCell ref="H3:J3"/>
    <mergeCell ref="K3:L3"/>
    <mergeCell ref="M3:N3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workbookViewId="0" topLeftCell="A1">
      <selection activeCell="I33" sqref="I33"/>
    </sheetView>
  </sheetViews>
  <sheetFormatPr defaultColWidth="9.00390625" defaultRowHeight="13.5"/>
  <cols>
    <col min="7" max="7" width="9.00390625" style="0" customWidth="1"/>
    <col min="8" max="8" width="1.625" style="0" customWidth="1"/>
    <col min="9" max="14" width="9.75390625" style="0" bestFit="1" customWidth="1"/>
  </cols>
  <sheetData>
    <row r="1" spans="1:14" ht="19.5" customHeight="1">
      <c r="A1" s="64" t="s">
        <v>147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 customHeight="1">
      <c r="A2" s="15" t="s">
        <v>143</v>
      </c>
      <c r="B2" s="15" t="s">
        <v>131</v>
      </c>
      <c r="C2" s="15" t="s">
        <v>132</v>
      </c>
      <c r="D2" s="15" t="s">
        <v>133</v>
      </c>
      <c r="E2" s="15" t="s">
        <v>134</v>
      </c>
      <c r="F2" s="15" t="s">
        <v>135</v>
      </c>
      <c r="G2" s="16" t="s">
        <v>136</v>
      </c>
      <c r="H2" s="65"/>
      <c r="I2" s="15" t="s">
        <v>131</v>
      </c>
      <c r="J2" s="15" t="s">
        <v>132</v>
      </c>
      <c r="K2" s="15" t="s">
        <v>133</v>
      </c>
      <c r="L2" s="15" t="s">
        <v>134</v>
      </c>
      <c r="M2" s="15" t="s">
        <v>135</v>
      </c>
      <c r="N2" s="15" t="s">
        <v>136</v>
      </c>
    </row>
    <row r="3" spans="1:14" ht="15" customHeight="1">
      <c r="A3" s="17" t="s">
        <v>144</v>
      </c>
      <c r="B3" s="17" t="s">
        <v>145</v>
      </c>
      <c r="C3" s="17" t="s">
        <v>145</v>
      </c>
      <c r="D3" s="17" t="s">
        <v>145</v>
      </c>
      <c r="E3" s="17" t="s">
        <v>145</v>
      </c>
      <c r="F3" s="17" t="s">
        <v>145</v>
      </c>
      <c r="G3" s="18" t="s">
        <v>145</v>
      </c>
      <c r="H3" s="65"/>
      <c r="I3" s="17" t="s">
        <v>148</v>
      </c>
      <c r="J3" s="17" t="s">
        <v>148</v>
      </c>
      <c r="K3" s="17" t="s">
        <v>148</v>
      </c>
      <c r="L3" s="17" t="s">
        <v>148</v>
      </c>
      <c r="M3" s="17" t="s">
        <v>148</v>
      </c>
      <c r="N3" s="17" t="s">
        <v>148</v>
      </c>
    </row>
    <row r="4" spans="1:14" ht="15" customHeight="1">
      <c r="A4" s="7" t="s">
        <v>146</v>
      </c>
      <c r="B4" s="27">
        <v>251</v>
      </c>
      <c r="C4" s="27">
        <v>238</v>
      </c>
      <c r="D4" s="27">
        <v>186</v>
      </c>
      <c r="E4" s="27">
        <v>145</v>
      </c>
      <c r="F4" s="27">
        <v>78</v>
      </c>
      <c r="G4" s="27">
        <v>13</v>
      </c>
      <c r="H4" s="65"/>
      <c r="I4" s="24">
        <f aca="true" t="shared" si="0" ref="I4:N4">B4/B33*100</f>
        <v>83.11258278145695</v>
      </c>
      <c r="J4" s="24">
        <f t="shared" si="0"/>
        <v>68.19484240687679</v>
      </c>
      <c r="K4" s="24">
        <f t="shared" si="0"/>
        <v>44.60431654676259</v>
      </c>
      <c r="L4" s="24">
        <f t="shared" si="0"/>
        <v>18.51851851851852</v>
      </c>
      <c r="M4" s="24">
        <f t="shared" si="0"/>
        <v>11.694152923538232</v>
      </c>
      <c r="N4" s="24">
        <f t="shared" si="0"/>
        <v>3.0444964871194378</v>
      </c>
    </row>
    <row r="5" spans="1:14" ht="15" customHeight="1">
      <c r="A5" s="7">
        <v>27</v>
      </c>
      <c r="B5" s="27">
        <v>29</v>
      </c>
      <c r="C5" s="27">
        <v>53</v>
      </c>
      <c r="D5" s="27">
        <v>53</v>
      </c>
      <c r="E5" s="27">
        <v>84</v>
      </c>
      <c r="F5" s="27">
        <v>46</v>
      </c>
      <c r="G5" s="27">
        <v>9</v>
      </c>
      <c r="H5" s="65"/>
      <c r="I5" s="24">
        <f aca="true" t="shared" si="1" ref="I5:N5">B5/B33*100</f>
        <v>9.602649006622517</v>
      </c>
      <c r="J5" s="24">
        <f t="shared" si="1"/>
        <v>15.18624641833811</v>
      </c>
      <c r="K5" s="24">
        <f t="shared" si="1"/>
        <v>12.709832134292565</v>
      </c>
      <c r="L5" s="24">
        <f t="shared" si="1"/>
        <v>10.727969348659004</v>
      </c>
      <c r="M5" s="24">
        <f t="shared" si="1"/>
        <v>6.896551724137931</v>
      </c>
      <c r="N5" s="24">
        <f t="shared" si="1"/>
        <v>2.107728337236534</v>
      </c>
    </row>
    <row r="6" spans="1:14" ht="15" customHeight="1">
      <c r="A6" s="7">
        <v>26</v>
      </c>
      <c r="B6" s="27">
        <v>13</v>
      </c>
      <c r="C6" s="27">
        <v>22</v>
      </c>
      <c r="D6" s="27">
        <v>45</v>
      </c>
      <c r="E6" s="27">
        <v>61</v>
      </c>
      <c r="F6" s="27">
        <v>41</v>
      </c>
      <c r="G6" s="27">
        <v>16</v>
      </c>
      <c r="H6" s="65"/>
      <c r="I6" s="24">
        <f aca="true" t="shared" si="2" ref="I6:N6">B6/B33*100</f>
        <v>4.304635761589404</v>
      </c>
      <c r="J6" s="24">
        <f t="shared" si="2"/>
        <v>6.303724928366762</v>
      </c>
      <c r="K6" s="24">
        <f t="shared" si="2"/>
        <v>10.79136690647482</v>
      </c>
      <c r="L6" s="24">
        <f t="shared" si="2"/>
        <v>7.790549169859514</v>
      </c>
      <c r="M6" s="24">
        <f t="shared" si="2"/>
        <v>6.146926536731634</v>
      </c>
      <c r="N6" s="24">
        <f t="shared" si="2"/>
        <v>3.747072599531616</v>
      </c>
    </row>
    <row r="7" spans="1:14" ht="15" customHeight="1">
      <c r="A7" s="7">
        <v>25</v>
      </c>
      <c r="B7" s="27">
        <v>4</v>
      </c>
      <c r="C7" s="27">
        <v>10</v>
      </c>
      <c r="D7" s="27">
        <v>42</v>
      </c>
      <c r="E7" s="27">
        <v>65</v>
      </c>
      <c r="F7" s="27">
        <v>39</v>
      </c>
      <c r="G7" s="27">
        <v>11</v>
      </c>
      <c r="H7" s="65"/>
      <c r="I7" s="24">
        <f aca="true" t="shared" si="3" ref="I7:N7">B7/B33*100</f>
        <v>1.3245033112582782</v>
      </c>
      <c r="J7" s="24">
        <f t="shared" si="3"/>
        <v>2.865329512893983</v>
      </c>
      <c r="K7" s="24">
        <f t="shared" si="3"/>
        <v>10.071942446043165</v>
      </c>
      <c r="L7" s="24">
        <f t="shared" si="3"/>
        <v>8.301404853128991</v>
      </c>
      <c r="M7" s="24">
        <f t="shared" si="3"/>
        <v>5.847076461769116</v>
      </c>
      <c r="N7" s="24">
        <f t="shared" si="3"/>
        <v>2.576112412177986</v>
      </c>
    </row>
    <row r="8" spans="1:14" ht="15" customHeight="1">
      <c r="A8" s="7">
        <v>24</v>
      </c>
      <c r="B8" s="27">
        <v>4</v>
      </c>
      <c r="C8" s="27">
        <v>11</v>
      </c>
      <c r="D8" s="27">
        <v>27</v>
      </c>
      <c r="E8" s="27">
        <v>79</v>
      </c>
      <c r="F8" s="27">
        <v>41</v>
      </c>
      <c r="G8" s="27">
        <v>10</v>
      </c>
      <c r="H8" s="65"/>
      <c r="I8" s="24">
        <f aca="true" t="shared" si="4" ref="I8:N8">B8/B33*100</f>
        <v>1.3245033112582782</v>
      </c>
      <c r="J8" s="24">
        <f t="shared" si="4"/>
        <v>3.151862464183381</v>
      </c>
      <c r="K8" s="24">
        <f t="shared" si="4"/>
        <v>6.474820143884892</v>
      </c>
      <c r="L8" s="24">
        <f t="shared" si="4"/>
        <v>10.089399744572159</v>
      </c>
      <c r="M8" s="24">
        <f t="shared" si="4"/>
        <v>6.146926536731634</v>
      </c>
      <c r="N8" s="24">
        <f t="shared" si="4"/>
        <v>2.3419203747072603</v>
      </c>
    </row>
    <row r="9" spans="1:14" ht="15" customHeight="1">
      <c r="A9" s="7">
        <v>23</v>
      </c>
      <c r="B9" s="27">
        <v>0</v>
      </c>
      <c r="C9" s="27">
        <v>4</v>
      </c>
      <c r="D9" s="27">
        <v>11</v>
      </c>
      <c r="E9" s="27">
        <v>47</v>
      </c>
      <c r="F9" s="27">
        <v>35</v>
      </c>
      <c r="G9" s="27">
        <v>20</v>
      </c>
      <c r="H9" s="65"/>
      <c r="I9" s="24">
        <f aca="true" t="shared" si="5" ref="I9:N9">B9/B33*100</f>
        <v>0</v>
      </c>
      <c r="J9" s="24">
        <f t="shared" si="5"/>
        <v>1.146131805157593</v>
      </c>
      <c r="K9" s="24">
        <f t="shared" si="5"/>
        <v>2.6378896882494005</v>
      </c>
      <c r="L9" s="24">
        <f t="shared" si="5"/>
        <v>6.002554278416347</v>
      </c>
      <c r="M9" s="24">
        <f t="shared" si="5"/>
        <v>5.247376311844078</v>
      </c>
      <c r="N9" s="24">
        <f t="shared" si="5"/>
        <v>4.683840749414521</v>
      </c>
    </row>
    <row r="10" spans="1:14" ht="15" customHeight="1">
      <c r="A10" s="7">
        <v>22</v>
      </c>
      <c r="B10" s="27">
        <v>0</v>
      </c>
      <c r="C10" s="27">
        <v>2</v>
      </c>
      <c r="D10" s="27">
        <v>13</v>
      </c>
      <c r="E10" s="27">
        <v>32</v>
      </c>
      <c r="F10" s="27">
        <v>27</v>
      </c>
      <c r="G10" s="27">
        <v>17</v>
      </c>
      <c r="H10" s="65"/>
      <c r="I10" s="24">
        <f aca="true" t="shared" si="6" ref="I10:N10">B10/B33*100</f>
        <v>0</v>
      </c>
      <c r="J10" s="24">
        <f t="shared" si="6"/>
        <v>0.5730659025787965</v>
      </c>
      <c r="K10" s="24">
        <f t="shared" si="6"/>
        <v>3.117505995203837</v>
      </c>
      <c r="L10" s="24">
        <f t="shared" si="6"/>
        <v>4.086845466155811</v>
      </c>
      <c r="M10" s="24">
        <f t="shared" si="6"/>
        <v>4.0479760119940025</v>
      </c>
      <c r="N10" s="24">
        <f t="shared" si="6"/>
        <v>3.9812646370023423</v>
      </c>
    </row>
    <row r="11" spans="1:14" ht="15" customHeight="1">
      <c r="A11" s="7">
        <v>21</v>
      </c>
      <c r="B11" s="27">
        <v>0</v>
      </c>
      <c r="C11" s="27">
        <v>3</v>
      </c>
      <c r="D11" s="27">
        <v>6</v>
      </c>
      <c r="E11" s="27">
        <v>35</v>
      </c>
      <c r="F11" s="27">
        <v>27</v>
      </c>
      <c r="G11" s="27">
        <v>12</v>
      </c>
      <c r="H11" s="65"/>
      <c r="I11" s="24">
        <f aca="true" t="shared" si="7" ref="I11:N11">B11/B33*100</f>
        <v>0</v>
      </c>
      <c r="J11" s="24">
        <f t="shared" si="7"/>
        <v>0.8595988538681949</v>
      </c>
      <c r="K11" s="24">
        <f t="shared" si="7"/>
        <v>1.4388489208633095</v>
      </c>
      <c r="L11" s="24">
        <f t="shared" si="7"/>
        <v>4.469987228607918</v>
      </c>
      <c r="M11" s="24">
        <f t="shared" si="7"/>
        <v>4.0479760119940025</v>
      </c>
      <c r="N11" s="24">
        <f t="shared" si="7"/>
        <v>2.810304449648712</v>
      </c>
    </row>
    <row r="12" spans="1:14" ht="15" customHeight="1">
      <c r="A12" s="7">
        <v>20</v>
      </c>
      <c r="B12" s="27">
        <v>0</v>
      </c>
      <c r="C12" s="27">
        <v>2</v>
      </c>
      <c r="D12" s="27">
        <v>7</v>
      </c>
      <c r="E12" s="27">
        <v>35</v>
      </c>
      <c r="F12" s="27">
        <v>24</v>
      </c>
      <c r="G12" s="27">
        <v>15</v>
      </c>
      <c r="H12" s="65"/>
      <c r="I12" s="24">
        <f aca="true" t="shared" si="8" ref="I12:N12">B12/B33*100</f>
        <v>0</v>
      </c>
      <c r="J12" s="24">
        <f t="shared" si="8"/>
        <v>0.5730659025787965</v>
      </c>
      <c r="K12" s="24">
        <f t="shared" si="8"/>
        <v>1.6786570743405276</v>
      </c>
      <c r="L12" s="24">
        <f t="shared" si="8"/>
        <v>4.469987228607918</v>
      </c>
      <c r="M12" s="24">
        <f t="shared" si="8"/>
        <v>3.598200899550225</v>
      </c>
      <c r="N12" s="24">
        <f t="shared" si="8"/>
        <v>3.51288056206089</v>
      </c>
    </row>
    <row r="13" spans="1:14" ht="15" customHeight="1">
      <c r="A13" s="7">
        <v>19</v>
      </c>
      <c r="B13" s="27">
        <v>0</v>
      </c>
      <c r="C13" s="27">
        <v>1</v>
      </c>
      <c r="D13" s="27">
        <v>6</v>
      </c>
      <c r="E13" s="27">
        <v>34</v>
      </c>
      <c r="F13" s="27">
        <v>25</v>
      </c>
      <c r="G13" s="27">
        <v>16</v>
      </c>
      <c r="H13" s="65"/>
      <c r="I13" s="24">
        <f aca="true" t="shared" si="9" ref="I13:N13">B13/B33*100</f>
        <v>0</v>
      </c>
      <c r="J13" s="24">
        <f t="shared" si="9"/>
        <v>0.28653295128939826</v>
      </c>
      <c r="K13" s="24">
        <f t="shared" si="9"/>
        <v>1.4388489208633095</v>
      </c>
      <c r="L13" s="24">
        <f t="shared" si="9"/>
        <v>4.342273307790549</v>
      </c>
      <c r="M13" s="24">
        <f t="shared" si="9"/>
        <v>3.7481259370314843</v>
      </c>
      <c r="N13" s="24">
        <f t="shared" si="9"/>
        <v>3.747072599531616</v>
      </c>
    </row>
    <row r="14" spans="1:14" ht="15" customHeight="1">
      <c r="A14" s="7">
        <v>18</v>
      </c>
      <c r="B14" s="27">
        <v>0</v>
      </c>
      <c r="C14" s="27">
        <v>1</v>
      </c>
      <c r="D14" s="27">
        <v>2</v>
      </c>
      <c r="E14" s="27">
        <v>24</v>
      </c>
      <c r="F14" s="27">
        <v>22</v>
      </c>
      <c r="G14" s="27">
        <v>8</v>
      </c>
      <c r="H14" s="65"/>
      <c r="I14" s="24">
        <f aca="true" t="shared" si="10" ref="I14:N14">B14/B33*100</f>
        <v>0</v>
      </c>
      <c r="J14" s="24">
        <f t="shared" si="10"/>
        <v>0.28653295128939826</v>
      </c>
      <c r="K14" s="24">
        <f t="shared" si="10"/>
        <v>0.4796163069544364</v>
      </c>
      <c r="L14" s="24">
        <f t="shared" si="10"/>
        <v>3.065134099616858</v>
      </c>
      <c r="M14" s="24">
        <f t="shared" si="10"/>
        <v>3.2983508245877062</v>
      </c>
      <c r="N14" s="24">
        <f t="shared" si="10"/>
        <v>1.873536299765808</v>
      </c>
    </row>
    <row r="15" spans="1:14" ht="15" customHeight="1">
      <c r="A15" s="7">
        <v>17</v>
      </c>
      <c r="B15" s="27">
        <v>0</v>
      </c>
      <c r="C15" s="27">
        <v>1</v>
      </c>
      <c r="D15" s="27">
        <v>3</v>
      </c>
      <c r="E15" s="27">
        <v>18</v>
      </c>
      <c r="F15" s="27">
        <v>21</v>
      </c>
      <c r="G15" s="27">
        <v>13</v>
      </c>
      <c r="H15" s="65"/>
      <c r="I15" s="24">
        <f aca="true" t="shared" si="11" ref="I15:N15">B15/B33*100</f>
        <v>0</v>
      </c>
      <c r="J15" s="24">
        <f t="shared" si="11"/>
        <v>0.28653295128939826</v>
      </c>
      <c r="K15" s="24">
        <f t="shared" si="11"/>
        <v>0.7194244604316548</v>
      </c>
      <c r="L15" s="24">
        <f t="shared" si="11"/>
        <v>2.2988505747126435</v>
      </c>
      <c r="M15" s="24">
        <f t="shared" si="11"/>
        <v>3.1484257871064467</v>
      </c>
      <c r="N15" s="24">
        <f t="shared" si="11"/>
        <v>3.0444964871194378</v>
      </c>
    </row>
    <row r="16" spans="1:14" ht="15" customHeight="1">
      <c r="A16" s="7">
        <v>16</v>
      </c>
      <c r="B16" s="27">
        <v>0</v>
      </c>
      <c r="C16" s="27">
        <v>0</v>
      </c>
      <c r="D16" s="27">
        <v>4</v>
      </c>
      <c r="E16" s="27">
        <v>16</v>
      </c>
      <c r="F16" s="27">
        <v>25</v>
      </c>
      <c r="G16" s="27">
        <v>12</v>
      </c>
      <c r="H16" s="65"/>
      <c r="I16" s="24">
        <f aca="true" t="shared" si="12" ref="I16:N16">B16/B33*100</f>
        <v>0</v>
      </c>
      <c r="J16" s="24">
        <f t="shared" si="12"/>
        <v>0</v>
      </c>
      <c r="K16" s="24">
        <f t="shared" si="12"/>
        <v>0.9592326139088728</v>
      </c>
      <c r="L16" s="24">
        <f t="shared" si="12"/>
        <v>2.0434227330779056</v>
      </c>
      <c r="M16" s="24">
        <f t="shared" si="12"/>
        <v>3.7481259370314843</v>
      </c>
      <c r="N16" s="24">
        <f t="shared" si="12"/>
        <v>2.810304449648712</v>
      </c>
    </row>
    <row r="17" spans="1:14" ht="15" customHeight="1">
      <c r="A17" s="7">
        <v>15</v>
      </c>
      <c r="B17" s="27">
        <v>0</v>
      </c>
      <c r="C17" s="27">
        <v>0</v>
      </c>
      <c r="D17" s="27">
        <v>2</v>
      </c>
      <c r="E17" s="27">
        <v>9</v>
      </c>
      <c r="F17" s="27">
        <v>21</v>
      </c>
      <c r="G17" s="27">
        <v>11</v>
      </c>
      <c r="H17" s="65"/>
      <c r="I17" s="24">
        <f aca="true" t="shared" si="13" ref="I17:N17">B17/B33*100</f>
        <v>0</v>
      </c>
      <c r="J17" s="24">
        <f t="shared" si="13"/>
        <v>0</v>
      </c>
      <c r="K17" s="24">
        <f t="shared" si="13"/>
        <v>0.4796163069544364</v>
      </c>
      <c r="L17" s="24">
        <f t="shared" si="13"/>
        <v>1.1494252873563218</v>
      </c>
      <c r="M17" s="24">
        <f t="shared" si="13"/>
        <v>3.1484257871064467</v>
      </c>
      <c r="N17" s="24">
        <f t="shared" si="13"/>
        <v>2.576112412177986</v>
      </c>
    </row>
    <row r="18" spans="1:14" ht="15" customHeight="1">
      <c r="A18" s="7">
        <v>14</v>
      </c>
      <c r="B18" s="27">
        <v>1</v>
      </c>
      <c r="C18" s="27">
        <v>0</v>
      </c>
      <c r="D18" s="27">
        <v>2</v>
      </c>
      <c r="E18" s="27">
        <v>16</v>
      </c>
      <c r="F18" s="27">
        <v>18</v>
      </c>
      <c r="G18" s="27">
        <v>13</v>
      </c>
      <c r="H18" s="65"/>
      <c r="I18" s="24">
        <f aca="true" t="shared" si="14" ref="I18:N18">B18/B33*10</f>
        <v>0.033112582781456956</v>
      </c>
      <c r="J18" s="24">
        <f t="shared" si="14"/>
        <v>0</v>
      </c>
      <c r="K18" s="24">
        <f t="shared" si="14"/>
        <v>0.04796163069544364</v>
      </c>
      <c r="L18" s="24">
        <f t="shared" si="14"/>
        <v>0.20434227330779056</v>
      </c>
      <c r="M18" s="24">
        <f t="shared" si="14"/>
        <v>0.2698650674662669</v>
      </c>
      <c r="N18" s="24">
        <f t="shared" si="14"/>
        <v>0.3044496487119438</v>
      </c>
    </row>
    <row r="19" spans="1:14" ht="15" customHeight="1">
      <c r="A19" s="7">
        <v>13</v>
      </c>
      <c r="B19" s="27">
        <v>0</v>
      </c>
      <c r="C19" s="27">
        <v>0</v>
      </c>
      <c r="D19" s="27">
        <v>3</v>
      </c>
      <c r="E19" s="27">
        <v>9</v>
      </c>
      <c r="F19" s="27">
        <v>18</v>
      </c>
      <c r="G19" s="27">
        <v>14</v>
      </c>
      <c r="H19" s="65"/>
      <c r="I19" s="24">
        <f aca="true" t="shared" si="15" ref="I19:N19">B19/B33*100</f>
        <v>0</v>
      </c>
      <c r="J19" s="24">
        <f t="shared" si="15"/>
        <v>0</v>
      </c>
      <c r="K19" s="24">
        <f t="shared" si="15"/>
        <v>0.7194244604316548</v>
      </c>
      <c r="L19" s="24">
        <f t="shared" si="15"/>
        <v>1.1494252873563218</v>
      </c>
      <c r="M19" s="24">
        <f t="shared" si="15"/>
        <v>2.6986506746626686</v>
      </c>
      <c r="N19" s="24">
        <f t="shared" si="15"/>
        <v>3.278688524590164</v>
      </c>
    </row>
    <row r="20" spans="1:14" ht="15" customHeight="1">
      <c r="A20" s="7">
        <v>12</v>
      </c>
      <c r="B20" s="27">
        <v>0</v>
      </c>
      <c r="C20" s="27">
        <v>0</v>
      </c>
      <c r="D20" s="27">
        <v>2</v>
      </c>
      <c r="E20" s="27">
        <v>12</v>
      </c>
      <c r="F20" s="27">
        <v>10</v>
      </c>
      <c r="G20" s="27">
        <v>17</v>
      </c>
      <c r="H20" s="65"/>
      <c r="I20" s="24">
        <f aca="true" t="shared" si="16" ref="I20:N20">B20/B33*100</f>
        <v>0</v>
      </c>
      <c r="J20" s="24">
        <f t="shared" si="16"/>
        <v>0</v>
      </c>
      <c r="K20" s="24">
        <f t="shared" si="16"/>
        <v>0.4796163069544364</v>
      </c>
      <c r="L20" s="24">
        <f t="shared" si="16"/>
        <v>1.532567049808429</v>
      </c>
      <c r="M20" s="24">
        <f t="shared" si="16"/>
        <v>1.4992503748125936</v>
      </c>
      <c r="N20" s="24">
        <f t="shared" si="16"/>
        <v>3.9812646370023423</v>
      </c>
    </row>
    <row r="21" spans="1:14" ht="15" customHeight="1">
      <c r="A21" s="7">
        <v>11</v>
      </c>
      <c r="B21" s="27">
        <v>0</v>
      </c>
      <c r="C21" s="27">
        <v>0</v>
      </c>
      <c r="D21" s="27">
        <v>0</v>
      </c>
      <c r="E21" s="27">
        <v>8</v>
      </c>
      <c r="F21" s="27">
        <v>13</v>
      </c>
      <c r="G21" s="27">
        <v>17</v>
      </c>
      <c r="H21" s="65"/>
      <c r="I21" s="24">
        <f aca="true" t="shared" si="17" ref="I21:N21">B21/B33*100</f>
        <v>0</v>
      </c>
      <c r="J21" s="24">
        <f t="shared" si="17"/>
        <v>0</v>
      </c>
      <c r="K21" s="24">
        <f t="shared" si="17"/>
        <v>0</v>
      </c>
      <c r="L21" s="24">
        <f t="shared" si="17"/>
        <v>1.0217113665389528</v>
      </c>
      <c r="M21" s="24">
        <f t="shared" si="17"/>
        <v>1.9490254872563717</v>
      </c>
      <c r="N21" s="24">
        <f t="shared" si="17"/>
        <v>3.9812646370023423</v>
      </c>
    </row>
    <row r="22" spans="1:14" ht="15" customHeight="1">
      <c r="A22" s="7">
        <v>10</v>
      </c>
      <c r="B22" s="27">
        <v>0</v>
      </c>
      <c r="C22" s="27">
        <v>0</v>
      </c>
      <c r="D22" s="27">
        <v>0</v>
      </c>
      <c r="E22" s="27">
        <v>8</v>
      </c>
      <c r="F22" s="27">
        <v>15</v>
      </c>
      <c r="G22" s="27">
        <v>12</v>
      </c>
      <c r="H22" s="65"/>
      <c r="I22" s="24">
        <f aca="true" t="shared" si="18" ref="I22:N22">B22/B33*100</f>
        <v>0</v>
      </c>
      <c r="J22" s="24">
        <f t="shared" si="18"/>
        <v>0</v>
      </c>
      <c r="K22" s="24">
        <f t="shared" si="18"/>
        <v>0</v>
      </c>
      <c r="L22" s="24">
        <f t="shared" si="18"/>
        <v>1.0217113665389528</v>
      </c>
      <c r="M22" s="24">
        <f t="shared" si="18"/>
        <v>2.2488755622188905</v>
      </c>
      <c r="N22" s="24">
        <f t="shared" si="18"/>
        <v>2.810304449648712</v>
      </c>
    </row>
    <row r="23" spans="1:14" ht="15" customHeight="1">
      <c r="A23" s="7">
        <v>9</v>
      </c>
      <c r="B23" s="27">
        <v>0</v>
      </c>
      <c r="C23" s="27">
        <v>0</v>
      </c>
      <c r="D23" s="27">
        <v>0</v>
      </c>
      <c r="E23" s="27">
        <v>10</v>
      </c>
      <c r="F23" s="27">
        <v>13</v>
      </c>
      <c r="G23" s="27">
        <v>18</v>
      </c>
      <c r="H23" s="65"/>
      <c r="I23" s="24">
        <f aca="true" t="shared" si="19" ref="I23:N23">B23/B33*100</f>
        <v>0</v>
      </c>
      <c r="J23" s="24">
        <f t="shared" si="19"/>
        <v>0</v>
      </c>
      <c r="K23" s="24">
        <f t="shared" si="19"/>
        <v>0</v>
      </c>
      <c r="L23" s="24">
        <f t="shared" si="19"/>
        <v>1.277139208173691</v>
      </c>
      <c r="M23" s="24">
        <f t="shared" si="19"/>
        <v>1.9490254872563717</v>
      </c>
      <c r="N23" s="24">
        <f t="shared" si="19"/>
        <v>4.215456674473068</v>
      </c>
    </row>
    <row r="24" spans="1:14" ht="15" customHeight="1">
      <c r="A24" s="7">
        <v>8</v>
      </c>
      <c r="B24" s="27">
        <v>0</v>
      </c>
      <c r="C24" s="27">
        <v>0</v>
      </c>
      <c r="D24" s="27">
        <v>1</v>
      </c>
      <c r="E24" s="27">
        <v>6</v>
      </c>
      <c r="F24" s="27">
        <v>12</v>
      </c>
      <c r="G24" s="27">
        <v>15</v>
      </c>
      <c r="H24" s="65"/>
      <c r="I24" s="24">
        <f aca="true" t="shared" si="20" ref="I24:N24">B24/B33*100</f>
        <v>0</v>
      </c>
      <c r="J24" s="24">
        <f t="shared" si="20"/>
        <v>0</v>
      </c>
      <c r="K24" s="24">
        <f t="shared" si="20"/>
        <v>0.2398081534772182</v>
      </c>
      <c r="L24" s="24">
        <f t="shared" si="20"/>
        <v>0.7662835249042145</v>
      </c>
      <c r="M24" s="24">
        <f t="shared" si="20"/>
        <v>1.7991004497751124</v>
      </c>
      <c r="N24" s="24">
        <f t="shared" si="20"/>
        <v>3.51288056206089</v>
      </c>
    </row>
    <row r="25" spans="1:14" ht="15" customHeight="1">
      <c r="A25" s="7">
        <v>7</v>
      </c>
      <c r="B25" s="27">
        <v>0</v>
      </c>
      <c r="C25" s="27">
        <v>0</v>
      </c>
      <c r="D25" s="27">
        <v>1</v>
      </c>
      <c r="E25" s="27">
        <v>3</v>
      </c>
      <c r="F25" s="27">
        <v>13</v>
      </c>
      <c r="G25" s="27">
        <v>13</v>
      </c>
      <c r="H25" s="65"/>
      <c r="I25" s="24">
        <f aca="true" t="shared" si="21" ref="I25:N25">B25/B33*100</f>
        <v>0</v>
      </c>
      <c r="J25" s="24">
        <f t="shared" si="21"/>
        <v>0</v>
      </c>
      <c r="K25" s="24">
        <f t="shared" si="21"/>
        <v>0.2398081534772182</v>
      </c>
      <c r="L25" s="24">
        <f t="shared" si="21"/>
        <v>0.38314176245210724</v>
      </c>
      <c r="M25" s="24">
        <f t="shared" si="21"/>
        <v>1.9490254872563717</v>
      </c>
      <c r="N25" s="24">
        <f t="shared" si="21"/>
        <v>3.0444964871194378</v>
      </c>
    </row>
    <row r="26" spans="1:14" ht="15" customHeight="1">
      <c r="A26" s="7">
        <v>6</v>
      </c>
      <c r="B26" s="27">
        <v>0</v>
      </c>
      <c r="C26" s="27">
        <v>0</v>
      </c>
      <c r="D26" s="27">
        <v>1</v>
      </c>
      <c r="E26" s="27">
        <v>7</v>
      </c>
      <c r="F26" s="27">
        <v>13</v>
      </c>
      <c r="G26" s="27">
        <v>10</v>
      </c>
      <c r="H26" s="65"/>
      <c r="I26" s="24">
        <f aca="true" t="shared" si="22" ref="I26:N26">B26/B33*100</f>
        <v>0</v>
      </c>
      <c r="J26" s="24">
        <f t="shared" si="22"/>
        <v>0</v>
      </c>
      <c r="K26" s="24">
        <f t="shared" si="22"/>
        <v>0.2398081534772182</v>
      </c>
      <c r="L26" s="24">
        <f t="shared" si="22"/>
        <v>0.8939974457215836</v>
      </c>
      <c r="M26" s="24">
        <f t="shared" si="22"/>
        <v>1.9490254872563717</v>
      </c>
      <c r="N26" s="24">
        <f t="shared" si="22"/>
        <v>2.3419203747072603</v>
      </c>
    </row>
    <row r="27" spans="1:14" ht="15" customHeight="1">
      <c r="A27" s="7">
        <v>5</v>
      </c>
      <c r="B27" s="27">
        <v>0</v>
      </c>
      <c r="C27" s="27">
        <v>0</v>
      </c>
      <c r="D27" s="27">
        <v>0</v>
      </c>
      <c r="E27" s="27">
        <v>1</v>
      </c>
      <c r="F27" s="27">
        <v>3</v>
      </c>
      <c r="G27" s="27">
        <v>12</v>
      </c>
      <c r="H27" s="65"/>
      <c r="I27" s="24">
        <f aca="true" t="shared" si="23" ref="I27:N27">B27/B33*100</f>
        <v>0</v>
      </c>
      <c r="J27" s="24">
        <f t="shared" si="23"/>
        <v>0</v>
      </c>
      <c r="K27" s="24">
        <f t="shared" si="23"/>
        <v>0</v>
      </c>
      <c r="L27" s="24">
        <f t="shared" si="23"/>
        <v>0.1277139208173691</v>
      </c>
      <c r="M27" s="24">
        <f t="shared" si="23"/>
        <v>0.4497751124437781</v>
      </c>
      <c r="N27" s="24">
        <f t="shared" si="23"/>
        <v>2.810304449648712</v>
      </c>
    </row>
    <row r="28" spans="1:14" ht="15" customHeight="1">
      <c r="A28" s="7">
        <v>4</v>
      </c>
      <c r="B28" s="27">
        <v>0</v>
      </c>
      <c r="C28" s="27">
        <v>0</v>
      </c>
      <c r="D28" s="27">
        <v>0</v>
      </c>
      <c r="E28" s="27">
        <v>1</v>
      </c>
      <c r="F28" s="27">
        <v>11</v>
      </c>
      <c r="G28" s="27">
        <v>13</v>
      </c>
      <c r="H28" s="65"/>
      <c r="I28" s="24">
        <f aca="true" t="shared" si="24" ref="I28:N28">B28/B33*100</f>
        <v>0</v>
      </c>
      <c r="J28" s="24">
        <f t="shared" si="24"/>
        <v>0</v>
      </c>
      <c r="K28" s="24">
        <f t="shared" si="24"/>
        <v>0</v>
      </c>
      <c r="L28" s="24">
        <f t="shared" si="24"/>
        <v>0.1277139208173691</v>
      </c>
      <c r="M28" s="24">
        <f t="shared" si="24"/>
        <v>1.6491754122938531</v>
      </c>
      <c r="N28" s="24">
        <f t="shared" si="24"/>
        <v>3.0444964871194378</v>
      </c>
    </row>
    <row r="29" spans="1:14" ht="15" customHeight="1">
      <c r="A29" s="7">
        <v>3</v>
      </c>
      <c r="B29" s="27">
        <v>0</v>
      </c>
      <c r="C29" s="27">
        <v>0</v>
      </c>
      <c r="D29" s="27">
        <v>0</v>
      </c>
      <c r="E29" s="27">
        <v>4</v>
      </c>
      <c r="F29" s="27">
        <v>8</v>
      </c>
      <c r="G29" s="27">
        <v>12</v>
      </c>
      <c r="H29" s="65"/>
      <c r="I29" s="24">
        <f aca="true" t="shared" si="25" ref="I29:N29">B29/B33*100</f>
        <v>0</v>
      </c>
      <c r="J29" s="24">
        <f t="shared" si="25"/>
        <v>0</v>
      </c>
      <c r="K29" s="24">
        <f t="shared" si="25"/>
        <v>0</v>
      </c>
      <c r="L29" s="24">
        <f t="shared" si="25"/>
        <v>0.5108556832694764</v>
      </c>
      <c r="M29" s="24">
        <f t="shared" si="25"/>
        <v>1.199400299850075</v>
      </c>
      <c r="N29" s="24">
        <f t="shared" si="25"/>
        <v>2.810304449648712</v>
      </c>
    </row>
    <row r="30" spans="1:14" ht="15" customHeight="1">
      <c r="A30" s="7">
        <v>2</v>
      </c>
      <c r="B30" s="27">
        <v>0</v>
      </c>
      <c r="C30" s="27">
        <v>1</v>
      </c>
      <c r="D30" s="27">
        <v>0</v>
      </c>
      <c r="E30" s="27">
        <v>3</v>
      </c>
      <c r="F30" s="27">
        <v>11</v>
      </c>
      <c r="G30" s="27">
        <v>12</v>
      </c>
      <c r="H30" s="65"/>
      <c r="I30" s="24">
        <f aca="true" t="shared" si="26" ref="I30:N30">B30/B33*100</f>
        <v>0</v>
      </c>
      <c r="J30" s="24">
        <f t="shared" si="26"/>
        <v>0.28653295128939826</v>
      </c>
      <c r="K30" s="24">
        <f t="shared" si="26"/>
        <v>0</v>
      </c>
      <c r="L30" s="24">
        <f t="shared" si="26"/>
        <v>0.38314176245210724</v>
      </c>
      <c r="M30" s="24">
        <f t="shared" si="26"/>
        <v>1.6491754122938531</v>
      </c>
      <c r="N30" s="24">
        <f t="shared" si="26"/>
        <v>2.810304449648712</v>
      </c>
    </row>
    <row r="31" spans="1:14" ht="15" customHeight="1">
      <c r="A31" s="7">
        <v>1</v>
      </c>
      <c r="B31" s="27">
        <v>0</v>
      </c>
      <c r="C31" s="27">
        <v>0</v>
      </c>
      <c r="D31" s="27">
        <v>0</v>
      </c>
      <c r="E31" s="27">
        <v>5</v>
      </c>
      <c r="F31" s="27">
        <v>7</v>
      </c>
      <c r="G31" s="27">
        <v>11</v>
      </c>
      <c r="H31" s="65"/>
      <c r="I31" s="24">
        <f aca="true" t="shared" si="27" ref="I31:N31">B31/B33*100</f>
        <v>0</v>
      </c>
      <c r="J31" s="24">
        <f t="shared" si="27"/>
        <v>0</v>
      </c>
      <c r="K31" s="24">
        <f t="shared" si="27"/>
        <v>0</v>
      </c>
      <c r="L31" s="24">
        <f t="shared" si="27"/>
        <v>0.6385696040868455</v>
      </c>
      <c r="M31" s="24">
        <f t="shared" si="27"/>
        <v>1.0494752623688157</v>
      </c>
      <c r="N31" s="24">
        <f t="shared" si="27"/>
        <v>2.576112412177986</v>
      </c>
    </row>
    <row r="32" spans="1:14" ht="15" customHeight="1">
      <c r="A32" s="7">
        <v>0</v>
      </c>
      <c r="B32" s="27">
        <v>0</v>
      </c>
      <c r="C32" s="27">
        <v>0</v>
      </c>
      <c r="D32" s="27">
        <v>0</v>
      </c>
      <c r="E32" s="27">
        <v>6</v>
      </c>
      <c r="F32" s="27">
        <v>30</v>
      </c>
      <c r="G32" s="27">
        <v>55</v>
      </c>
      <c r="H32" s="65"/>
      <c r="I32" s="24">
        <f aca="true" t="shared" si="28" ref="I32:N32">B32/B33*100</f>
        <v>0</v>
      </c>
      <c r="J32" s="24">
        <f t="shared" si="28"/>
        <v>0</v>
      </c>
      <c r="K32" s="24">
        <f t="shared" si="28"/>
        <v>0</v>
      </c>
      <c r="L32" s="24">
        <f t="shared" si="28"/>
        <v>0.7662835249042145</v>
      </c>
      <c r="M32" s="24">
        <f t="shared" si="28"/>
        <v>4.497751124437781</v>
      </c>
      <c r="N32" s="24">
        <f t="shared" si="28"/>
        <v>12.88056206088993</v>
      </c>
    </row>
    <row r="33" spans="1:14" ht="15" customHeight="1">
      <c r="A33" s="7" t="s">
        <v>25</v>
      </c>
      <c r="B33" s="27">
        <f aca="true" t="shared" si="29" ref="B33:G33">SUM(B4:B32)</f>
        <v>302</v>
      </c>
      <c r="C33" s="27">
        <f t="shared" si="29"/>
        <v>349</v>
      </c>
      <c r="D33" s="27">
        <f t="shared" si="29"/>
        <v>417</v>
      </c>
      <c r="E33" s="27">
        <f t="shared" si="29"/>
        <v>783</v>
      </c>
      <c r="F33" s="27">
        <f t="shared" si="29"/>
        <v>667</v>
      </c>
      <c r="G33" s="27">
        <f t="shared" si="29"/>
        <v>427</v>
      </c>
      <c r="H33" s="65"/>
      <c r="I33" s="24">
        <f aca="true" t="shared" si="30" ref="I33:N33">B33/B33*100</f>
        <v>100</v>
      </c>
      <c r="J33" s="24">
        <f t="shared" si="30"/>
        <v>100</v>
      </c>
      <c r="K33" s="24">
        <f t="shared" si="30"/>
        <v>100</v>
      </c>
      <c r="L33" s="24">
        <f t="shared" si="30"/>
        <v>100</v>
      </c>
      <c r="M33" s="24">
        <f t="shared" si="30"/>
        <v>100</v>
      </c>
      <c r="N33" s="24">
        <f t="shared" si="30"/>
        <v>100</v>
      </c>
    </row>
    <row r="34" ht="14.25" customHeight="1">
      <c r="A34" s="20"/>
    </row>
    <row r="35" ht="14.25" customHeight="1">
      <c r="A35" s="20"/>
    </row>
  </sheetData>
  <mergeCells count="2">
    <mergeCell ref="A1:N1"/>
    <mergeCell ref="H2:H3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F14" sqref="F14"/>
    </sheetView>
  </sheetViews>
  <sheetFormatPr defaultColWidth="9.00390625" defaultRowHeight="13.5"/>
  <cols>
    <col min="1" max="1" width="8.625" style="0" customWidth="1"/>
    <col min="2" max="2" width="13.625" style="0" customWidth="1"/>
    <col min="3" max="5" width="17.625" style="0" customWidth="1"/>
    <col min="6" max="6" width="23.25390625" style="0" customWidth="1"/>
    <col min="7" max="7" width="23.125" style="0" customWidth="1"/>
  </cols>
  <sheetData>
    <row r="1" spans="2:6" ht="13.5">
      <c r="B1" s="66" t="s">
        <v>149</v>
      </c>
      <c r="C1" s="66"/>
      <c r="D1" s="1"/>
      <c r="E1" s="1"/>
      <c r="F1" s="1"/>
    </row>
    <row r="2" spans="2:3" ht="13.5">
      <c r="B2" s="66"/>
      <c r="C2" s="66"/>
    </row>
    <row r="3" spans="2:6" ht="26.25" customHeight="1">
      <c r="B3" s="61" t="s">
        <v>153</v>
      </c>
      <c r="C3" s="61"/>
      <c r="D3" s="61"/>
      <c r="E3" s="61"/>
      <c r="F3" s="61"/>
    </row>
    <row r="4" spans="2:6" ht="21" customHeight="1">
      <c r="B4" s="7" t="s">
        <v>0</v>
      </c>
      <c r="C4" s="29" t="s">
        <v>154</v>
      </c>
      <c r="D4" s="29" t="s">
        <v>155</v>
      </c>
      <c r="E4" s="7" t="s">
        <v>156</v>
      </c>
      <c r="F4" s="19" t="s">
        <v>157</v>
      </c>
    </row>
    <row r="5" spans="2:6" ht="21" customHeight="1">
      <c r="B5" s="7" t="s">
        <v>8</v>
      </c>
      <c r="C5" s="28">
        <v>26.49</v>
      </c>
      <c r="D5" s="28">
        <v>26.9</v>
      </c>
      <c r="E5" s="28">
        <v>27.43</v>
      </c>
      <c r="F5" s="13">
        <f>SUM(E5-D5)</f>
        <v>0.5300000000000011</v>
      </c>
    </row>
    <row r="6" spans="2:6" ht="21" customHeight="1">
      <c r="B6" s="7" t="s">
        <v>9</v>
      </c>
      <c r="C6" s="28">
        <v>24.84</v>
      </c>
      <c r="D6" s="28">
        <v>25.8</v>
      </c>
      <c r="E6" s="28">
        <v>26.42</v>
      </c>
      <c r="F6" s="13">
        <f>SUM(E6-D6)</f>
        <v>0.620000000000001</v>
      </c>
    </row>
    <row r="7" spans="2:6" ht="21" customHeight="1">
      <c r="B7" s="7" t="s">
        <v>10</v>
      </c>
      <c r="C7" s="28">
        <v>22.9</v>
      </c>
      <c r="D7" s="28">
        <v>23.9</v>
      </c>
      <c r="E7" s="28">
        <v>24.89</v>
      </c>
      <c r="F7" s="13">
        <f aca="true" t="shared" si="0" ref="F7:F12">SUM(E7-D7)</f>
        <v>0.990000000000002</v>
      </c>
    </row>
    <row r="8" spans="2:6" ht="21" customHeight="1">
      <c r="B8" s="7" t="s">
        <v>11</v>
      </c>
      <c r="C8" s="28">
        <v>21.07</v>
      </c>
      <c r="D8" s="28">
        <v>22.05</v>
      </c>
      <c r="E8" s="28">
        <v>23.14</v>
      </c>
      <c r="F8" s="13">
        <f t="shared" si="0"/>
        <v>1.0899999999999999</v>
      </c>
    </row>
    <row r="9" spans="2:6" ht="21" customHeight="1">
      <c r="B9" s="7" t="s">
        <v>12</v>
      </c>
      <c r="C9" s="28">
        <v>18.97</v>
      </c>
      <c r="D9" s="28">
        <v>20.18</v>
      </c>
      <c r="E9" s="28">
        <v>21.43</v>
      </c>
      <c r="F9" s="13">
        <f t="shared" si="0"/>
        <v>1.25</v>
      </c>
    </row>
    <row r="10" spans="2:6" ht="21" customHeight="1">
      <c r="B10" s="7" t="s">
        <v>13</v>
      </c>
      <c r="C10" s="28">
        <v>16.34</v>
      </c>
      <c r="D10" s="28">
        <v>18.32</v>
      </c>
      <c r="E10" s="28">
        <v>19.82</v>
      </c>
      <c r="F10" s="13">
        <f t="shared" si="0"/>
        <v>1.5</v>
      </c>
    </row>
    <row r="11" spans="2:6" ht="21" customHeight="1">
      <c r="B11" s="7" t="s">
        <v>14</v>
      </c>
      <c r="C11" s="28">
        <v>13.68</v>
      </c>
      <c r="D11" s="28">
        <v>15.85</v>
      </c>
      <c r="E11" s="28">
        <v>17.41</v>
      </c>
      <c r="F11" s="13">
        <f t="shared" si="0"/>
        <v>1.5600000000000005</v>
      </c>
    </row>
    <row r="12" spans="2:6" ht="21" customHeight="1">
      <c r="B12" s="7" t="s">
        <v>15</v>
      </c>
      <c r="C12" s="28">
        <v>10.74</v>
      </c>
      <c r="D12" s="28">
        <v>12.9</v>
      </c>
      <c r="E12" s="28">
        <v>14.96</v>
      </c>
      <c r="F12" s="13">
        <f t="shared" si="0"/>
        <v>2.0600000000000005</v>
      </c>
    </row>
    <row r="13" spans="2:6" ht="21" customHeight="1">
      <c r="B13" s="7" t="s">
        <v>16</v>
      </c>
      <c r="C13" s="28">
        <v>7.77</v>
      </c>
      <c r="D13" s="28">
        <v>10.33</v>
      </c>
      <c r="E13" s="28">
        <v>12.74</v>
      </c>
      <c r="F13" s="13">
        <f>SUM(E13-D13)</f>
        <v>2.41</v>
      </c>
    </row>
    <row r="14" spans="2:6" ht="21" customHeight="1">
      <c r="B14" s="14" t="s">
        <v>121</v>
      </c>
      <c r="C14" s="28">
        <v>4.19</v>
      </c>
      <c r="D14" s="28">
        <v>7</v>
      </c>
      <c r="E14" s="28">
        <v>10.3</v>
      </c>
      <c r="F14" s="13">
        <f>SUM(E14-D14)</f>
        <v>3.3000000000000007</v>
      </c>
    </row>
    <row r="15" spans="2:6" ht="21" customHeight="1">
      <c r="B15" s="5"/>
      <c r="C15" s="5"/>
      <c r="D15" s="5"/>
      <c r="E15" s="19" t="s">
        <v>152</v>
      </c>
      <c r="F15" s="13">
        <f>SUM(F5:F14)/10</f>
        <v>1.5310000000000006</v>
      </c>
    </row>
  </sheetData>
  <mergeCells count="2">
    <mergeCell ref="B1:C2"/>
    <mergeCell ref="B3:F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F16" sqref="F16"/>
    </sheetView>
  </sheetViews>
  <sheetFormatPr defaultColWidth="9.00390625" defaultRowHeight="13.5"/>
  <cols>
    <col min="3" max="8" width="10.625" style="0" customWidth="1"/>
  </cols>
  <sheetData>
    <row r="1" spans="1:8" ht="24" customHeight="1">
      <c r="A1" s="31"/>
      <c r="B1" s="67" t="s">
        <v>158</v>
      </c>
      <c r="C1" s="67"/>
      <c r="D1" s="67"/>
      <c r="E1" s="67"/>
      <c r="F1" s="67"/>
      <c r="G1" s="32"/>
      <c r="H1" s="32"/>
    </row>
    <row r="2" spans="2:8" ht="16.5" customHeight="1">
      <c r="B2" s="6"/>
      <c r="C2" s="55" t="s">
        <v>159</v>
      </c>
      <c r="D2" s="55"/>
      <c r="E2" s="55"/>
      <c r="F2" s="55" t="s">
        <v>160</v>
      </c>
      <c r="G2" s="55"/>
      <c r="H2" s="55"/>
    </row>
    <row r="3" spans="2:8" ht="16.5" customHeight="1">
      <c r="B3" s="7" t="s">
        <v>0</v>
      </c>
      <c r="C3" s="35" t="s">
        <v>125</v>
      </c>
      <c r="D3" s="35" t="s">
        <v>114</v>
      </c>
      <c r="E3" s="19" t="s">
        <v>115</v>
      </c>
      <c r="F3" s="7" t="s">
        <v>125</v>
      </c>
      <c r="G3" s="7" t="s">
        <v>114</v>
      </c>
      <c r="H3" s="19" t="s">
        <v>115</v>
      </c>
    </row>
    <row r="4" spans="2:8" ht="16.5" customHeight="1">
      <c r="B4" s="7" t="s">
        <v>161</v>
      </c>
      <c r="C4" s="24"/>
      <c r="D4" s="24"/>
      <c r="E4" s="33">
        <v>28.9</v>
      </c>
      <c r="F4" s="27"/>
      <c r="G4" s="27"/>
      <c r="H4" s="34">
        <v>203</v>
      </c>
    </row>
    <row r="5" spans="2:8" ht="16.5" customHeight="1">
      <c r="B5" s="7" t="s">
        <v>131</v>
      </c>
      <c r="C5" s="24"/>
      <c r="D5" s="24"/>
      <c r="E5" s="33">
        <v>28.7</v>
      </c>
      <c r="F5" s="27"/>
      <c r="G5" s="27"/>
      <c r="H5" s="34">
        <v>302</v>
      </c>
    </row>
    <row r="6" spans="2:8" ht="16.5" customHeight="1">
      <c r="B6" s="7" t="s">
        <v>162</v>
      </c>
      <c r="C6" s="24"/>
      <c r="D6" s="24"/>
      <c r="E6" s="33">
        <v>28.5</v>
      </c>
      <c r="F6" s="27"/>
      <c r="G6" s="27"/>
      <c r="H6" s="34">
        <v>367</v>
      </c>
    </row>
    <row r="7" spans="2:8" ht="16.5" customHeight="1">
      <c r="B7" s="7" t="s">
        <v>132</v>
      </c>
      <c r="C7" s="24">
        <v>27</v>
      </c>
      <c r="D7" s="24">
        <v>27.5</v>
      </c>
      <c r="E7" s="33">
        <v>27.8</v>
      </c>
      <c r="F7" s="27">
        <v>377</v>
      </c>
      <c r="G7" s="27">
        <v>678</v>
      </c>
      <c r="H7" s="34">
        <v>349</v>
      </c>
    </row>
    <row r="8" spans="2:8" ht="16.5" customHeight="1">
      <c r="B8" s="7" t="s">
        <v>163</v>
      </c>
      <c r="C8" s="24">
        <v>25.8</v>
      </c>
      <c r="D8" s="24">
        <v>26.6</v>
      </c>
      <c r="E8" s="33">
        <v>27.2</v>
      </c>
      <c r="F8" s="27">
        <v>519</v>
      </c>
      <c r="G8" s="27">
        <v>577</v>
      </c>
      <c r="H8" s="34">
        <v>324</v>
      </c>
    </row>
    <row r="9" spans="2:8" ht="16.5" customHeight="1">
      <c r="B9" s="7" t="s">
        <v>133</v>
      </c>
      <c r="C9" s="24">
        <v>23.8</v>
      </c>
      <c r="D9" s="24">
        <v>25</v>
      </c>
      <c r="E9" s="33">
        <v>26.1</v>
      </c>
      <c r="F9" s="27">
        <v>779</v>
      </c>
      <c r="G9" s="27">
        <v>765</v>
      </c>
      <c r="H9" s="34">
        <v>417</v>
      </c>
    </row>
    <row r="10" spans="2:8" ht="16.5" customHeight="1">
      <c r="B10" s="7" t="s">
        <v>164</v>
      </c>
      <c r="C10" s="24">
        <v>21.4</v>
      </c>
      <c r="D10" s="24">
        <v>22.7</v>
      </c>
      <c r="E10" s="33">
        <v>24.3</v>
      </c>
      <c r="F10" s="27">
        <v>596</v>
      </c>
      <c r="G10" s="27">
        <v>980</v>
      </c>
      <c r="H10" s="34">
        <v>450</v>
      </c>
    </row>
    <row r="11" spans="2:8" ht="16.5" customHeight="1">
      <c r="B11" s="7" t="s">
        <v>134</v>
      </c>
      <c r="C11" s="24">
        <v>20</v>
      </c>
      <c r="D11" s="24">
        <v>21</v>
      </c>
      <c r="E11" s="33">
        <v>22.3</v>
      </c>
      <c r="F11" s="27">
        <v>878</v>
      </c>
      <c r="G11" s="27">
        <v>769</v>
      </c>
      <c r="H11" s="34">
        <v>783</v>
      </c>
    </row>
    <row r="12" spans="2:8" ht="16.5" customHeight="1">
      <c r="B12" s="7" t="s">
        <v>165</v>
      </c>
      <c r="C12" s="24">
        <v>17.8</v>
      </c>
      <c r="D12" s="24">
        <v>19.4</v>
      </c>
      <c r="E12" s="33">
        <v>20.3</v>
      </c>
      <c r="F12" s="27">
        <v>1085</v>
      </c>
      <c r="G12" s="27">
        <v>845</v>
      </c>
      <c r="H12" s="34">
        <v>545</v>
      </c>
    </row>
    <row r="13" spans="2:8" ht="16.5" customHeight="1">
      <c r="B13" s="7" t="s">
        <v>135</v>
      </c>
      <c r="C13" s="24">
        <v>14.4</v>
      </c>
      <c r="D13" s="24">
        <v>17.2</v>
      </c>
      <c r="E13" s="33">
        <v>18.5</v>
      </c>
      <c r="F13" s="27">
        <v>1296</v>
      </c>
      <c r="G13" s="27">
        <v>1178</v>
      </c>
      <c r="H13" s="34">
        <v>667</v>
      </c>
    </row>
    <row r="14" spans="2:8" ht="16.5" customHeight="1">
      <c r="B14" s="7" t="s">
        <v>166</v>
      </c>
      <c r="C14" s="24">
        <v>11.9</v>
      </c>
      <c r="D14" s="24">
        <v>13.7</v>
      </c>
      <c r="E14" s="33">
        <v>16.5</v>
      </c>
      <c r="F14" s="27">
        <v>840</v>
      </c>
      <c r="G14" s="27">
        <v>837</v>
      </c>
      <c r="H14" s="34">
        <v>613</v>
      </c>
    </row>
    <row r="15" spans="2:8" ht="16.5" customHeight="1">
      <c r="B15" s="7" t="s">
        <v>136</v>
      </c>
      <c r="C15" s="24">
        <v>9.5</v>
      </c>
      <c r="D15" s="24">
        <v>11.5</v>
      </c>
      <c r="E15" s="33">
        <v>12.8</v>
      </c>
      <c r="F15" s="27">
        <v>492</v>
      </c>
      <c r="G15" s="27">
        <v>514</v>
      </c>
      <c r="H15" s="34">
        <v>427</v>
      </c>
    </row>
    <row r="16" spans="2:8" ht="16.5" customHeight="1">
      <c r="B16" s="7" t="s">
        <v>167</v>
      </c>
      <c r="C16" s="24">
        <v>6.1</v>
      </c>
      <c r="D16" s="24">
        <v>8.5</v>
      </c>
      <c r="E16" s="33">
        <v>11.8</v>
      </c>
      <c r="F16" s="27">
        <v>207</v>
      </c>
      <c r="G16" s="27">
        <v>254</v>
      </c>
      <c r="H16" s="34">
        <v>178</v>
      </c>
    </row>
  </sheetData>
  <mergeCells count="3">
    <mergeCell ref="B1:F1"/>
    <mergeCell ref="C2:E2"/>
    <mergeCell ref="F2:H2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14"/>
  <sheetViews>
    <sheetView workbookViewId="0" topLeftCell="A1">
      <selection activeCell="A14" sqref="A14"/>
    </sheetView>
  </sheetViews>
  <sheetFormatPr defaultColWidth="9.00390625" defaultRowHeight="13.5"/>
  <cols>
    <col min="2" max="2" width="16.625" style="0" customWidth="1"/>
    <col min="3" max="5" width="15.625" style="0" customWidth="1"/>
  </cols>
  <sheetData>
    <row r="1" spans="2:6" ht="30" customHeight="1">
      <c r="B1" s="68" t="s">
        <v>168</v>
      </c>
      <c r="C1" s="68"/>
      <c r="D1" s="68"/>
      <c r="E1" s="68"/>
      <c r="F1" s="20"/>
    </row>
    <row r="2" spans="2:5" ht="19.5" customHeight="1">
      <c r="B2" s="8" t="s">
        <v>0</v>
      </c>
      <c r="C2" s="8" t="s">
        <v>150</v>
      </c>
      <c r="D2" s="8" t="s">
        <v>151</v>
      </c>
      <c r="E2" s="8" t="s">
        <v>130</v>
      </c>
    </row>
    <row r="3" spans="2:5" ht="19.5" customHeight="1">
      <c r="B3" s="36" t="s">
        <v>5</v>
      </c>
      <c r="C3" s="37"/>
      <c r="D3" s="37"/>
      <c r="E3" s="41">
        <v>-0.2</v>
      </c>
    </row>
    <row r="4" spans="2:5" ht="19.5" customHeight="1">
      <c r="B4" s="36" t="s">
        <v>6</v>
      </c>
      <c r="C4" s="37"/>
      <c r="D4" s="37"/>
      <c r="E4" s="41">
        <v>-0.2</v>
      </c>
    </row>
    <row r="5" spans="2:5" ht="19.5" customHeight="1">
      <c r="B5" s="36" t="s">
        <v>7</v>
      </c>
      <c r="C5" s="37"/>
      <c r="D5" s="37"/>
      <c r="E5" s="41">
        <v>-0.7</v>
      </c>
    </row>
    <row r="6" spans="2:5" ht="19.5" customHeight="1">
      <c r="B6" s="36" t="s">
        <v>8</v>
      </c>
      <c r="C6" s="37">
        <v>-1.2</v>
      </c>
      <c r="D6" s="37">
        <v>-0.9</v>
      </c>
      <c r="E6" s="41">
        <v>-0.6</v>
      </c>
    </row>
    <row r="7" spans="2:5" ht="19.5" customHeight="1">
      <c r="B7" s="36" t="s">
        <v>9</v>
      </c>
      <c r="C7" s="37">
        <v>-2</v>
      </c>
      <c r="D7" s="37">
        <v>-1.6</v>
      </c>
      <c r="E7" s="41">
        <v>-1.1</v>
      </c>
    </row>
    <row r="8" spans="2:5" ht="19.5" customHeight="1">
      <c r="B8" s="36" t="s">
        <v>10</v>
      </c>
      <c r="C8" s="89">
        <v>-2.4</v>
      </c>
      <c r="D8" s="89">
        <v>-2.3</v>
      </c>
      <c r="E8" s="41">
        <v>-1.8</v>
      </c>
    </row>
    <row r="9" spans="2:5" ht="19.5" customHeight="1">
      <c r="B9" s="36" t="s">
        <v>11</v>
      </c>
      <c r="C9" s="37">
        <v>-1.4</v>
      </c>
      <c r="D9" s="37">
        <v>-1.7</v>
      </c>
      <c r="E9" s="90">
        <v>-2</v>
      </c>
    </row>
    <row r="10" spans="2:5" ht="19.5" customHeight="1">
      <c r="B10" s="36" t="s">
        <v>12</v>
      </c>
      <c r="C10" s="37">
        <v>-2.2</v>
      </c>
      <c r="D10" s="37">
        <v>-1.6</v>
      </c>
      <c r="E10" s="41">
        <v>-2</v>
      </c>
    </row>
    <row r="11" spans="2:5" ht="19.5" customHeight="1">
      <c r="B11" s="36" t="s">
        <v>13</v>
      </c>
      <c r="C11" s="89">
        <v>-3.4</v>
      </c>
      <c r="D11" s="37">
        <v>-2.2</v>
      </c>
      <c r="E11" s="41">
        <v>-1.8</v>
      </c>
    </row>
    <row r="12" spans="2:5" ht="19.5" customHeight="1">
      <c r="B12" s="36" t="s">
        <v>14</v>
      </c>
      <c r="C12" s="37">
        <v>-2.5</v>
      </c>
      <c r="D12" s="89">
        <v>-3.5</v>
      </c>
      <c r="E12" s="41">
        <v>-2.1</v>
      </c>
    </row>
    <row r="13" spans="2:5" ht="19.5" customHeight="1">
      <c r="B13" s="36" t="s">
        <v>15</v>
      </c>
      <c r="C13" s="37">
        <v>-2.4</v>
      </c>
      <c r="D13" s="37">
        <v>-2.2</v>
      </c>
      <c r="E13" s="90">
        <v>-3.7</v>
      </c>
    </row>
    <row r="14" spans="2:5" ht="19.5" customHeight="1">
      <c r="B14" s="36" t="s">
        <v>16</v>
      </c>
      <c r="C14" s="37">
        <v>-3.4</v>
      </c>
      <c r="D14" s="37">
        <v>-3</v>
      </c>
      <c r="E14" s="41">
        <v>-1</v>
      </c>
    </row>
  </sheetData>
  <mergeCells count="1">
    <mergeCell ref="B1:E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5"/>
  <sheetViews>
    <sheetView workbookViewId="0" topLeftCell="A1">
      <selection activeCell="D12" sqref="D12"/>
    </sheetView>
  </sheetViews>
  <sheetFormatPr defaultColWidth="9.00390625" defaultRowHeight="13.5"/>
  <cols>
    <col min="2" max="2" width="20.125" style="0" customWidth="1"/>
    <col min="3" max="7" width="15.625" style="0" customWidth="1"/>
  </cols>
  <sheetData>
    <row r="1" spans="2:7" ht="35.25" customHeight="1">
      <c r="B1" s="66" t="s">
        <v>175</v>
      </c>
      <c r="C1" s="66"/>
      <c r="D1" s="66"/>
      <c r="E1" s="66"/>
      <c r="F1" s="66"/>
      <c r="G1" s="66"/>
    </row>
    <row r="2" spans="2:7" ht="27.75" customHeight="1">
      <c r="B2" s="7" t="s">
        <v>169</v>
      </c>
      <c r="C2" s="7" t="s">
        <v>170</v>
      </c>
      <c r="D2" s="7" t="s">
        <v>171</v>
      </c>
      <c r="E2" s="7" t="s">
        <v>172</v>
      </c>
      <c r="F2" s="7" t="s">
        <v>173</v>
      </c>
      <c r="G2" s="7" t="s">
        <v>174</v>
      </c>
    </row>
    <row r="3" spans="2:7" ht="27.75" customHeight="1">
      <c r="B3" s="7" t="s">
        <v>176</v>
      </c>
      <c r="C3" s="37">
        <v>27</v>
      </c>
      <c r="D3" s="37">
        <v>23.8</v>
      </c>
      <c r="E3" s="37">
        <v>20</v>
      </c>
      <c r="F3" s="37">
        <v>14.4</v>
      </c>
      <c r="G3" s="37">
        <v>9.5</v>
      </c>
    </row>
    <row r="4" spans="2:7" ht="27.75" customHeight="1">
      <c r="B4" s="7" t="s">
        <v>177</v>
      </c>
      <c r="C4" s="37">
        <v>26.5</v>
      </c>
      <c r="D4" s="37">
        <v>23.1</v>
      </c>
      <c r="E4" s="37">
        <v>19.3</v>
      </c>
      <c r="F4" s="37">
        <v>14.8</v>
      </c>
      <c r="G4" s="37">
        <v>9.1</v>
      </c>
    </row>
    <row r="5" spans="2:7" ht="27.75" customHeight="1">
      <c r="B5" s="7" t="s">
        <v>178</v>
      </c>
      <c r="C5" s="37">
        <v>26.1</v>
      </c>
      <c r="D5" s="37">
        <v>22.2</v>
      </c>
      <c r="E5" s="37">
        <v>19.1</v>
      </c>
      <c r="F5" s="37">
        <v>14</v>
      </c>
      <c r="G5" s="37">
        <v>10</v>
      </c>
    </row>
  </sheetData>
  <mergeCells count="1">
    <mergeCell ref="B1:G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0308A312</dc:creator>
  <cp:keywords/>
  <dc:description/>
  <cp:lastModifiedBy>0308A312</cp:lastModifiedBy>
  <cp:lastPrinted>2011-07-06T02:14:16Z</cp:lastPrinted>
  <dcterms:created xsi:type="dcterms:W3CDTF">2011-06-28T23:35:25Z</dcterms:created>
  <dcterms:modified xsi:type="dcterms:W3CDTF">2011-07-06T02:39:03Z</dcterms:modified>
  <cp:category/>
  <cp:version/>
  <cp:contentType/>
  <cp:contentStatus/>
</cp:coreProperties>
</file>