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5" windowWidth="20520" windowHeight="4515" tabRatio="706" activeTab="0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<sst xmlns="http://schemas.openxmlformats.org/spreadsheetml/2006/main" count="239" uniqueCount="51">
  <si>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</si>
  <si>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</si>
  <si>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</si>
  <si>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</si>
  <si>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</si>
  <si>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</si>
  <si>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</si>
  <si>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</si>
  <si>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</si>
  <si>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</si>
  <si>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</si>
  <si>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</si>
  <si>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</si>
  <si>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</si>
  <si>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</si>
  <si>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</si>
  <si>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</si>
  <si>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</si>
  <si>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</si>
  <si>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</si>
  <si>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</si>
  <si>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</si>
  <si>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</si>
  <si>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</si>
  <si>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</si>
  <si>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</si>
  <si>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</si>
  <si>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</si>
  <si>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</si>
  <si>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</si>
  <si>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</si>
  <si>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</si>
  <si>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</si>
  <si>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</si>
  <si>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</si>
  <si>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</si>
  <si>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</si>
  <si>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</si>
  <si>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</si>
  <si>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</si>
  <si>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増減率</t>
  </si>
  <si>
    <t>町村計</t>
  </si>
  <si>
    <t xml:space="preserve"> </t>
  </si>
  <si>
    <t xml:space="preserve"> </t>
  </si>
  <si>
    <t>.</t>
  </si>
  <si>
    <t>29年度</t>
  </si>
  <si>
    <t>平成30年度・29年度 県内新設住宅着工戸数比較表(総戸数)</t>
  </si>
  <si>
    <t>30年度</t>
  </si>
  <si>
    <t>平成30年度・29年度 県内新設住宅着工戸数比較表（持家）</t>
  </si>
  <si>
    <t>平成30年度・29年度 県内新設住宅着工戸数比較表（貸家）</t>
  </si>
  <si>
    <t>平成30年度・29年度 県内新設住宅着工戸数比較表（分譲）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</si>
</sst>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0_);[Red]\(0\)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6" fontId="6" fillId="0" borderId="14" xfId="0" applyNumberFormat="1" applyFont="1" applyBorder="1" applyAlignment="1" applyProtection="1">
      <alignment vertical="center" shrinkToFit="1"/>
      <protection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80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horizontal="right"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76" fontId="6" fillId="33" borderId="29" xfId="0" applyNumberFormat="1" applyFont="1" applyFill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0" fontId="4" fillId="34" borderId="31" xfId="0" applyFont="1" applyFill="1" applyBorder="1" applyAlignment="1">
      <alignment horizontal="center" vertical="center"/>
    </xf>
    <xf numFmtId="176" fontId="6" fillId="34" borderId="29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horizontal="center" vertical="center" shrinkToFit="1"/>
      <protection/>
    </xf>
    <xf numFmtId="180" fontId="6" fillId="34" borderId="24" xfId="0" applyNumberFormat="1" applyFont="1" applyFill="1" applyBorder="1" applyAlignment="1" applyProtection="1">
      <alignment horizontal="center"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80" fontId="6" fillId="34" borderId="24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76" fontId="6" fillId="33" borderId="33" xfId="0" applyNumberFormat="1" applyFont="1" applyFill="1" applyBorder="1" applyAlignment="1" applyProtection="1">
      <alignment vertical="center" shrinkToFit="1"/>
      <protection/>
    </xf>
    <xf numFmtId="180" fontId="6" fillId="33" borderId="34" xfId="0" applyNumberFormat="1" applyFont="1" applyFill="1" applyBorder="1" applyAlignment="1" applyProtection="1">
      <alignment vertical="center" shrinkToFit="1"/>
      <protection/>
    </xf>
    <xf numFmtId="180" fontId="6" fillId="33" borderId="35" xfId="0" applyNumberFormat="1" applyFont="1" applyFill="1" applyBorder="1" applyAlignment="1" applyProtection="1">
      <alignment vertical="center" shrinkToFit="1"/>
      <protection/>
    </xf>
    <xf numFmtId="180" fontId="6" fillId="33" borderId="36" xfId="0" applyNumberFormat="1" applyFont="1" applyFill="1" applyBorder="1" applyAlignment="1" applyProtection="1">
      <alignment vertical="center" shrinkToFit="1"/>
      <protection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180" fontId="6" fillId="0" borderId="24" xfId="0" applyNumberFormat="1" applyFont="1" applyBorder="1" applyAlignment="1" applyProtection="1">
      <alignment horizontal="center" vertical="center" shrinkToFit="1"/>
      <protection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176" fontId="6" fillId="34" borderId="53" xfId="0" applyNumberFormat="1" applyFont="1" applyFill="1" applyBorder="1" applyAlignment="1" applyProtection="1">
      <alignment vertical="center" shrinkToFit="1"/>
      <protection/>
    </xf>
    <xf numFmtId="176" fontId="6" fillId="34" borderId="18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horizontal="right"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180" fontId="6" fillId="34" borderId="54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3" borderId="55" xfId="0" applyNumberFormat="1" applyFont="1" applyFill="1" applyBorder="1" applyAlignment="1" applyProtection="1">
      <alignment vertical="center" shrinkToFit="1"/>
      <protection/>
    </xf>
    <xf numFmtId="0" fontId="4" fillId="34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58" xfId="0" applyNumberFormat="1" applyFont="1" applyFill="1" applyBorder="1" applyAlignment="1" applyProtection="1">
      <alignment vertical="center" shrinkToFit="1"/>
      <protection/>
    </xf>
    <xf numFmtId="176" fontId="6" fillId="34" borderId="59" xfId="0" applyNumberFormat="1" applyFont="1" applyFill="1" applyBorder="1" applyAlignment="1" applyProtection="1">
      <alignment vertical="center" shrinkToFit="1"/>
      <protection/>
    </xf>
    <xf numFmtId="176" fontId="6" fillId="34" borderId="60" xfId="0" applyNumberFormat="1" applyFont="1" applyFill="1" applyBorder="1" applyAlignment="1" applyProtection="1">
      <alignment vertical="center" shrinkToFit="1"/>
      <protection/>
    </xf>
    <xf numFmtId="176" fontId="6" fillId="0" borderId="15" xfId="0" applyNumberFormat="1" applyFont="1" applyFill="1" applyBorder="1" applyAlignment="1" applyProtection="1">
      <alignment vertical="center" shrinkToFit="1"/>
      <protection/>
    </xf>
    <xf numFmtId="180" fontId="6" fillId="0" borderId="61" xfId="0" applyNumberFormat="1" applyFont="1" applyBorder="1" applyAlignment="1" applyProtection="1">
      <alignment vertical="center" shrinkToFit="1"/>
      <protection/>
    </xf>
    <xf numFmtId="180" fontId="6" fillId="0" borderId="61" xfId="0" applyNumberFormat="1" applyFont="1" applyBorder="1" applyAlignment="1" applyProtection="1">
      <alignment horizontal="right" vertical="center" shrinkToFit="1"/>
      <protection/>
    </xf>
    <xf numFmtId="180" fontId="6" fillId="0" borderId="62" xfId="0" applyNumberFormat="1" applyFont="1" applyBorder="1" applyAlignment="1" applyProtection="1">
      <alignment vertical="center" shrinkToFit="1"/>
      <protection/>
    </xf>
    <xf numFmtId="176" fontId="6" fillId="0" borderId="63" xfId="0" applyNumberFormat="1" applyFont="1" applyBorder="1" applyAlignment="1" applyProtection="1">
      <alignment vertical="center" shrinkToFit="1"/>
      <protection/>
    </xf>
    <xf numFmtId="180" fontId="6" fillId="0" borderId="62" xfId="0" applyNumberFormat="1" applyFont="1" applyBorder="1" applyAlignment="1" applyProtection="1">
      <alignment horizontal="center" vertical="center" shrinkToFit="1"/>
      <protection/>
    </xf>
    <xf numFmtId="180" fontId="6" fillId="0" borderId="62" xfId="0" applyNumberFormat="1" applyFont="1" applyBorder="1" applyAlignment="1" applyProtection="1">
      <alignment horizontal="right" vertical="center" shrinkToFit="1"/>
      <protection/>
    </xf>
    <xf numFmtId="180" fontId="6" fillId="0" borderId="64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vertical="center" shrinkToFit="1"/>
      <protection/>
    </xf>
    <xf numFmtId="180" fontId="6" fillId="0" borderId="66" xfId="0" applyNumberFormat="1" applyFont="1" applyBorder="1" applyAlignment="1" applyProtection="1">
      <alignment vertical="center" shrinkToFit="1"/>
      <protection/>
    </xf>
    <xf numFmtId="180" fontId="6" fillId="0" borderId="66" xfId="0" applyNumberFormat="1" applyFont="1" applyBorder="1" applyAlignment="1" applyProtection="1">
      <alignment horizontal="center" vertical="center" shrinkToFit="1"/>
      <protection/>
    </xf>
    <xf numFmtId="176" fontId="6" fillId="0" borderId="67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0" fontId="0" fillId="0" borderId="68" xfId="0" applyBorder="1" applyAlignment="1">
      <alignment/>
    </xf>
    <xf numFmtId="176" fontId="6" fillId="0" borderId="69" xfId="0" applyNumberFormat="1" applyFont="1" applyBorder="1" applyAlignment="1" applyProtection="1">
      <alignment vertical="center" shrinkToFit="1"/>
      <protection/>
    </xf>
    <xf numFmtId="176" fontId="6" fillId="33" borderId="70" xfId="0" applyNumberFormat="1" applyFont="1" applyFill="1" applyBorder="1" applyAlignment="1" applyProtection="1">
      <alignment vertical="center" shrinkToFit="1"/>
      <protection/>
    </xf>
    <xf numFmtId="176" fontId="6" fillId="33" borderId="71" xfId="0" applyNumberFormat="1" applyFont="1" applyFill="1" applyBorder="1" applyAlignment="1" applyProtection="1">
      <alignment vertical="center" shrinkToFit="1"/>
      <protection/>
    </xf>
    <xf numFmtId="176" fontId="6" fillId="33" borderId="60" xfId="0" applyNumberFormat="1" applyFont="1" applyFill="1" applyBorder="1" applyAlignment="1" applyProtection="1">
      <alignment vertical="center" shrinkToFit="1"/>
      <protection/>
    </xf>
    <xf numFmtId="176" fontId="6" fillId="0" borderId="72" xfId="0" applyNumberFormat="1" applyFont="1" applyBorder="1" applyAlignment="1" applyProtection="1">
      <alignment vertical="center" shrinkToFit="1"/>
      <protection/>
    </xf>
    <xf numFmtId="176" fontId="6" fillId="0" borderId="58" xfId="0" applyNumberFormat="1" applyFont="1" applyBorder="1" applyAlignment="1" applyProtection="1">
      <alignment vertical="center" shrinkToFit="1"/>
      <protection/>
    </xf>
    <xf numFmtId="176" fontId="6" fillId="0" borderId="73" xfId="0" applyNumberFormat="1" applyFont="1" applyBorder="1" applyAlignment="1" applyProtection="1">
      <alignment vertical="center" shrinkToFit="1"/>
      <protection/>
    </xf>
    <xf numFmtId="176" fontId="6" fillId="0" borderId="71" xfId="0" applyNumberFormat="1" applyFont="1" applyBorder="1" applyAlignment="1" applyProtection="1">
      <alignment vertical="center" shrinkToFit="1"/>
      <protection/>
    </xf>
    <xf numFmtId="176" fontId="6" fillId="0" borderId="74" xfId="0" applyNumberFormat="1" applyFont="1" applyBorder="1" applyAlignment="1" applyProtection="1">
      <alignment vertical="center" shrinkToFit="1"/>
      <protection/>
    </xf>
    <xf numFmtId="176" fontId="6" fillId="33" borderId="72" xfId="0" applyNumberFormat="1" applyFont="1" applyFill="1" applyBorder="1" applyAlignment="1" applyProtection="1">
      <alignment vertical="center" shrinkToFit="1"/>
      <protection/>
    </xf>
    <xf numFmtId="176" fontId="6" fillId="33" borderId="58" xfId="0" applyNumberFormat="1" applyFont="1" applyFill="1" applyBorder="1" applyAlignment="1" applyProtection="1">
      <alignment vertical="center" shrinkToFit="1"/>
      <protection/>
    </xf>
    <xf numFmtId="176" fontId="6" fillId="33" borderId="73" xfId="0" applyNumberFormat="1" applyFont="1" applyFill="1" applyBorder="1" applyAlignment="1" applyProtection="1">
      <alignment vertical="center" shrinkToFit="1"/>
      <protection/>
    </xf>
    <xf numFmtId="176" fontId="6" fillId="33" borderId="74" xfId="0" applyNumberFormat="1" applyFont="1" applyFill="1" applyBorder="1" applyAlignment="1" applyProtection="1">
      <alignment vertical="center" shrinkToFit="1"/>
      <protection/>
    </xf>
    <xf numFmtId="176" fontId="6" fillId="33" borderId="69" xfId="0" applyNumberFormat="1" applyFont="1" applyFill="1" applyBorder="1" applyAlignment="1" applyProtection="1">
      <alignment vertical="center" shrinkToFit="1"/>
      <protection/>
    </xf>
    <xf numFmtId="176" fontId="6" fillId="0" borderId="59" xfId="0" applyNumberFormat="1" applyFont="1" applyBorder="1" applyAlignment="1" applyProtection="1">
      <alignment vertical="center" shrinkToFit="1"/>
      <protection/>
    </xf>
    <xf numFmtId="176" fontId="6" fillId="0" borderId="58" xfId="0" applyNumberFormat="1" applyFont="1" applyFill="1" applyBorder="1" applyAlignment="1" applyProtection="1">
      <alignment vertical="center" shrinkToFit="1"/>
      <protection/>
    </xf>
    <xf numFmtId="183" fontId="6" fillId="0" borderId="15" xfId="0" applyNumberFormat="1" applyFont="1" applyBorder="1" applyAlignment="1" applyProtection="1">
      <alignment vertical="center" shrinkToFit="1"/>
      <protection/>
    </xf>
    <xf numFmtId="176" fontId="6" fillId="34" borderId="69" xfId="0" applyNumberFormat="1" applyFont="1" applyFill="1" applyBorder="1" applyAlignment="1" applyProtection="1">
      <alignment vertical="center" shrinkToFit="1"/>
      <protection/>
    </xf>
    <xf numFmtId="176" fontId="6" fillId="34" borderId="71" xfId="0" applyNumberFormat="1" applyFont="1" applyFill="1" applyBorder="1" applyAlignment="1" applyProtection="1">
      <alignment vertical="center" shrinkToFit="1"/>
      <protection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35" sqref="O35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25" t="s">
        <v>46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16" ht="15" thickBot="1">
      <c r="B3" s="2" t="s">
        <v>44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5"/>
      <c r="C4" s="45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22" t="s">
        <v>0</v>
      </c>
      <c r="C5" s="51" t="s">
        <v>47</v>
      </c>
      <c r="D5" s="18">
        <v>96</v>
      </c>
      <c r="E5" s="11">
        <v>80</v>
      </c>
      <c r="F5" s="11">
        <v>98</v>
      </c>
      <c r="G5" s="119">
        <v>109</v>
      </c>
      <c r="H5" s="12">
        <v>35</v>
      </c>
      <c r="I5" s="11">
        <v>69</v>
      </c>
      <c r="J5" s="11">
        <v>139</v>
      </c>
      <c r="K5" s="11">
        <v>59</v>
      </c>
      <c r="L5" s="11">
        <v>167</v>
      </c>
      <c r="M5" s="11">
        <v>76</v>
      </c>
      <c r="N5" s="11">
        <v>133</v>
      </c>
      <c r="O5" s="100">
        <v>85</v>
      </c>
      <c r="P5" s="13">
        <f>SUM(D5:O5)</f>
        <v>1146</v>
      </c>
    </row>
    <row r="6" spans="2:16" ht="14.25">
      <c r="B6" s="123"/>
      <c r="C6" s="52" t="s">
        <v>45</v>
      </c>
      <c r="D6" s="107">
        <v>56</v>
      </c>
      <c r="E6" s="108">
        <v>67</v>
      </c>
      <c r="F6" s="108">
        <v>69</v>
      </c>
      <c r="G6" s="108">
        <v>75</v>
      </c>
      <c r="H6" s="109">
        <v>79</v>
      </c>
      <c r="I6" s="108">
        <v>102</v>
      </c>
      <c r="J6" s="108">
        <v>331</v>
      </c>
      <c r="K6" s="108">
        <v>61</v>
      </c>
      <c r="L6" s="108">
        <v>69</v>
      </c>
      <c r="M6" s="108">
        <v>44</v>
      </c>
      <c r="N6" s="108">
        <v>41</v>
      </c>
      <c r="O6" s="110">
        <v>70</v>
      </c>
      <c r="P6" s="111">
        <f>SUM(D6:O6)</f>
        <v>1064</v>
      </c>
    </row>
    <row r="7" spans="2:16" ht="14.25">
      <c r="B7" s="124"/>
      <c r="C7" s="46" t="s">
        <v>40</v>
      </c>
      <c r="D7" s="20">
        <f>+(D5-D6)/D6*100</f>
        <v>71.42857142857143</v>
      </c>
      <c r="E7" s="21">
        <f aca="true" t="shared" si="0" ref="E7:P7">+(E5-E6)/E6*100</f>
        <v>19.402985074626866</v>
      </c>
      <c r="F7" s="21">
        <f t="shared" si="0"/>
        <v>42.028985507246375</v>
      </c>
      <c r="G7" s="21">
        <f t="shared" si="0"/>
        <v>45.33333333333333</v>
      </c>
      <c r="H7" s="21">
        <f t="shared" si="0"/>
        <v>-55.69620253164557</v>
      </c>
      <c r="I7" s="21">
        <f t="shared" si="0"/>
        <v>-32.35294117647059</v>
      </c>
      <c r="J7" s="21">
        <f t="shared" si="0"/>
        <v>-58.006042296072515</v>
      </c>
      <c r="K7" s="21">
        <f t="shared" si="0"/>
        <v>-3.278688524590164</v>
      </c>
      <c r="L7" s="21">
        <f t="shared" si="0"/>
        <v>142.02898550724638</v>
      </c>
      <c r="M7" s="21">
        <f t="shared" si="0"/>
        <v>72.72727272727273</v>
      </c>
      <c r="N7" s="21">
        <f t="shared" si="0"/>
        <v>224.39024390243904</v>
      </c>
      <c r="O7" s="24">
        <f t="shared" si="0"/>
        <v>21.428571428571427</v>
      </c>
      <c r="P7" s="22">
        <f t="shared" si="0"/>
        <v>7.7067669172932325</v>
      </c>
    </row>
    <row r="8" spans="2:16" ht="14.25">
      <c r="B8" s="122" t="s">
        <v>1</v>
      </c>
      <c r="C8" s="51" t="s">
        <v>47</v>
      </c>
      <c r="D8" s="18">
        <v>21</v>
      </c>
      <c r="E8" s="11">
        <v>11</v>
      </c>
      <c r="F8" s="11">
        <v>19</v>
      </c>
      <c r="G8" s="11">
        <v>18</v>
      </c>
      <c r="H8" s="12">
        <v>24</v>
      </c>
      <c r="I8" s="11">
        <v>24</v>
      </c>
      <c r="J8" s="11">
        <v>16</v>
      </c>
      <c r="K8" s="11">
        <v>37</v>
      </c>
      <c r="L8" s="11">
        <v>28</v>
      </c>
      <c r="M8" s="11">
        <v>12</v>
      </c>
      <c r="N8" s="11">
        <v>15</v>
      </c>
      <c r="O8" s="100">
        <v>11</v>
      </c>
      <c r="P8" s="13">
        <f>SUM(D8:O8)</f>
        <v>236</v>
      </c>
    </row>
    <row r="9" spans="2:16" ht="14.25">
      <c r="B9" s="123"/>
      <c r="C9" s="52" t="s">
        <v>45</v>
      </c>
      <c r="D9" s="107">
        <v>19</v>
      </c>
      <c r="E9" s="108">
        <v>19</v>
      </c>
      <c r="F9" s="108">
        <v>14</v>
      </c>
      <c r="G9" s="108">
        <v>13</v>
      </c>
      <c r="H9" s="109">
        <v>11</v>
      </c>
      <c r="I9" s="108">
        <v>26</v>
      </c>
      <c r="J9" s="108">
        <v>17</v>
      </c>
      <c r="K9" s="108">
        <v>15</v>
      </c>
      <c r="L9" s="108">
        <v>5</v>
      </c>
      <c r="M9" s="108">
        <v>6</v>
      </c>
      <c r="N9" s="108">
        <v>11</v>
      </c>
      <c r="O9" s="110">
        <v>9</v>
      </c>
      <c r="P9" s="111">
        <f>SUM(D9:O9)</f>
        <v>165</v>
      </c>
    </row>
    <row r="10" spans="2:16" ht="14.25">
      <c r="B10" s="124"/>
      <c r="C10" s="46" t="s">
        <v>40</v>
      </c>
      <c r="D10" s="20">
        <f aca="true" t="shared" si="1" ref="D10:P10">+(D8-D9)/D9*100</f>
        <v>10.526315789473683</v>
      </c>
      <c r="E10" s="21">
        <f t="shared" si="1"/>
        <v>-42.10526315789473</v>
      </c>
      <c r="F10" s="21">
        <f t="shared" si="1"/>
        <v>35.714285714285715</v>
      </c>
      <c r="G10" s="21">
        <f t="shared" si="1"/>
        <v>38.46153846153847</v>
      </c>
      <c r="H10" s="21">
        <f t="shared" si="1"/>
        <v>118.18181818181819</v>
      </c>
      <c r="I10" s="21">
        <f t="shared" si="1"/>
        <v>-7.6923076923076925</v>
      </c>
      <c r="J10" s="21">
        <f t="shared" si="1"/>
        <v>-5.88235294117647</v>
      </c>
      <c r="K10" s="21">
        <f t="shared" si="1"/>
        <v>146.66666666666666</v>
      </c>
      <c r="L10" s="21">
        <f t="shared" si="1"/>
        <v>459.99999999999994</v>
      </c>
      <c r="M10" s="21">
        <f t="shared" si="1"/>
        <v>100</v>
      </c>
      <c r="N10" s="21">
        <f t="shared" si="1"/>
        <v>36.36363636363637</v>
      </c>
      <c r="O10" s="24">
        <f t="shared" si="1"/>
        <v>22.22222222222222</v>
      </c>
      <c r="P10" s="22">
        <f t="shared" si="1"/>
        <v>43.03030303030303</v>
      </c>
    </row>
    <row r="11" spans="2:16" ht="14.25">
      <c r="B11" s="122" t="s">
        <v>2</v>
      </c>
      <c r="C11" s="51" t="s">
        <v>47</v>
      </c>
      <c r="D11" s="18">
        <v>165</v>
      </c>
      <c r="E11" s="11">
        <v>95</v>
      </c>
      <c r="F11" s="11">
        <v>213</v>
      </c>
      <c r="G11" s="11">
        <v>136</v>
      </c>
      <c r="H11" s="12">
        <v>111</v>
      </c>
      <c r="I11" s="11">
        <v>95</v>
      </c>
      <c r="J11" s="11">
        <v>141</v>
      </c>
      <c r="K11" s="11">
        <v>144</v>
      </c>
      <c r="L11" s="11">
        <v>95</v>
      </c>
      <c r="M11" s="11">
        <v>99</v>
      </c>
      <c r="N11" s="11">
        <v>182</v>
      </c>
      <c r="O11" s="100">
        <v>169</v>
      </c>
      <c r="P11" s="13">
        <f>SUM(D11:O11)</f>
        <v>1645</v>
      </c>
    </row>
    <row r="12" spans="2:16" ht="14.25">
      <c r="B12" s="123"/>
      <c r="C12" s="52" t="s">
        <v>45</v>
      </c>
      <c r="D12" s="107">
        <v>115</v>
      </c>
      <c r="E12" s="108">
        <v>168</v>
      </c>
      <c r="F12" s="108">
        <v>96</v>
      </c>
      <c r="G12" s="108">
        <v>136</v>
      </c>
      <c r="H12" s="109">
        <v>105</v>
      </c>
      <c r="I12" s="108">
        <v>66</v>
      </c>
      <c r="J12" s="108">
        <v>111</v>
      </c>
      <c r="K12" s="108">
        <v>141</v>
      </c>
      <c r="L12" s="108">
        <v>152</v>
      </c>
      <c r="M12" s="108">
        <v>76</v>
      </c>
      <c r="N12" s="108">
        <v>54</v>
      </c>
      <c r="O12" s="110">
        <v>94</v>
      </c>
      <c r="P12" s="111">
        <f>SUM(D12:O12)</f>
        <v>1314</v>
      </c>
    </row>
    <row r="13" spans="2:16" ht="14.25">
      <c r="B13" s="124"/>
      <c r="C13" s="46" t="s">
        <v>40</v>
      </c>
      <c r="D13" s="20">
        <f aca="true" t="shared" si="2" ref="D13:P13">+(D11-D12)/D12*100</f>
        <v>43.47826086956522</v>
      </c>
      <c r="E13" s="21">
        <f t="shared" si="2"/>
        <v>-43.452380952380956</v>
      </c>
      <c r="F13" s="21">
        <f t="shared" si="2"/>
        <v>121.875</v>
      </c>
      <c r="G13" s="21">
        <f t="shared" si="2"/>
        <v>0</v>
      </c>
      <c r="H13" s="21">
        <f t="shared" si="2"/>
        <v>5.714285714285714</v>
      </c>
      <c r="I13" s="21">
        <f t="shared" si="2"/>
        <v>43.93939393939394</v>
      </c>
      <c r="J13" s="21">
        <f t="shared" si="2"/>
        <v>27.027027027027028</v>
      </c>
      <c r="K13" s="21">
        <f t="shared" si="2"/>
        <v>2.127659574468085</v>
      </c>
      <c r="L13" s="21">
        <f t="shared" si="2"/>
        <v>-37.5</v>
      </c>
      <c r="M13" s="21">
        <f t="shared" si="2"/>
        <v>30.263157894736842</v>
      </c>
      <c r="N13" s="21">
        <f t="shared" si="2"/>
        <v>237.037037037037</v>
      </c>
      <c r="O13" s="24">
        <f t="shared" si="2"/>
        <v>79.7872340425532</v>
      </c>
      <c r="P13" s="22">
        <f t="shared" si="2"/>
        <v>25.19025875190259</v>
      </c>
    </row>
    <row r="14" spans="2:16" ht="14.25">
      <c r="B14" s="122" t="s">
        <v>3</v>
      </c>
      <c r="C14" s="51" t="s">
        <v>47</v>
      </c>
      <c r="D14" s="18">
        <v>20</v>
      </c>
      <c r="E14" s="11">
        <v>10</v>
      </c>
      <c r="F14" s="11">
        <v>13</v>
      </c>
      <c r="G14" s="11">
        <v>9</v>
      </c>
      <c r="H14" s="12">
        <v>12</v>
      </c>
      <c r="I14" s="11">
        <v>15</v>
      </c>
      <c r="J14" s="11">
        <v>17</v>
      </c>
      <c r="K14" s="11">
        <v>32</v>
      </c>
      <c r="L14" s="11">
        <v>10</v>
      </c>
      <c r="M14" s="11">
        <v>6</v>
      </c>
      <c r="N14" s="11">
        <v>8</v>
      </c>
      <c r="O14" s="100">
        <v>10</v>
      </c>
      <c r="P14" s="13">
        <f>SUM(D14:O14)</f>
        <v>162</v>
      </c>
    </row>
    <row r="15" spans="2:16" ht="14.25">
      <c r="B15" s="123"/>
      <c r="C15" s="52" t="s">
        <v>45</v>
      </c>
      <c r="D15" s="107">
        <v>16</v>
      </c>
      <c r="E15" s="108">
        <v>13</v>
      </c>
      <c r="F15" s="108">
        <v>11</v>
      </c>
      <c r="G15" s="108">
        <v>14</v>
      </c>
      <c r="H15" s="109">
        <v>11</v>
      </c>
      <c r="I15" s="108">
        <v>27</v>
      </c>
      <c r="J15" s="108">
        <v>11</v>
      </c>
      <c r="K15" s="108">
        <v>60</v>
      </c>
      <c r="L15" s="108">
        <v>5</v>
      </c>
      <c r="M15" s="108">
        <v>7</v>
      </c>
      <c r="N15" s="108">
        <v>3</v>
      </c>
      <c r="O15" s="110">
        <v>11</v>
      </c>
      <c r="P15" s="111">
        <f>SUM(D15:O15)</f>
        <v>189</v>
      </c>
    </row>
    <row r="16" spans="2:16" ht="14.25">
      <c r="B16" s="124"/>
      <c r="C16" s="46" t="s">
        <v>40</v>
      </c>
      <c r="D16" s="20">
        <f aca="true" t="shared" si="3" ref="D16:P16">+(D14-D15)/D15*100</f>
        <v>25</v>
      </c>
      <c r="E16" s="21">
        <f t="shared" si="3"/>
        <v>-23.076923076923077</v>
      </c>
      <c r="F16" s="21">
        <f t="shared" si="3"/>
        <v>18.181818181818183</v>
      </c>
      <c r="G16" s="21">
        <f t="shared" si="3"/>
        <v>-35.714285714285715</v>
      </c>
      <c r="H16" s="21">
        <f t="shared" si="3"/>
        <v>9.090909090909092</v>
      </c>
      <c r="I16" s="21">
        <f t="shared" si="3"/>
        <v>-44.44444444444444</v>
      </c>
      <c r="J16" s="21">
        <f t="shared" si="3"/>
        <v>54.54545454545454</v>
      </c>
      <c r="K16" s="21">
        <f t="shared" si="3"/>
        <v>-46.666666666666664</v>
      </c>
      <c r="L16" s="21">
        <f t="shared" si="3"/>
        <v>100</v>
      </c>
      <c r="M16" s="21">
        <f t="shared" si="3"/>
        <v>-14.285714285714285</v>
      </c>
      <c r="N16" s="21">
        <f t="shared" si="3"/>
        <v>166.66666666666669</v>
      </c>
      <c r="O16" s="21">
        <f t="shared" si="3"/>
        <v>-9.090909090909092</v>
      </c>
      <c r="P16" s="22">
        <f t="shared" si="3"/>
        <v>-14.285714285714285</v>
      </c>
    </row>
    <row r="17" spans="2:16" ht="14.25">
      <c r="B17" s="122" t="s">
        <v>4</v>
      </c>
      <c r="C17" s="51" t="s">
        <v>47</v>
      </c>
      <c r="D17" s="18">
        <v>9</v>
      </c>
      <c r="E17" s="11">
        <v>9</v>
      </c>
      <c r="F17" s="11">
        <v>14</v>
      </c>
      <c r="G17" s="11">
        <v>5</v>
      </c>
      <c r="H17" s="12">
        <v>5</v>
      </c>
      <c r="I17" s="11">
        <v>19</v>
      </c>
      <c r="J17" s="11">
        <v>9</v>
      </c>
      <c r="K17" s="11">
        <v>9</v>
      </c>
      <c r="L17" s="11">
        <v>19</v>
      </c>
      <c r="M17" s="11">
        <v>7</v>
      </c>
      <c r="N17" s="11">
        <v>23</v>
      </c>
      <c r="O17" s="100">
        <v>6</v>
      </c>
      <c r="P17" s="13">
        <f>SUM(D17:O17)</f>
        <v>134</v>
      </c>
    </row>
    <row r="18" spans="2:16" ht="14.25">
      <c r="B18" s="123"/>
      <c r="C18" s="52" t="s">
        <v>45</v>
      </c>
      <c r="D18" s="107">
        <v>14</v>
      </c>
      <c r="E18" s="108">
        <v>14</v>
      </c>
      <c r="F18" s="108">
        <v>10</v>
      </c>
      <c r="G18" s="108">
        <v>22</v>
      </c>
      <c r="H18" s="109">
        <v>5</v>
      </c>
      <c r="I18" s="108">
        <v>5</v>
      </c>
      <c r="J18" s="108">
        <v>13</v>
      </c>
      <c r="K18" s="108">
        <v>7</v>
      </c>
      <c r="L18" s="108">
        <v>8</v>
      </c>
      <c r="M18" s="108">
        <v>4</v>
      </c>
      <c r="N18" s="108">
        <v>14</v>
      </c>
      <c r="O18" s="110">
        <v>7</v>
      </c>
      <c r="P18" s="111">
        <f>SUM(D18:O18)</f>
        <v>123</v>
      </c>
    </row>
    <row r="19" spans="2:16" ht="14.25">
      <c r="B19" s="124"/>
      <c r="C19" s="46" t="s">
        <v>40</v>
      </c>
      <c r="D19" s="20">
        <f aca="true" t="shared" si="4" ref="D19:P19">+(D17-D18)/D18*100</f>
        <v>-35.714285714285715</v>
      </c>
      <c r="E19" s="21">
        <f t="shared" si="4"/>
        <v>-35.714285714285715</v>
      </c>
      <c r="F19" s="21">
        <f t="shared" si="4"/>
        <v>40</v>
      </c>
      <c r="G19" s="21">
        <f t="shared" si="4"/>
        <v>-77.27272727272727</v>
      </c>
      <c r="H19" s="21">
        <f t="shared" si="4"/>
        <v>0</v>
      </c>
      <c r="I19" s="21">
        <f t="shared" si="4"/>
        <v>280</v>
      </c>
      <c r="J19" s="21">
        <f t="shared" si="4"/>
        <v>-30.76923076923077</v>
      </c>
      <c r="K19" s="21">
        <f t="shared" si="4"/>
        <v>28.57142857142857</v>
      </c>
      <c r="L19" s="21">
        <f t="shared" si="4"/>
        <v>137.5</v>
      </c>
      <c r="M19" s="21">
        <f t="shared" si="4"/>
        <v>75</v>
      </c>
      <c r="N19" s="21">
        <f t="shared" si="4"/>
        <v>64.28571428571429</v>
      </c>
      <c r="O19" s="21">
        <f t="shared" si="4"/>
        <v>-14.285714285714285</v>
      </c>
      <c r="P19" s="22">
        <f t="shared" si="4"/>
        <v>8.94308943089431</v>
      </c>
    </row>
    <row r="20" spans="2:16" ht="14.25">
      <c r="B20" s="122" t="s">
        <v>5</v>
      </c>
      <c r="C20" s="51" t="s">
        <v>47</v>
      </c>
      <c r="D20" s="18">
        <v>45</v>
      </c>
      <c r="E20" s="11">
        <v>10</v>
      </c>
      <c r="F20" s="11">
        <v>3</v>
      </c>
      <c r="G20" s="11">
        <v>28</v>
      </c>
      <c r="H20" s="12">
        <v>6</v>
      </c>
      <c r="I20" s="11">
        <v>4</v>
      </c>
      <c r="J20" s="11">
        <v>5</v>
      </c>
      <c r="K20" s="11">
        <v>9</v>
      </c>
      <c r="L20" s="11">
        <v>8</v>
      </c>
      <c r="M20" s="11">
        <v>11</v>
      </c>
      <c r="N20" s="11">
        <v>6</v>
      </c>
      <c r="O20" s="100">
        <v>9</v>
      </c>
      <c r="P20" s="13">
        <f>SUM(D20:O20)</f>
        <v>144</v>
      </c>
    </row>
    <row r="21" spans="2:16" ht="14.25">
      <c r="B21" s="123"/>
      <c r="C21" s="52" t="s">
        <v>45</v>
      </c>
      <c r="D21" s="107">
        <v>18</v>
      </c>
      <c r="E21" s="108">
        <v>15</v>
      </c>
      <c r="F21" s="108">
        <v>12</v>
      </c>
      <c r="G21" s="108">
        <v>19</v>
      </c>
      <c r="H21" s="109">
        <v>4</v>
      </c>
      <c r="I21" s="108">
        <v>7</v>
      </c>
      <c r="J21" s="108">
        <v>16</v>
      </c>
      <c r="K21" s="108">
        <v>18</v>
      </c>
      <c r="L21" s="108">
        <v>6</v>
      </c>
      <c r="M21" s="108">
        <v>8</v>
      </c>
      <c r="N21" s="108">
        <v>5</v>
      </c>
      <c r="O21" s="110">
        <v>7</v>
      </c>
      <c r="P21" s="111">
        <f>SUM(D21:O21)</f>
        <v>135</v>
      </c>
    </row>
    <row r="22" spans="2:18" ht="14.25">
      <c r="B22" s="124"/>
      <c r="C22" s="46" t="s">
        <v>40</v>
      </c>
      <c r="D22" s="20">
        <f aca="true" t="shared" si="5" ref="D22:P22">+(D20-D21)/D21*100</f>
        <v>150</v>
      </c>
      <c r="E22" s="21">
        <f t="shared" si="5"/>
        <v>-33.33333333333333</v>
      </c>
      <c r="F22" s="21">
        <f t="shared" si="5"/>
        <v>-75</v>
      </c>
      <c r="G22" s="21">
        <f t="shared" si="5"/>
        <v>47.368421052631575</v>
      </c>
      <c r="H22" s="21">
        <f t="shared" si="5"/>
        <v>50</v>
      </c>
      <c r="I22" s="21">
        <f t="shared" si="5"/>
        <v>-42.857142857142854</v>
      </c>
      <c r="J22" s="21">
        <f t="shared" si="5"/>
        <v>-68.75</v>
      </c>
      <c r="K22" s="21">
        <f t="shared" si="5"/>
        <v>-50</v>
      </c>
      <c r="L22" s="21">
        <f t="shared" si="5"/>
        <v>33.33333333333333</v>
      </c>
      <c r="M22" s="21">
        <f t="shared" si="5"/>
        <v>37.5</v>
      </c>
      <c r="N22" s="21">
        <f t="shared" si="5"/>
        <v>20</v>
      </c>
      <c r="O22" s="21">
        <f t="shared" si="5"/>
        <v>28.57142857142857</v>
      </c>
      <c r="P22" s="22">
        <f t="shared" si="5"/>
        <v>6.666666666666667</v>
      </c>
      <c r="R22" t="s">
        <v>43</v>
      </c>
    </row>
    <row r="23" spans="2:16" ht="14.25">
      <c r="B23" s="122" t="s">
        <v>6</v>
      </c>
      <c r="C23" s="51" t="s">
        <v>47</v>
      </c>
      <c r="D23" s="18">
        <v>14</v>
      </c>
      <c r="E23" s="11">
        <v>4</v>
      </c>
      <c r="F23" s="11">
        <v>6</v>
      </c>
      <c r="G23" s="11">
        <v>7</v>
      </c>
      <c r="H23" s="12">
        <v>8</v>
      </c>
      <c r="I23" s="11">
        <v>3</v>
      </c>
      <c r="J23" s="11">
        <v>4</v>
      </c>
      <c r="K23" s="11">
        <v>6</v>
      </c>
      <c r="L23" s="11">
        <v>3</v>
      </c>
      <c r="M23" s="11">
        <v>12</v>
      </c>
      <c r="N23" s="11">
        <v>1</v>
      </c>
      <c r="O23" s="100">
        <v>11</v>
      </c>
      <c r="P23" s="13">
        <f>SUM(D23:O23)</f>
        <v>79</v>
      </c>
    </row>
    <row r="24" spans="2:16" ht="14.25">
      <c r="B24" s="123"/>
      <c r="C24" s="52" t="s">
        <v>45</v>
      </c>
      <c r="D24" s="107">
        <v>4</v>
      </c>
      <c r="E24" s="108">
        <v>5</v>
      </c>
      <c r="F24" s="108">
        <v>2</v>
      </c>
      <c r="G24" s="108">
        <v>4</v>
      </c>
      <c r="H24" s="109">
        <v>9</v>
      </c>
      <c r="I24" s="108">
        <v>3</v>
      </c>
      <c r="J24" s="108">
        <v>19</v>
      </c>
      <c r="K24" s="108">
        <v>2</v>
      </c>
      <c r="L24" s="108">
        <v>5</v>
      </c>
      <c r="M24" s="108">
        <v>3</v>
      </c>
      <c r="N24" s="108">
        <v>5</v>
      </c>
      <c r="O24" s="110">
        <v>4</v>
      </c>
      <c r="P24" s="111">
        <f>SUM(D24:O24)</f>
        <v>65</v>
      </c>
    </row>
    <row r="25" spans="2:16" ht="14.25">
      <c r="B25" s="124"/>
      <c r="C25" s="46" t="s">
        <v>40</v>
      </c>
      <c r="D25" s="20">
        <f aca="true" t="shared" si="6" ref="D25:P25">+(D23-D24)/D24*100</f>
        <v>250</v>
      </c>
      <c r="E25" s="21">
        <f t="shared" si="6"/>
        <v>-20</v>
      </c>
      <c r="F25" s="21">
        <f t="shared" si="6"/>
        <v>200</v>
      </c>
      <c r="G25" s="21">
        <f t="shared" si="6"/>
        <v>75</v>
      </c>
      <c r="H25" s="21">
        <f t="shared" si="6"/>
        <v>-11.11111111111111</v>
      </c>
      <c r="I25" s="21">
        <f t="shared" si="6"/>
        <v>0</v>
      </c>
      <c r="J25" s="21">
        <f t="shared" si="6"/>
        <v>-78.94736842105263</v>
      </c>
      <c r="K25" s="21">
        <f t="shared" si="6"/>
        <v>200</v>
      </c>
      <c r="L25" s="21">
        <f t="shared" si="6"/>
        <v>-40</v>
      </c>
      <c r="M25" s="21">
        <f t="shared" si="6"/>
        <v>300</v>
      </c>
      <c r="N25" s="21">
        <f t="shared" si="6"/>
        <v>-80</v>
      </c>
      <c r="O25" s="21">
        <f t="shared" si="6"/>
        <v>175</v>
      </c>
      <c r="P25" s="22">
        <f t="shared" si="6"/>
        <v>21.53846153846154</v>
      </c>
    </row>
    <row r="26" spans="2:16" ht="14.25">
      <c r="B26" s="122" t="s">
        <v>9</v>
      </c>
      <c r="C26" s="51" t="s">
        <v>47</v>
      </c>
      <c r="D26" s="18">
        <v>5</v>
      </c>
      <c r="E26" s="11">
        <v>3</v>
      </c>
      <c r="F26" s="11">
        <v>4</v>
      </c>
      <c r="G26" s="11">
        <v>13</v>
      </c>
      <c r="H26" s="12">
        <v>4</v>
      </c>
      <c r="I26" s="11">
        <v>4</v>
      </c>
      <c r="J26" s="11">
        <v>30</v>
      </c>
      <c r="K26" s="11">
        <v>3</v>
      </c>
      <c r="L26" s="11">
        <v>10</v>
      </c>
      <c r="M26" s="11">
        <v>3</v>
      </c>
      <c r="N26" s="11">
        <v>5</v>
      </c>
      <c r="O26" s="100">
        <v>3</v>
      </c>
      <c r="P26" s="13">
        <f>SUM(D26:O26)</f>
        <v>87</v>
      </c>
    </row>
    <row r="27" spans="2:16" ht="14.25">
      <c r="B27" s="123"/>
      <c r="C27" s="52" t="s">
        <v>45</v>
      </c>
      <c r="D27" s="107">
        <v>14</v>
      </c>
      <c r="E27" s="108">
        <v>5</v>
      </c>
      <c r="F27" s="108">
        <v>5</v>
      </c>
      <c r="G27" s="108">
        <v>4</v>
      </c>
      <c r="H27" s="109">
        <v>5</v>
      </c>
      <c r="I27" s="108">
        <v>9</v>
      </c>
      <c r="J27" s="108">
        <v>11</v>
      </c>
      <c r="K27" s="108">
        <v>5</v>
      </c>
      <c r="L27" s="108">
        <v>7</v>
      </c>
      <c r="M27" s="108">
        <v>3</v>
      </c>
      <c r="N27" s="108">
        <v>4</v>
      </c>
      <c r="O27" s="110">
        <v>7</v>
      </c>
      <c r="P27" s="111">
        <f>SUM(D27:O27)</f>
        <v>79</v>
      </c>
    </row>
    <row r="28" spans="2:16" ht="15" thickBot="1">
      <c r="B28" s="129"/>
      <c r="C28" s="46" t="s">
        <v>40</v>
      </c>
      <c r="D28" s="20">
        <f aca="true" t="shared" si="7" ref="D28:P28">+(D26-D27)/D27*100</f>
        <v>-64.28571428571429</v>
      </c>
      <c r="E28" s="21">
        <f t="shared" si="7"/>
        <v>-40</v>
      </c>
      <c r="F28" s="21">
        <f t="shared" si="7"/>
        <v>-20</v>
      </c>
      <c r="G28" s="21">
        <f t="shared" si="7"/>
        <v>225</v>
      </c>
      <c r="H28" s="21">
        <f t="shared" si="7"/>
        <v>-20</v>
      </c>
      <c r="I28" s="21">
        <f t="shared" si="7"/>
        <v>-55.55555555555556</v>
      </c>
      <c r="J28" s="21">
        <f t="shared" si="7"/>
        <v>172.72727272727272</v>
      </c>
      <c r="K28" s="21">
        <f t="shared" si="7"/>
        <v>-40</v>
      </c>
      <c r="L28" s="21">
        <f t="shared" si="7"/>
        <v>42.857142857142854</v>
      </c>
      <c r="M28" s="21">
        <f t="shared" si="7"/>
        <v>0</v>
      </c>
      <c r="N28" s="21">
        <f t="shared" si="7"/>
        <v>25</v>
      </c>
      <c r="O28" s="21">
        <f t="shared" si="7"/>
        <v>-57.14285714285714</v>
      </c>
      <c r="P28" s="22">
        <f t="shared" si="7"/>
        <v>10.126582278481013</v>
      </c>
    </row>
    <row r="29" spans="2:16" ht="15" thickTop="1">
      <c r="B29" s="130" t="s">
        <v>7</v>
      </c>
      <c r="C29" s="28" t="s">
        <v>47</v>
      </c>
      <c r="D29" s="69">
        <f>+D5+D8+D11+D14+D17+D20+D23+D26</f>
        <v>375</v>
      </c>
      <c r="E29" s="29">
        <f>+E5+E8+E11+E14+E17+E20+E23+E26</f>
        <v>222</v>
      </c>
      <c r="F29" s="29">
        <f aca="true" t="shared" si="8" ref="F29:O29">+F5+F8+F11+F14+F17+F20+F23+F26</f>
        <v>370</v>
      </c>
      <c r="G29" s="29">
        <f t="shared" si="8"/>
        <v>325</v>
      </c>
      <c r="H29" s="29">
        <f t="shared" si="8"/>
        <v>205</v>
      </c>
      <c r="I29" s="29">
        <f t="shared" si="8"/>
        <v>233</v>
      </c>
      <c r="J29" s="29">
        <f>+J5+J8+J11+J14+J17+J20+J23+J26</f>
        <v>361</v>
      </c>
      <c r="K29" s="29">
        <f t="shared" si="8"/>
        <v>299</v>
      </c>
      <c r="L29" s="29">
        <f t="shared" si="8"/>
        <v>340</v>
      </c>
      <c r="M29" s="29">
        <f t="shared" si="8"/>
        <v>226</v>
      </c>
      <c r="N29" s="29">
        <f t="shared" si="8"/>
        <v>373</v>
      </c>
      <c r="O29" s="30">
        <f t="shared" si="8"/>
        <v>304</v>
      </c>
      <c r="P29" s="31">
        <f>+P5+P8+P11+P14+P17+P20+P23+P26</f>
        <v>3633</v>
      </c>
    </row>
    <row r="30" spans="2:16" ht="14.25">
      <c r="B30" s="131"/>
      <c r="C30" s="77" t="s">
        <v>45</v>
      </c>
      <c r="D30" s="87">
        <f>+D6+D9+D12+D15+D18+D21+D24+D27</f>
        <v>256</v>
      </c>
      <c r="E30" s="86">
        <f aca="true" t="shared" si="9" ref="E30:O30">+E6+E9+E12+E15+E18+E21+E24+E27</f>
        <v>306</v>
      </c>
      <c r="F30" s="86">
        <f t="shared" si="9"/>
        <v>219</v>
      </c>
      <c r="G30" s="86">
        <f t="shared" si="9"/>
        <v>287</v>
      </c>
      <c r="H30" s="86">
        <f t="shared" si="9"/>
        <v>229</v>
      </c>
      <c r="I30" s="86">
        <f t="shared" si="9"/>
        <v>245</v>
      </c>
      <c r="J30" s="86">
        <f t="shared" si="9"/>
        <v>529</v>
      </c>
      <c r="K30" s="86">
        <f t="shared" si="9"/>
        <v>309</v>
      </c>
      <c r="L30" s="86">
        <f t="shared" si="9"/>
        <v>257</v>
      </c>
      <c r="M30" s="86">
        <f t="shared" si="9"/>
        <v>151</v>
      </c>
      <c r="N30" s="86">
        <f t="shared" si="9"/>
        <v>137</v>
      </c>
      <c r="O30" s="86">
        <f t="shared" si="9"/>
        <v>209</v>
      </c>
      <c r="P30" s="37">
        <f>+P6+P9+P12+P15+P18+P21+P24+P27</f>
        <v>3134</v>
      </c>
    </row>
    <row r="31" spans="2:16" ht="15" thickBot="1">
      <c r="B31" s="132"/>
      <c r="C31" s="53" t="s">
        <v>40</v>
      </c>
      <c r="D31" s="38">
        <f aca="true" t="shared" si="10" ref="D31:P31">+(D29-D30)/D30*100</f>
        <v>46.484375</v>
      </c>
      <c r="E31" s="39">
        <f t="shared" si="10"/>
        <v>-27.450980392156865</v>
      </c>
      <c r="F31" s="39">
        <f t="shared" si="10"/>
        <v>68.94977168949772</v>
      </c>
      <c r="G31" s="39">
        <f t="shared" si="10"/>
        <v>13.240418118466899</v>
      </c>
      <c r="H31" s="39">
        <f t="shared" si="10"/>
        <v>-10.480349344978166</v>
      </c>
      <c r="I31" s="39">
        <f t="shared" si="10"/>
        <v>-4.8979591836734695</v>
      </c>
      <c r="J31" s="39">
        <f t="shared" si="10"/>
        <v>-31.758034026465026</v>
      </c>
      <c r="K31" s="39">
        <f t="shared" si="10"/>
        <v>-3.2362459546925564</v>
      </c>
      <c r="L31" s="39">
        <f t="shared" si="10"/>
        <v>32.295719844357976</v>
      </c>
      <c r="M31" s="39">
        <f t="shared" si="10"/>
        <v>49.668874172185426</v>
      </c>
      <c r="N31" s="39">
        <f t="shared" si="10"/>
        <v>172.2627737226277</v>
      </c>
      <c r="O31" s="39">
        <f t="shared" si="10"/>
        <v>45.45454545454545</v>
      </c>
      <c r="P31" s="40">
        <f t="shared" si="10"/>
        <v>15.922144224633056</v>
      </c>
    </row>
    <row r="32" spans="2:16" ht="15" thickTop="1">
      <c r="B32" s="130" t="s">
        <v>41</v>
      </c>
      <c r="C32" s="28" t="s">
        <v>47</v>
      </c>
      <c r="D32" s="88">
        <v>8</v>
      </c>
      <c r="E32" s="29">
        <v>14</v>
      </c>
      <c r="F32" s="29">
        <v>9</v>
      </c>
      <c r="G32" s="29">
        <v>23</v>
      </c>
      <c r="H32" s="29">
        <v>4</v>
      </c>
      <c r="I32" s="29">
        <v>21</v>
      </c>
      <c r="J32" s="29">
        <v>37</v>
      </c>
      <c r="K32" s="29">
        <v>11</v>
      </c>
      <c r="L32" s="29">
        <v>10</v>
      </c>
      <c r="M32" s="29">
        <v>5</v>
      </c>
      <c r="N32" s="29">
        <v>1</v>
      </c>
      <c r="O32" s="30">
        <v>7</v>
      </c>
      <c r="P32" s="31">
        <f>SUM(D32:O32)</f>
        <v>150</v>
      </c>
    </row>
    <row r="33" spans="2:16" ht="14.25">
      <c r="B33" s="131"/>
      <c r="C33" s="77" t="s">
        <v>45</v>
      </c>
      <c r="D33" s="120">
        <v>10</v>
      </c>
      <c r="E33" s="86">
        <v>9</v>
      </c>
      <c r="F33" s="86">
        <v>19</v>
      </c>
      <c r="G33" s="86">
        <v>14</v>
      </c>
      <c r="H33" s="86">
        <v>16</v>
      </c>
      <c r="I33" s="86">
        <v>30</v>
      </c>
      <c r="J33" s="86">
        <v>23</v>
      </c>
      <c r="K33" s="86">
        <v>22</v>
      </c>
      <c r="L33" s="86">
        <v>21</v>
      </c>
      <c r="M33" s="86">
        <v>2</v>
      </c>
      <c r="N33" s="86">
        <v>4</v>
      </c>
      <c r="O33" s="121">
        <v>4</v>
      </c>
      <c r="P33" s="37">
        <f>SUM(D33:O33)</f>
        <v>174</v>
      </c>
    </row>
    <row r="34" spans="2:16" ht="15" thickBot="1">
      <c r="B34" s="132"/>
      <c r="C34" s="53" t="s">
        <v>40</v>
      </c>
      <c r="D34" s="38">
        <f aca="true" t="shared" si="11" ref="D34:P34">+(D32-D33)/D33*100</f>
        <v>-20</v>
      </c>
      <c r="E34" s="39">
        <f t="shared" si="11"/>
        <v>55.55555555555556</v>
      </c>
      <c r="F34" s="39">
        <f t="shared" si="11"/>
        <v>-52.63157894736842</v>
      </c>
      <c r="G34" s="39">
        <f t="shared" si="11"/>
        <v>64.28571428571429</v>
      </c>
      <c r="H34" s="39">
        <f t="shared" si="11"/>
        <v>-75</v>
      </c>
      <c r="I34" s="39">
        <f t="shared" si="11"/>
        <v>-30</v>
      </c>
      <c r="J34" s="39">
        <f t="shared" si="11"/>
        <v>60.86956521739131</v>
      </c>
      <c r="K34" s="39">
        <f t="shared" si="11"/>
        <v>-50</v>
      </c>
      <c r="L34" s="39">
        <f t="shared" si="11"/>
        <v>-52.38095238095239</v>
      </c>
      <c r="M34" s="39">
        <f t="shared" si="11"/>
        <v>150</v>
      </c>
      <c r="N34" s="39">
        <f t="shared" si="11"/>
        <v>-75</v>
      </c>
      <c r="O34" s="39">
        <f t="shared" si="11"/>
        <v>75</v>
      </c>
      <c r="P34" s="40">
        <f t="shared" si="11"/>
        <v>-13.793103448275861</v>
      </c>
    </row>
    <row r="35" spans="2:16" ht="15" thickTop="1">
      <c r="B35" s="126" t="s">
        <v>8</v>
      </c>
      <c r="C35" s="47" t="s">
        <v>47</v>
      </c>
      <c r="D35" s="41">
        <f>D29+D32</f>
        <v>383</v>
      </c>
      <c r="E35" s="41">
        <f>E29+E32</f>
        <v>236</v>
      </c>
      <c r="F35" s="41">
        <f aca="true" t="shared" si="12" ref="F35:O35">F29+F32</f>
        <v>379</v>
      </c>
      <c r="G35" s="41">
        <f t="shared" si="12"/>
        <v>348</v>
      </c>
      <c r="H35" s="41">
        <f t="shared" si="12"/>
        <v>209</v>
      </c>
      <c r="I35" s="41">
        <f t="shared" si="12"/>
        <v>254</v>
      </c>
      <c r="J35" s="41">
        <f t="shared" si="12"/>
        <v>398</v>
      </c>
      <c r="K35" s="41">
        <f t="shared" si="12"/>
        <v>310</v>
      </c>
      <c r="L35" s="41">
        <f t="shared" si="12"/>
        <v>350</v>
      </c>
      <c r="M35" s="41">
        <f t="shared" si="12"/>
        <v>231</v>
      </c>
      <c r="N35" s="41">
        <f t="shared" si="12"/>
        <v>374</v>
      </c>
      <c r="O35" s="41">
        <f t="shared" si="12"/>
        <v>311</v>
      </c>
      <c r="P35" s="27">
        <f>SUM(D35:O35)</f>
        <v>3783</v>
      </c>
    </row>
    <row r="36" spans="2:16" ht="14.25">
      <c r="B36" s="127"/>
      <c r="C36" s="54" t="s">
        <v>45</v>
      </c>
      <c r="D36" s="112">
        <v>266</v>
      </c>
      <c r="E36" s="113">
        <v>315</v>
      </c>
      <c r="F36" s="113">
        <v>258</v>
      </c>
      <c r="G36" s="113">
        <v>301</v>
      </c>
      <c r="H36" s="114">
        <v>245</v>
      </c>
      <c r="I36" s="113">
        <v>275</v>
      </c>
      <c r="J36" s="113">
        <v>552</v>
      </c>
      <c r="K36" s="113">
        <v>331</v>
      </c>
      <c r="L36" s="113">
        <v>278</v>
      </c>
      <c r="M36" s="113">
        <v>153</v>
      </c>
      <c r="N36" s="113">
        <v>141</v>
      </c>
      <c r="O36" s="105">
        <v>213</v>
      </c>
      <c r="P36" s="115">
        <f>SUM(D36:O36)</f>
        <v>3328</v>
      </c>
    </row>
    <row r="37" spans="2:16" ht="15" thickBot="1">
      <c r="B37" s="128"/>
      <c r="C37" s="48" t="s">
        <v>40</v>
      </c>
      <c r="D37" s="42">
        <f aca="true" t="shared" si="13" ref="D37:P37">+(D35-D36)/D36*100</f>
        <v>43.984962406015036</v>
      </c>
      <c r="E37" s="43">
        <f t="shared" si="13"/>
        <v>-25.07936507936508</v>
      </c>
      <c r="F37" s="43">
        <f t="shared" si="13"/>
        <v>46.89922480620155</v>
      </c>
      <c r="G37" s="43">
        <f t="shared" si="13"/>
        <v>15.614617940199334</v>
      </c>
      <c r="H37" s="43">
        <f t="shared" si="13"/>
        <v>-14.69387755102041</v>
      </c>
      <c r="I37" s="43">
        <f t="shared" si="13"/>
        <v>-7.636363636363637</v>
      </c>
      <c r="J37" s="43">
        <f t="shared" si="13"/>
        <v>-27.898550724637683</v>
      </c>
      <c r="K37" s="43">
        <f t="shared" si="13"/>
        <v>-6.3444108761329305</v>
      </c>
      <c r="L37" s="43">
        <f t="shared" si="13"/>
        <v>25.899280575539567</v>
      </c>
      <c r="M37" s="43">
        <f t="shared" si="13"/>
        <v>50.98039215686274</v>
      </c>
      <c r="N37" s="43">
        <f t="shared" si="13"/>
        <v>165.24822695035462</v>
      </c>
      <c r="O37" s="43">
        <f t="shared" si="13"/>
        <v>46.009389671361504</v>
      </c>
      <c r="P37" s="44">
        <f t="shared" si="13"/>
        <v>13.671875</v>
      </c>
    </row>
    <row r="38" spans="2:16" ht="13.5"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40" ht="13.5">
      <c r="B40" t="s">
        <v>42</v>
      </c>
    </row>
    <row r="47" spans="2:16" s="82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20:B22"/>
    <mergeCell ref="B23:B25"/>
    <mergeCell ref="B35:B37"/>
    <mergeCell ref="B26:B28"/>
    <mergeCell ref="B29:B31"/>
    <mergeCell ref="B32:B34"/>
    <mergeCell ref="B14:B16"/>
    <mergeCell ref="B17:B19"/>
    <mergeCell ref="B5:B7"/>
    <mergeCell ref="B2:P2"/>
    <mergeCell ref="B8:B10"/>
    <mergeCell ref="B11:B13"/>
  </mergeCells>
  <printOptions/>
  <pageMargins left="1.66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23" activePane="bottomRight" state="frozen"/>
      <selection pane="topLeft" activeCell="N5" sqref="N5"/>
      <selection pane="topRight" activeCell="N5" sqref="N5"/>
      <selection pane="bottomLeft" activeCell="N5" sqref="N5"/>
      <selection pane="bottomRight" activeCell="O33" sqref="O33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25" t="s">
        <v>48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5"/>
      <c r="C4" s="66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6"/>
      <c r="C5" s="51" t="s">
        <v>47</v>
      </c>
      <c r="D5" s="18">
        <v>42</v>
      </c>
      <c r="E5" s="11">
        <v>7</v>
      </c>
      <c r="F5" s="11">
        <v>63</v>
      </c>
      <c r="G5" s="119">
        <v>41</v>
      </c>
      <c r="H5" s="12">
        <v>32</v>
      </c>
      <c r="I5" s="11">
        <v>33</v>
      </c>
      <c r="J5" s="11">
        <v>67</v>
      </c>
      <c r="K5" s="11">
        <v>36</v>
      </c>
      <c r="L5" s="11">
        <v>49</v>
      </c>
      <c r="M5" s="11">
        <v>44</v>
      </c>
      <c r="N5" s="11">
        <v>52</v>
      </c>
      <c r="O5" s="100">
        <v>31</v>
      </c>
      <c r="P5" s="13">
        <f>SUM(D5:O5)</f>
        <v>497</v>
      </c>
    </row>
    <row r="6" spans="2:16" ht="14.25">
      <c r="B6" s="57" t="s">
        <v>23</v>
      </c>
      <c r="C6" s="52" t="s">
        <v>45</v>
      </c>
      <c r="D6" s="107">
        <v>36</v>
      </c>
      <c r="E6" s="108">
        <v>42</v>
      </c>
      <c r="F6" s="108">
        <v>55</v>
      </c>
      <c r="G6" s="108">
        <v>46</v>
      </c>
      <c r="H6" s="109">
        <v>56</v>
      </c>
      <c r="I6" s="108">
        <v>51</v>
      </c>
      <c r="J6" s="108">
        <v>42</v>
      </c>
      <c r="K6" s="108">
        <v>32</v>
      </c>
      <c r="L6" s="108">
        <v>56</v>
      </c>
      <c r="M6" s="108">
        <v>40</v>
      </c>
      <c r="N6" s="108">
        <v>33</v>
      </c>
      <c r="O6" s="110">
        <v>41</v>
      </c>
      <c r="P6" s="111">
        <f>SUM(D6:O6)</f>
        <v>530</v>
      </c>
    </row>
    <row r="7" spans="2:16" ht="14.25">
      <c r="B7" s="58"/>
      <c r="C7" s="46" t="s">
        <v>40</v>
      </c>
      <c r="D7" s="20">
        <f>+(D5-D6)/D6*100</f>
        <v>16.666666666666664</v>
      </c>
      <c r="E7" s="21">
        <f aca="true" t="shared" si="0" ref="E7:P7">+(E5-E6)/E6*100</f>
        <v>-83.33333333333334</v>
      </c>
      <c r="F7" s="21">
        <f t="shared" si="0"/>
        <v>14.545454545454545</v>
      </c>
      <c r="G7" s="21">
        <f t="shared" si="0"/>
        <v>-10.869565217391305</v>
      </c>
      <c r="H7" s="21">
        <f t="shared" si="0"/>
        <v>-42.857142857142854</v>
      </c>
      <c r="I7" s="21">
        <f t="shared" si="0"/>
        <v>-35.294117647058826</v>
      </c>
      <c r="J7" s="21">
        <f t="shared" si="0"/>
        <v>59.523809523809526</v>
      </c>
      <c r="K7" s="21">
        <f t="shared" si="0"/>
        <v>12.5</v>
      </c>
      <c r="L7" s="21">
        <f t="shared" si="0"/>
        <v>-12.5</v>
      </c>
      <c r="M7" s="21">
        <f t="shared" si="0"/>
        <v>10</v>
      </c>
      <c r="N7" s="21">
        <f t="shared" si="0"/>
        <v>57.57575757575758</v>
      </c>
      <c r="O7" s="24">
        <f t="shared" si="0"/>
        <v>-24.390243902439025</v>
      </c>
      <c r="P7" s="22">
        <f t="shared" si="0"/>
        <v>-6.226415094339623</v>
      </c>
    </row>
    <row r="8" spans="2:16" ht="14.25">
      <c r="B8" s="56"/>
      <c r="C8" s="51" t="s">
        <v>47</v>
      </c>
      <c r="D8" s="18">
        <v>15</v>
      </c>
      <c r="E8" s="11">
        <v>9</v>
      </c>
      <c r="F8" s="11">
        <v>13</v>
      </c>
      <c r="G8" s="11">
        <v>9</v>
      </c>
      <c r="H8" s="12">
        <v>12</v>
      </c>
      <c r="I8" s="11">
        <v>16</v>
      </c>
      <c r="J8" s="11">
        <v>10</v>
      </c>
      <c r="K8" s="11">
        <v>7</v>
      </c>
      <c r="L8" s="11">
        <v>11</v>
      </c>
      <c r="M8" s="11">
        <v>6</v>
      </c>
      <c r="N8" s="11">
        <v>7</v>
      </c>
      <c r="O8" s="100">
        <v>11</v>
      </c>
      <c r="P8" s="13">
        <f>SUM(D8:O8)</f>
        <v>126</v>
      </c>
    </row>
    <row r="9" spans="2:16" ht="14.25">
      <c r="B9" s="57" t="s">
        <v>24</v>
      </c>
      <c r="C9" s="52" t="s">
        <v>45</v>
      </c>
      <c r="D9" s="107">
        <v>11</v>
      </c>
      <c r="E9" s="108">
        <v>8</v>
      </c>
      <c r="F9" s="108">
        <v>14</v>
      </c>
      <c r="G9" s="108">
        <v>12</v>
      </c>
      <c r="H9" s="109">
        <v>11</v>
      </c>
      <c r="I9" s="108">
        <v>9</v>
      </c>
      <c r="J9" s="108">
        <v>9</v>
      </c>
      <c r="K9" s="108">
        <v>15</v>
      </c>
      <c r="L9" s="108">
        <v>5</v>
      </c>
      <c r="M9" s="108">
        <v>5</v>
      </c>
      <c r="N9" s="108">
        <v>10</v>
      </c>
      <c r="O9" s="110">
        <v>8</v>
      </c>
      <c r="P9" s="111">
        <f>SUM(D9:O9)</f>
        <v>117</v>
      </c>
    </row>
    <row r="10" spans="2:16" ht="14.25">
      <c r="B10" s="58"/>
      <c r="C10" s="46" t="s">
        <v>40</v>
      </c>
      <c r="D10" s="20">
        <f aca="true" t="shared" si="1" ref="D10:P10">+(D8-D9)/D9*100</f>
        <v>36.36363636363637</v>
      </c>
      <c r="E10" s="21">
        <f t="shared" si="1"/>
        <v>12.5</v>
      </c>
      <c r="F10" s="21">
        <f t="shared" si="1"/>
        <v>-7.142857142857142</v>
      </c>
      <c r="G10" s="21">
        <f t="shared" si="1"/>
        <v>-25</v>
      </c>
      <c r="H10" s="21">
        <f t="shared" si="1"/>
        <v>9.090909090909092</v>
      </c>
      <c r="I10" s="21">
        <f t="shared" si="1"/>
        <v>77.77777777777779</v>
      </c>
      <c r="J10" s="21">
        <f t="shared" si="1"/>
        <v>11.11111111111111</v>
      </c>
      <c r="K10" s="21">
        <f t="shared" si="1"/>
        <v>-53.333333333333336</v>
      </c>
      <c r="L10" s="21">
        <f t="shared" si="1"/>
        <v>120</v>
      </c>
      <c r="M10" s="21">
        <f t="shared" si="1"/>
        <v>20</v>
      </c>
      <c r="N10" s="21">
        <f t="shared" si="1"/>
        <v>-30</v>
      </c>
      <c r="O10" s="21">
        <f t="shared" si="1"/>
        <v>37.5</v>
      </c>
      <c r="P10" s="22">
        <f t="shared" si="1"/>
        <v>7.6923076923076925</v>
      </c>
    </row>
    <row r="11" spans="2:16" ht="14.25">
      <c r="B11" s="56"/>
      <c r="C11" s="51" t="s">
        <v>47</v>
      </c>
      <c r="D11" s="18">
        <v>42</v>
      </c>
      <c r="E11" s="11">
        <v>43</v>
      </c>
      <c r="F11" s="11">
        <v>58</v>
      </c>
      <c r="G11" s="11">
        <v>54</v>
      </c>
      <c r="H11" s="12">
        <v>43</v>
      </c>
      <c r="I11" s="11">
        <v>55</v>
      </c>
      <c r="J11" s="11">
        <v>54</v>
      </c>
      <c r="K11" s="11">
        <v>48</v>
      </c>
      <c r="L11" s="11">
        <v>43</v>
      </c>
      <c r="M11" s="11">
        <v>50</v>
      </c>
      <c r="N11" s="11">
        <v>54</v>
      </c>
      <c r="O11" s="100">
        <v>45</v>
      </c>
      <c r="P11" s="13">
        <f>SUM(D11:O11)</f>
        <v>589</v>
      </c>
    </row>
    <row r="12" spans="2:16" ht="14.25">
      <c r="B12" s="57" t="s">
        <v>25</v>
      </c>
      <c r="C12" s="52" t="s">
        <v>45</v>
      </c>
      <c r="D12" s="107">
        <v>53</v>
      </c>
      <c r="E12" s="108">
        <v>40</v>
      </c>
      <c r="F12" s="108">
        <v>45</v>
      </c>
      <c r="G12" s="108">
        <v>41</v>
      </c>
      <c r="H12" s="109">
        <v>54</v>
      </c>
      <c r="I12" s="108">
        <v>46</v>
      </c>
      <c r="J12" s="108">
        <v>56</v>
      </c>
      <c r="K12" s="108">
        <v>48</v>
      </c>
      <c r="L12" s="108">
        <v>53</v>
      </c>
      <c r="M12" s="108">
        <v>39</v>
      </c>
      <c r="N12" s="108">
        <v>41</v>
      </c>
      <c r="O12" s="110">
        <v>45</v>
      </c>
      <c r="P12" s="111">
        <f>SUM(D12:O12)</f>
        <v>561</v>
      </c>
    </row>
    <row r="13" spans="2:16" ht="14.25">
      <c r="B13" s="58"/>
      <c r="C13" s="46" t="s">
        <v>40</v>
      </c>
      <c r="D13" s="20">
        <f aca="true" t="shared" si="2" ref="D13:P13">+(D11-D12)/D12*100</f>
        <v>-20.754716981132077</v>
      </c>
      <c r="E13" s="21">
        <f t="shared" si="2"/>
        <v>7.5</v>
      </c>
      <c r="F13" s="21">
        <f t="shared" si="2"/>
        <v>28.888888888888886</v>
      </c>
      <c r="G13" s="21">
        <f t="shared" si="2"/>
        <v>31.70731707317073</v>
      </c>
      <c r="H13" s="21">
        <f t="shared" si="2"/>
        <v>-20.37037037037037</v>
      </c>
      <c r="I13" s="21">
        <f t="shared" si="2"/>
        <v>19.565217391304348</v>
      </c>
      <c r="J13" s="21">
        <f t="shared" si="2"/>
        <v>-3.571428571428571</v>
      </c>
      <c r="K13" s="21">
        <f t="shared" si="2"/>
        <v>0</v>
      </c>
      <c r="L13" s="21">
        <f t="shared" si="2"/>
        <v>-18.867924528301888</v>
      </c>
      <c r="M13" s="21">
        <f t="shared" si="2"/>
        <v>28.205128205128204</v>
      </c>
      <c r="N13" s="21">
        <f t="shared" si="2"/>
        <v>31.70731707317073</v>
      </c>
      <c r="O13" s="21">
        <f t="shared" si="2"/>
        <v>0</v>
      </c>
      <c r="P13" s="22">
        <f t="shared" si="2"/>
        <v>4.991087344028521</v>
      </c>
    </row>
    <row r="14" spans="2:16" ht="14.25">
      <c r="B14" s="56"/>
      <c r="C14" s="51" t="s">
        <v>47</v>
      </c>
      <c r="D14" s="18">
        <v>8</v>
      </c>
      <c r="E14" s="11">
        <v>9</v>
      </c>
      <c r="F14" s="11">
        <v>13</v>
      </c>
      <c r="G14" s="11">
        <v>9</v>
      </c>
      <c r="H14" s="12">
        <v>12</v>
      </c>
      <c r="I14" s="11">
        <v>9</v>
      </c>
      <c r="J14" s="11">
        <v>16</v>
      </c>
      <c r="K14" s="11">
        <v>16</v>
      </c>
      <c r="L14" s="11">
        <v>10</v>
      </c>
      <c r="M14" s="11">
        <v>6</v>
      </c>
      <c r="N14" s="11">
        <v>7</v>
      </c>
      <c r="O14" s="100">
        <v>9</v>
      </c>
      <c r="P14" s="13">
        <f>SUM(D14:O14)</f>
        <v>124</v>
      </c>
    </row>
    <row r="15" spans="2:16" ht="14.25">
      <c r="B15" s="57" t="s">
        <v>26</v>
      </c>
      <c r="C15" s="52" t="s">
        <v>45</v>
      </c>
      <c r="D15" s="107">
        <v>16</v>
      </c>
      <c r="E15" s="108">
        <v>12</v>
      </c>
      <c r="F15" s="108">
        <v>11</v>
      </c>
      <c r="G15" s="108">
        <v>14</v>
      </c>
      <c r="H15" s="109">
        <v>10</v>
      </c>
      <c r="I15" s="108">
        <v>12</v>
      </c>
      <c r="J15" s="108">
        <v>11</v>
      </c>
      <c r="K15" s="108">
        <v>7</v>
      </c>
      <c r="L15" s="108">
        <v>5</v>
      </c>
      <c r="M15" s="108">
        <v>7</v>
      </c>
      <c r="N15" s="108">
        <v>3</v>
      </c>
      <c r="O15" s="110">
        <v>11</v>
      </c>
      <c r="P15" s="111">
        <f>SUM(D15:O15)</f>
        <v>119</v>
      </c>
    </row>
    <row r="16" spans="2:16" ht="14.25">
      <c r="B16" s="58"/>
      <c r="C16" s="46" t="s">
        <v>40</v>
      </c>
      <c r="D16" s="20">
        <f aca="true" t="shared" si="3" ref="D16:P16">+(D14-D15)/D15*100</f>
        <v>-50</v>
      </c>
      <c r="E16" s="21">
        <f t="shared" si="3"/>
        <v>-25</v>
      </c>
      <c r="F16" s="21">
        <f t="shared" si="3"/>
        <v>18.181818181818183</v>
      </c>
      <c r="G16" s="21">
        <f t="shared" si="3"/>
        <v>-35.714285714285715</v>
      </c>
      <c r="H16" s="21">
        <f t="shared" si="3"/>
        <v>20</v>
      </c>
      <c r="I16" s="21">
        <f t="shared" si="3"/>
        <v>-25</v>
      </c>
      <c r="J16" s="21">
        <f t="shared" si="3"/>
        <v>45.45454545454545</v>
      </c>
      <c r="K16" s="21">
        <f t="shared" si="3"/>
        <v>128.57142857142858</v>
      </c>
      <c r="L16" s="21">
        <f t="shared" si="3"/>
        <v>100</v>
      </c>
      <c r="M16" s="21">
        <f t="shared" si="3"/>
        <v>-14.285714285714285</v>
      </c>
      <c r="N16" s="21">
        <f>+(N14-N15)/N15*100</f>
        <v>133.33333333333331</v>
      </c>
      <c r="O16" s="21">
        <f t="shared" si="3"/>
        <v>-18.181818181818183</v>
      </c>
      <c r="P16" s="22">
        <f t="shared" si="3"/>
        <v>4.201680672268908</v>
      </c>
    </row>
    <row r="17" spans="2:16" ht="14.25">
      <c r="B17" s="56"/>
      <c r="C17" s="51" t="s">
        <v>47</v>
      </c>
      <c r="D17" s="18">
        <v>9</v>
      </c>
      <c r="E17" s="11">
        <v>9</v>
      </c>
      <c r="F17" s="11">
        <v>6</v>
      </c>
      <c r="G17" s="11">
        <v>5</v>
      </c>
      <c r="H17" s="12">
        <v>5</v>
      </c>
      <c r="I17" s="11">
        <v>4</v>
      </c>
      <c r="J17" s="11">
        <v>9</v>
      </c>
      <c r="K17" s="11">
        <v>9</v>
      </c>
      <c r="L17" s="11">
        <v>7</v>
      </c>
      <c r="M17" s="11">
        <v>7</v>
      </c>
      <c r="N17" s="11">
        <v>9</v>
      </c>
      <c r="O17" s="100">
        <v>5</v>
      </c>
      <c r="P17" s="13">
        <f>SUM(D17:O17)</f>
        <v>84</v>
      </c>
    </row>
    <row r="18" spans="2:16" ht="14.25">
      <c r="B18" s="57" t="s">
        <v>27</v>
      </c>
      <c r="C18" s="52" t="s">
        <v>45</v>
      </c>
      <c r="D18" s="107">
        <v>11</v>
      </c>
      <c r="E18" s="108">
        <v>10</v>
      </c>
      <c r="F18" s="108">
        <v>6</v>
      </c>
      <c r="G18" s="108">
        <v>10</v>
      </c>
      <c r="H18" s="109">
        <v>5</v>
      </c>
      <c r="I18" s="108">
        <v>5</v>
      </c>
      <c r="J18" s="108">
        <v>13</v>
      </c>
      <c r="K18" s="108">
        <v>7</v>
      </c>
      <c r="L18" s="108">
        <v>8</v>
      </c>
      <c r="M18" s="108">
        <v>3</v>
      </c>
      <c r="N18" s="108">
        <v>4</v>
      </c>
      <c r="O18" s="110">
        <v>7</v>
      </c>
      <c r="P18" s="111">
        <f>SUM(D18:O18)</f>
        <v>89</v>
      </c>
    </row>
    <row r="19" spans="2:16" ht="14.25">
      <c r="B19" s="58"/>
      <c r="C19" s="46" t="s">
        <v>40</v>
      </c>
      <c r="D19" s="20">
        <f aca="true" t="shared" si="4" ref="D19:P19">+(D17-D18)/D18*100</f>
        <v>-18.181818181818183</v>
      </c>
      <c r="E19" s="21">
        <f t="shared" si="4"/>
        <v>-10</v>
      </c>
      <c r="F19" s="21">
        <f t="shared" si="4"/>
        <v>0</v>
      </c>
      <c r="G19" s="21">
        <f t="shared" si="4"/>
        <v>-50</v>
      </c>
      <c r="H19" s="21">
        <f t="shared" si="4"/>
        <v>0</v>
      </c>
      <c r="I19" s="21">
        <f t="shared" si="4"/>
        <v>-20</v>
      </c>
      <c r="J19" s="21">
        <f t="shared" si="4"/>
        <v>-30.76923076923077</v>
      </c>
      <c r="K19" s="21">
        <f t="shared" si="4"/>
        <v>28.57142857142857</v>
      </c>
      <c r="L19" s="21">
        <f t="shared" si="4"/>
        <v>-12.5</v>
      </c>
      <c r="M19" s="21">
        <f t="shared" si="4"/>
        <v>133.33333333333331</v>
      </c>
      <c r="N19" s="21">
        <f t="shared" si="4"/>
        <v>125</v>
      </c>
      <c r="O19" s="21">
        <f t="shared" si="4"/>
        <v>-28.57142857142857</v>
      </c>
      <c r="P19" s="22">
        <f t="shared" si="4"/>
        <v>-5.617977528089887</v>
      </c>
    </row>
    <row r="20" spans="2:16" ht="14.25">
      <c r="B20" s="56"/>
      <c r="C20" s="51" t="s">
        <v>47</v>
      </c>
      <c r="D20" s="18">
        <v>5</v>
      </c>
      <c r="E20" s="11">
        <v>10</v>
      </c>
      <c r="F20" s="11">
        <v>3</v>
      </c>
      <c r="G20" s="11">
        <v>20</v>
      </c>
      <c r="H20" s="12">
        <v>6</v>
      </c>
      <c r="I20" s="11">
        <v>4</v>
      </c>
      <c r="J20" s="11">
        <v>4</v>
      </c>
      <c r="K20" s="11">
        <v>9</v>
      </c>
      <c r="L20" s="11">
        <v>7</v>
      </c>
      <c r="M20" s="11">
        <v>9</v>
      </c>
      <c r="N20" s="11">
        <v>6</v>
      </c>
      <c r="O20" s="100">
        <v>8</v>
      </c>
      <c r="P20" s="13">
        <f>SUM(D20:O20)</f>
        <v>91</v>
      </c>
    </row>
    <row r="21" spans="2:16" ht="14.25">
      <c r="B21" s="57" t="s">
        <v>28</v>
      </c>
      <c r="C21" s="52" t="s">
        <v>45</v>
      </c>
      <c r="D21" s="107">
        <v>6</v>
      </c>
      <c r="E21" s="108">
        <v>3</v>
      </c>
      <c r="F21" s="108">
        <v>12</v>
      </c>
      <c r="G21" s="108">
        <v>11</v>
      </c>
      <c r="H21" s="109">
        <v>4</v>
      </c>
      <c r="I21" s="108">
        <v>7</v>
      </c>
      <c r="J21" s="108">
        <v>9</v>
      </c>
      <c r="K21" s="108">
        <v>8</v>
      </c>
      <c r="L21" s="108">
        <v>5</v>
      </c>
      <c r="M21" s="108">
        <v>8</v>
      </c>
      <c r="N21" s="108">
        <v>4</v>
      </c>
      <c r="O21" s="110">
        <v>7</v>
      </c>
      <c r="P21" s="111">
        <f>SUM(D21:O21)</f>
        <v>84</v>
      </c>
    </row>
    <row r="22" spans="2:16" ht="14.25">
      <c r="B22" s="58"/>
      <c r="C22" s="46" t="s">
        <v>40</v>
      </c>
      <c r="D22" s="20">
        <f aca="true" t="shared" si="5" ref="D22:P22">+(D20-D21)/D21*100</f>
        <v>-16.666666666666664</v>
      </c>
      <c r="E22" s="21">
        <f t="shared" si="5"/>
        <v>233.33333333333334</v>
      </c>
      <c r="F22" s="21">
        <f t="shared" si="5"/>
        <v>-75</v>
      </c>
      <c r="G22" s="21">
        <f t="shared" si="5"/>
        <v>81.81818181818183</v>
      </c>
      <c r="H22" s="21">
        <f t="shared" si="5"/>
        <v>50</v>
      </c>
      <c r="I22" s="21">
        <f t="shared" si="5"/>
        <v>-42.857142857142854</v>
      </c>
      <c r="J22" s="21">
        <f t="shared" si="5"/>
        <v>-55.55555555555556</v>
      </c>
      <c r="K22" s="21">
        <f t="shared" si="5"/>
        <v>12.5</v>
      </c>
      <c r="L22" s="21">
        <f t="shared" si="5"/>
        <v>40</v>
      </c>
      <c r="M22" s="21">
        <f t="shared" si="5"/>
        <v>12.5</v>
      </c>
      <c r="N22" s="21">
        <f t="shared" si="5"/>
        <v>50</v>
      </c>
      <c r="O22" s="21">
        <f t="shared" si="5"/>
        <v>14.285714285714285</v>
      </c>
      <c r="P22" s="22">
        <f t="shared" si="5"/>
        <v>8.333333333333332</v>
      </c>
    </row>
    <row r="23" spans="2:16" ht="14.25">
      <c r="B23" s="56"/>
      <c r="C23" s="51" t="s">
        <v>47</v>
      </c>
      <c r="D23" s="18">
        <v>9</v>
      </c>
      <c r="E23" s="11">
        <v>4</v>
      </c>
      <c r="F23" s="11">
        <v>6</v>
      </c>
      <c r="G23" s="11">
        <v>6</v>
      </c>
      <c r="H23" s="12">
        <v>7</v>
      </c>
      <c r="I23" s="11">
        <v>3</v>
      </c>
      <c r="J23" s="11">
        <v>4</v>
      </c>
      <c r="K23" s="11">
        <v>6</v>
      </c>
      <c r="L23" s="11">
        <v>3</v>
      </c>
      <c r="M23" s="11">
        <v>4</v>
      </c>
      <c r="N23" s="11">
        <v>0</v>
      </c>
      <c r="O23" s="100">
        <v>7</v>
      </c>
      <c r="P23" s="13">
        <f>SUM(D23:O23)</f>
        <v>59</v>
      </c>
    </row>
    <row r="24" spans="2:16" ht="14.25">
      <c r="B24" s="57" t="s">
        <v>29</v>
      </c>
      <c r="C24" s="52" t="s">
        <v>45</v>
      </c>
      <c r="D24" s="107">
        <v>3</v>
      </c>
      <c r="E24" s="108">
        <v>5</v>
      </c>
      <c r="F24" s="108">
        <v>4</v>
      </c>
      <c r="G24" s="108">
        <v>4</v>
      </c>
      <c r="H24" s="109">
        <v>8</v>
      </c>
      <c r="I24" s="108">
        <v>1</v>
      </c>
      <c r="J24" s="108">
        <v>7</v>
      </c>
      <c r="K24" s="108">
        <v>2</v>
      </c>
      <c r="L24" s="108">
        <v>5</v>
      </c>
      <c r="M24" s="108">
        <v>3</v>
      </c>
      <c r="N24" s="108">
        <v>4</v>
      </c>
      <c r="O24" s="110">
        <v>1</v>
      </c>
      <c r="P24" s="111">
        <f>SUM(D24:O24)</f>
        <v>47</v>
      </c>
    </row>
    <row r="25" spans="2:16" ht="14.25">
      <c r="B25" s="58"/>
      <c r="C25" s="46" t="s">
        <v>40</v>
      </c>
      <c r="D25" s="20">
        <f aca="true" t="shared" si="6" ref="D25:P25">+(D23-D24)/D24*100</f>
        <v>200</v>
      </c>
      <c r="E25" s="21">
        <f t="shared" si="6"/>
        <v>-20</v>
      </c>
      <c r="F25" s="21">
        <f t="shared" si="6"/>
        <v>50</v>
      </c>
      <c r="G25" s="21">
        <f t="shared" si="6"/>
        <v>50</v>
      </c>
      <c r="H25" s="21">
        <f t="shared" si="6"/>
        <v>-12.5</v>
      </c>
      <c r="I25" s="21">
        <f t="shared" si="6"/>
        <v>200</v>
      </c>
      <c r="J25" s="21">
        <f t="shared" si="6"/>
        <v>-42.857142857142854</v>
      </c>
      <c r="K25" s="21">
        <f t="shared" si="6"/>
        <v>200</v>
      </c>
      <c r="L25" s="21">
        <f t="shared" si="6"/>
        <v>-40</v>
      </c>
      <c r="M25" s="21">
        <f t="shared" si="6"/>
        <v>33.33333333333333</v>
      </c>
      <c r="N25" s="21">
        <f t="shared" si="6"/>
        <v>-100</v>
      </c>
      <c r="O25" s="21">
        <f t="shared" si="6"/>
        <v>600</v>
      </c>
      <c r="P25" s="22">
        <f t="shared" si="6"/>
        <v>25.53191489361702</v>
      </c>
    </row>
    <row r="26" spans="2:16" ht="14.25">
      <c r="B26" s="56"/>
      <c r="C26" s="51" t="s">
        <v>47</v>
      </c>
      <c r="D26" s="18">
        <v>5</v>
      </c>
      <c r="E26" s="11">
        <v>3</v>
      </c>
      <c r="F26" s="11">
        <v>4</v>
      </c>
      <c r="G26" s="11">
        <v>13</v>
      </c>
      <c r="H26" s="12">
        <v>2</v>
      </c>
      <c r="I26" s="11">
        <v>4</v>
      </c>
      <c r="J26" s="11">
        <v>12</v>
      </c>
      <c r="K26" s="11">
        <v>3</v>
      </c>
      <c r="L26" s="11">
        <v>9</v>
      </c>
      <c r="M26" s="11">
        <v>3</v>
      </c>
      <c r="N26" s="11">
        <v>5</v>
      </c>
      <c r="O26" s="100">
        <v>3</v>
      </c>
      <c r="P26" s="13">
        <f>SUM(D26:O26)</f>
        <v>66</v>
      </c>
    </row>
    <row r="27" spans="2:16" ht="14.25">
      <c r="B27" s="57" t="s">
        <v>30</v>
      </c>
      <c r="C27" s="52" t="s">
        <v>45</v>
      </c>
      <c r="D27" s="107">
        <v>14</v>
      </c>
      <c r="E27" s="108">
        <v>5</v>
      </c>
      <c r="F27" s="108">
        <v>4</v>
      </c>
      <c r="G27" s="108">
        <v>4</v>
      </c>
      <c r="H27" s="109">
        <v>4</v>
      </c>
      <c r="I27" s="108">
        <v>8</v>
      </c>
      <c r="J27" s="108">
        <v>9</v>
      </c>
      <c r="K27" s="108">
        <v>5</v>
      </c>
      <c r="L27" s="108">
        <v>7</v>
      </c>
      <c r="M27" s="108">
        <v>3</v>
      </c>
      <c r="N27" s="108">
        <v>4</v>
      </c>
      <c r="O27" s="110">
        <v>7</v>
      </c>
      <c r="P27" s="111">
        <f>SUM(D27:O27)</f>
        <v>74</v>
      </c>
    </row>
    <row r="28" spans="2:16" ht="15" thickBot="1">
      <c r="B28" s="59"/>
      <c r="C28" s="46" t="s">
        <v>40</v>
      </c>
      <c r="D28" s="20">
        <f aca="true" t="shared" si="7" ref="D28:P28">+(D26-D27)/D27*100</f>
        <v>-64.28571428571429</v>
      </c>
      <c r="E28" s="21">
        <f t="shared" si="7"/>
        <v>-40</v>
      </c>
      <c r="F28" s="21">
        <f t="shared" si="7"/>
        <v>0</v>
      </c>
      <c r="G28" s="21">
        <f t="shared" si="7"/>
        <v>225</v>
      </c>
      <c r="H28" s="21">
        <f t="shared" si="7"/>
        <v>-50</v>
      </c>
      <c r="I28" s="21">
        <f t="shared" si="7"/>
        <v>-50</v>
      </c>
      <c r="J28" s="21">
        <f t="shared" si="7"/>
        <v>33.33333333333333</v>
      </c>
      <c r="K28" s="21">
        <f t="shared" si="7"/>
        <v>-40</v>
      </c>
      <c r="L28" s="21">
        <f t="shared" si="7"/>
        <v>28.57142857142857</v>
      </c>
      <c r="M28" s="21">
        <f t="shared" si="7"/>
        <v>0</v>
      </c>
      <c r="N28" s="21">
        <f t="shared" si="7"/>
        <v>25</v>
      </c>
      <c r="O28" s="21">
        <f t="shared" si="7"/>
        <v>-57.14285714285714</v>
      </c>
      <c r="P28" s="22">
        <f t="shared" si="7"/>
        <v>-10.81081081081081</v>
      </c>
    </row>
    <row r="29" spans="2:16" ht="15" thickTop="1">
      <c r="B29" s="60"/>
      <c r="C29" s="28" t="s">
        <v>47</v>
      </c>
      <c r="D29" s="88">
        <f>+D5+D8+D11+D14+D17+D20+D23+D26</f>
        <v>135</v>
      </c>
      <c r="E29" s="29">
        <f aca="true" t="shared" si="8" ref="E29:O29">+E5+E8+E11+E14+E17+E20+E23+E26</f>
        <v>94</v>
      </c>
      <c r="F29" s="29">
        <f t="shared" si="8"/>
        <v>166</v>
      </c>
      <c r="G29" s="29">
        <f t="shared" si="8"/>
        <v>157</v>
      </c>
      <c r="H29" s="29">
        <f t="shared" si="8"/>
        <v>119</v>
      </c>
      <c r="I29" s="29">
        <f t="shared" si="8"/>
        <v>128</v>
      </c>
      <c r="J29" s="29">
        <f t="shared" si="8"/>
        <v>176</v>
      </c>
      <c r="K29" s="29">
        <f t="shared" si="8"/>
        <v>134</v>
      </c>
      <c r="L29" s="29">
        <f t="shared" si="8"/>
        <v>139</v>
      </c>
      <c r="M29" s="29">
        <f t="shared" si="8"/>
        <v>129</v>
      </c>
      <c r="N29" s="29">
        <f t="shared" si="8"/>
        <v>140</v>
      </c>
      <c r="O29" s="30">
        <f t="shared" si="8"/>
        <v>119</v>
      </c>
      <c r="P29" s="31">
        <f>+P5+P8+P11+P14+P17+P20+P23+P26</f>
        <v>1636</v>
      </c>
    </row>
    <row r="30" spans="2:16" ht="14.25">
      <c r="B30" s="61" t="s">
        <v>31</v>
      </c>
      <c r="C30" s="77" t="s">
        <v>45</v>
      </c>
      <c r="D30" s="34">
        <f aca="true" t="shared" si="9" ref="D30:O30">+D6+D9+D12+D15+D18+D21+D24+D27</f>
        <v>150</v>
      </c>
      <c r="E30" s="35">
        <f t="shared" si="9"/>
        <v>125</v>
      </c>
      <c r="F30" s="35">
        <f t="shared" si="9"/>
        <v>151</v>
      </c>
      <c r="G30" s="35">
        <f t="shared" si="9"/>
        <v>142</v>
      </c>
      <c r="H30" s="35">
        <f t="shared" si="9"/>
        <v>152</v>
      </c>
      <c r="I30" s="35">
        <f t="shared" si="9"/>
        <v>139</v>
      </c>
      <c r="J30" s="35">
        <f t="shared" si="9"/>
        <v>156</v>
      </c>
      <c r="K30" s="35">
        <f t="shared" si="9"/>
        <v>124</v>
      </c>
      <c r="L30" s="35">
        <f t="shared" si="9"/>
        <v>144</v>
      </c>
      <c r="M30" s="35">
        <f t="shared" si="9"/>
        <v>108</v>
      </c>
      <c r="N30" s="35">
        <f t="shared" si="9"/>
        <v>103</v>
      </c>
      <c r="O30" s="36">
        <f t="shared" si="9"/>
        <v>127</v>
      </c>
      <c r="P30" s="37">
        <f>+P6+P9+P12+P15+P18+P21+P24+P27</f>
        <v>1621</v>
      </c>
    </row>
    <row r="31" spans="2:16" ht="15" thickBot="1">
      <c r="B31" s="62"/>
      <c r="C31" s="53" t="s">
        <v>40</v>
      </c>
      <c r="D31" s="38">
        <f aca="true" t="shared" si="10" ref="D31:P31">+(D29-D30)/D30*100</f>
        <v>-10</v>
      </c>
      <c r="E31" s="39">
        <f t="shared" si="10"/>
        <v>-24.8</v>
      </c>
      <c r="F31" s="39">
        <f t="shared" si="10"/>
        <v>9.933774834437086</v>
      </c>
      <c r="G31" s="39">
        <f t="shared" si="10"/>
        <v>10.56338028169014</v>
      </c>
      <c r="H31" s="39">
        <f t="shared" si="10"/>
        <v>-21.710526315789476</v>
      </c>
      <c r="I31" s="39">
        <f t="shared" si="10"/>
        <v>-7.913669064748201</v>
      </c>
      <c r="J31" s="39">
        <f t="shared" si="10"/>
        <v>12.82051282051282</v>
      </c>
      <c r="K31" s="39">
        <f t="shared" si="10"/>
        <v>8.064516129032258</v>
      </c>
      <c r="L31" s="39">
        <f t="shared" si="10"/>
        <v>-3.4722222222222223</v>
      </c>
      <c r="M31" s="39">
        <f t="shared" si="10"/>
        <v>19.444444444444446</v>
      </c>
      <c r="N31" s="39">
        <f t="shared" si="10"/>
        <v>35.92233009708738</v>
      </c>
      <c r="O31" s="39">
        <f t="shared" si="10"/>
        <v>-6.299212598425196</v>
      </c>
      <c r="P31" s="40">
        <f t="shared" si="10"/>
        <v>0.9253547193090685</v>
      </c>
    </row>
    <row r="32" spans="2:16" ht="15" thickTop="1">
      <c r="B32" s="60"/>
      <c r="C32" s="28" t="s">
        <v>47</v>
      </c>
      <c r="D32" s="69">
        <v>8</v>
      </c>
      <c r="E32" s="69">
        <v>14</v>
      </c>
      <c r="F32" s="69">
        <v>9</v>
      </c>
      <c r="G32" s="69">
        <v>14</v>
      </c>
      <c r="H32" s="69">
        <v>4</v>
      </c>
      <c r="I32" s="69">
        <v>11</v>
      </c>
      <c r="J32" s="69">
        <v>10</v>
      </c>
      <c r="K32" s="69">
        <v>3</v>
      </c>
      <c r="L32" s="69">
        <v>4</v>
      </c>
      <c r="M32" s="69">
        <v>3</v>
      </c>
      <c r="N32" s="69">
        <v>1</v>
      </c>
      <c r="O32" s="69">
        <v>7</v>
      </c>
      <c r="P32" s="31">
        <f>SUM(D32:O32)</f>
        <v>88</v>
      </c>
    </row>
    <row r="33" spans="2:16" ht="14.25">
      <c r="B33" s="61" t="s">
        <v>41</v>
      </c>
      <c r="C33" s="77" t="s">
        <v>45</v>
      </c>
      <c r="D33" s="34">
        <v>10</v>
      </c>
      <c r="E33" s="35">
        <v>9</v>
      </c>
      <c r="F33" s="35">
        <v>5</v>
      </c>
      <c r="G33" s="35">
        <v>10</v>
      </c>
      <c r="H33" s="35">
        <v>13</v>
      </c>
      <c r="I33" s="35">
        <v>15</v>
      </c>
      <c r="J33" s="35">
        <v>10</v>
      </c>
      <c r="K33" s="35">
        <v>8</v>
      </c>
      <c r="L33" s="35">
        <v>7</v>
      </c>
      <c r="M33" s="35">
        <v>2</v>
      </c>
      <c r="N33" s="35">
        <v>1</v>
      </c>
      <c r="O33" s="36">
        <v>4</v>
      </c>
      <c r="P33" s="37">
        <f>SUM(D33:O33)</f>
        <v>94</v>
      </c>
    </row>
    <row r="34" spans="2:16" ht="15" thickBot="1">
      <c r="B34" s="62"/>
      <c r="C34" s="53" t="s">
        <v>40</v>
      </c>
      <c r="D34" s="38">
        <f aca="true" t="shared" si="11" ref="D34:P34">+(D32-D33)/D33*100</f>
        <v>-20</v>
      </c>
      <c r="E34" s="39">
        <f t="shared" si="11"/>
        <v>55.55555555555556</v>
      </c>
      <c r="F34" s="39">
        <f t="shared" si="11"/>
        <v>80</v>
      </c>
      <c r="G34" s="39">
        <f t="shared" si="11"/>
        <v>40</v>
      </c>
      <c r="H34" s="39">
        <f t="shared" si="11"/>
        <v>-69.23076923076923</v>
      </c>
      <c r="I34" s="39">
        <f t="shared" si="11"/>
        <v>-26.666666666666668</v>
      </c>
      <c r="J34" s="39">
        <f t="shared" si="11"/>
        <v>0</v>
      </c>
      <c r="K34" s="39">
        <f t="shared" si="11"/>
        <v>-62.5</v>
      </c>
      <c r="L34" s="39">
        <f t="shared" si="11"/>
        <v>-42.857142857142854</v>
      </c>
      <c r="M34" s="39">
        <f t="shared" si="11"/>
        <v>50</v>
      </c>
      <c r="N34" s="39">
        <f t="shared" si="11"/>
        <v>0</v>
      </c>
      <c r="O34" s="39">
        <f t="shared" si="11"/>
        <v>75</v>
      </c>
      <c r="P34" s="40">
        <f t="shared" si="11"/>
        <v>-6.382978723404255</v>
      </c>
    </row>
    <row r="35" spans="2:16" ht="15" thickTop="1">
      <c r="B35" s="63"/>
      <c r="C35" s="47" t="s">
        <v>47</v>
      </c>
      <c r="D35" s="106">
        <f>D29+D32</f>
        <v>143</v>
      </c>
      <c r="E35" s="106">
        <f aca="true" t="shared" si="12" ref="E35:O35">E29+E32</f>
        <v>108</v>
      </c>
      <c r="F35" s="106">
        <f t="shared" si="12"/>
        <v>175</v>
      </c>
      <c r="G35" s="106">
        <f t="shared" si="12"/>
        <v>171</v>
      </c>
      <c r="H35" s="106">
        <f t="shared" si="12"/>
        <v>123</v>
      </c>
      <c r="I35" s="106">
        <f t="shared" si="12"/>
        <v>139</v>
      </c>
      <c r="J35" s="106">
        <f t="shared" si="12"/>
        <v>186</v>
      </c>
      <c r="K35" s="106">
        <f t="shared" si="12"/>
        <v>137</v>
      </c>
      <c r="L35" s="106">
        <f t="shared" si="12"/>
        <v>143</v>
      </c>
      <c r="M35" s="106">
        <f t="shared" si="12"/>
        <v>132</v>
      </c>
      <c r="N35" s="106">
        <f t="shared" si="12"/>
        <v>141</v>
      </c>
      <c r="O35" s="106">
        <f t="shared" si="12"/>
        <v>126</v>
      </c>
      <c r="P35" s="27">
        <f>SUM(D35:O35)</f>
        <v>1724</v>
      </c>
    </row>
    <row r="36" spans="2:16" ht="14.25">
      <c r="B36" s="64" t="s">
        <v>32</v>
      </c>
      <c r="C36" s="54" t="s">
        <v>45</v>
      </c>
      <c r="D36" s="116">
        <f>SUM(D30,D33)</f>
        <v>160</v>
      </c>
      <c r="E36" s="113">
        <f aca="true" t="shared" si="13" ref="E36:O36">SUM(E30,E33)</f>
        <v>134</v>
      </c>
      <c r="F36" s="113">
        <f t="shared" si="13"/>
        <v>156</v>
      </c>
      <c r="G36" s="113">
        <f t="shared" si="13"/>
        <v>152</v>
      </c>
      <c r="H36" s="113">
        <f t="shared" si="13"/>
        <v>165</v>
      </c>
      <c r="I36" s="113">
        <f t="shared" si="13"/>
        <v>154</v>
      </c>
      <c r="J36" s="113">
        <f t="shared" si="13"/>
        <v>166</v>
      </c>
      <c r="K36" s="113">
        <f t="shared" si="13"/>
        <v>132</v>
      </c>
      <c r="L36" s="113">
        <f t="shared" si="13"/>
        <v>151</v>
      </c>
      <c r="M36" s="113">
        <f t="shared" si="13"/>
        <v>110</v>
      </c>
      <c r="N36" s="113">
        <f t="shared" si="13"/>
        <v>104</v>
      </c>
      <c r="O36" s="105">
        <f t="shared" si="13"/>
        <v>131</v>
      </c>
      <c r="P36" s="115">
        <f>SUM(D36:O36)</f>
        <v>1715</v>
      </c>
    </row>
    <row r="37" spans="2:16" ht="15" thickBot="1">
      <c r="B37" s="65"/>
      <c r="C37" s="48" t="s">
        <v>40</v>
      </c>
      <c r="D37" s="42">
        <f aca="true" t="shared" si="14" ref="D37:P37">+(D35-D36)/D36*100</f>
        <v>-10.625</v>
      </c>
      <c r="E37" s="43">
        <f t="shared" si="14"/>
        <v>-19.402985074626866</v>
      </c>
      <c r="F37" s="43">
        <f t="shared" si="14"/>
        <v>12.179487179487179</v>
      </c>
      <c r="G37" s="43">
        <f t="shared" si="14"/>
        <v>12.5</v>
      </c>
      <c r="H37" s="43">
        <f t="shared" si="14"/>
        <v>-25.454545454545453</v>
      </c>
      <c r="I37" s="43">
        <f t="shared" si="14"/>
        <v>-9.740259740259742</v>
      </c>
      <c r="J37" s="43">
        <f t="shared" si="14"/>
        <v>12.048192771084338</v>
      </c>
      <c r="K37" s="43">
        <f t="shared" si="14"/>
        <v>3.787878787878788</v>
      </c>
      <c r="L37" s="43">
        <f t="shared" si="14"/>
        <v>-5.298013245033113</v>
      </c>
      <c r="M37" s="43">
        <f t="shared" si="14"/>
        <v>20</v>
      </c>
      <c r="N37" s="43">
        <f t="shared" si="14"/>
        <v>35.57692307692308</v>
      </c>
      <c r="O37" s="43">
        <f t="shared" si="14"/>
        <v>-3.816793893129771</v>
      </c>
      <c r="P37" s="44">
        <f t="shared" si="14"/>
        <v>0.5247813411078718</v>
      </c>
    </row>
    <row r="38" spans="2:16" ht="13.5">
      <c r="B38" s="1"/>
      <c r="C38" s="1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1"/>
    </row>
    <row r="47" ht="18" customHeight="1"/>
  </sheetData>
  <sheetProtection/>
  <mergeCells count="1">
    <mergeCell ref="B2:P2"/>
  </mergeCells>
  <printOptions/>
  <pageMargins left="1.51" right="0.7874015748031497" top="0.51" bottom="0.31496062992125984" header="0.4330708661417323" footer="0.2362204724409449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23" activePane="bottomRight" state="frozen"/>
      <selection pane="topLeft" activeCell="N5" sqref="N5"/>
      <selection pane="topRight" activeCell="N5" sqref="N5"/>
      <selection pane="bottomLeft" activeCell="N5" sqref="N5"/>
      <selection pane="bottomRight" activeCell="O33" sqref="O33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25" t="s">
        <v>49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5"/>
      <c r="C4" s="67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8"/>
      <c r="C5" s="51" t="s">
        <v>47</v>
      </c>
      <c r="D5" s="18">
        <v>50</v>
      </c>
      <c r="E5" s="11">
        <v>72</v>
      </c>
      <c r="F5" s="11">
        <v>24</v>
      </c>
      <c r="G5" s="119">
        <v>59</v>
      </c>
      <c r="H5" s="12">
        <v>0</v>
      </c>
      <c r="I5" s="11">
        <v>33</v>
      </c>
      <c r="J5" s="11">
        <v>69</v>
      </c>
      <c r="K5" s="11">
        <v>18</v>
      </c>
      <c r="L5" s="11">
        <v>63</v>
      </c>
      <c r="M5" s="11">
        <v>24</v>
      </c>
      <c r="N5" s="11">
        <v>50</v>
      </c>
      <c r="O5" s="100">
        <v>52</v>
      </c>
      <c r="P5" s="13">
        <f>SUM(D5:O5)</f>
        <v>514</v>
      </c>
    </row>
    <row r="6" spans="2:16" ht="14.25">
      <c r="B6" s="57" t="s">
        <v>23</v>
      </c>
      <c r="C6" s="52" t="s">
        <v>45</v>
      </c>
      <c r="D6" s="107">
        <v>19</v>
      </c>
      <c r="E6" s="108">
        <v>24</v>
      </c>
      <c r="F6" s="108">
        <v>8</v>
      </c>
      <c r="G6" s="108">
        <v>24</v>
      </c>
      <c r="H6" s="109">
        <v>23</v>
      </c>
      <c r="I6" s="108">
        <v>48</v>
      </c>
      <c r="J6" s="108">
        <v>110</v>
      </c>
      <c r="K6" s="108">
        <v>24</v>
      </c>
      <c r="L6" s="108">
        <v>10</v>
      </c>
      <c r="M6" s="108">
        <v>0</v>
      </c>
      <c r="N6" s="108">
        <v>6</v>
      </c>
      <c r="O6" s="110">
        <v>25</v>
      </c>
      <c r="P6" s="111">
        <f>SUM(D6:O6)</f>
        <v>321</v>
      </c>
    </row>
    <row r="7" spans="2:16" ht="14.25">
      <c r="B7" s="58"/>
      <c r="C7" s="46" t="s">
        <v>40</v>
      </c>
      <c r="D7" s="20">
        <f>+(D5-D6)/D6*100</f>
        <v>163.1578947368421</v>
      </c>
      <c r="E7" s="24">
        <f aca="true" t="shared" si="0" ref="E7:O7">+(E5-E6)/E6*100</f>
        <v>200</v>
      </c>
      <c r="F7" s="24">
        <f t="shared" si="0"/>
        <v>200</v>
      </c>
      <c r="G7" s="24">
        <f t="shared" si="0"/>
        <v>145.83333333333331</v>
      </c>
      <c r="H7" s="21">
        <f t="shared" si="0"/>
        <v>-100</v>
      </c>
      <c r="I7" s="25">
        <f t="shared" si="0"/>
        <v>-31.25</v>
      </c>
      <c r="J7" s="24">
        <f t="shared" si="0"/>
        <v>-37.27272727272727</v>
      </c>
      <c r="K7" s="24">
        <f t="shared" si="0"/>
        <v>-25</v>
      </c>
      <c r="L7" s="24">
        <f t="shared" si="0"/>
        <v>530</v>
      </c>
      <c r="M7" s="21" t="e">
        <f t="shared" si="0"/>
        <v>#DIV/0!</v>
      </c>
      <c r="N7" s="25">
        <f t="shared" si="0"/>
        <v>733.3333333333333</v>
      </c>
      <c r="O7" s="98">
        <f t="shared" si="0"/>
        <v>108</v>
      </c>
      <c r="P7" s="22">
        <f>+(P5-P6)/P6*100</f>
        <v>60.12461059190031</v>
      </c>
    </row>
    <row r="8" spans="2:16" ht="14.25">
      <c r="B8" s="56"/>
      <c r="C8" s="51" t="s">
        <v>47</v>
      </c>
      <c r="D8" s="18">
        <v>4</v>
      </c>
      <c r="E8" s="11">
        <v>2</v>
      </c>
      <c r="F8" s="11">
        <v>6</v>
      </c>
      <c r="G8" s="11">
        <v>8</v>
      </c>
      <c r="H8" s="12">
        <v>12</v>
      </c>
      <c r="I8" s="11">
        <v>8</v>
      </c>
      <c r="J8" s="11">
        <v>6</v>
      </c>
      <c r="K8" s="11">
        <v>30</v>
      </c>
      <c r="L8" s="11">
        <v>16</v>
      </c>
      <c r="M8" s="11">
        <v>0</v>
      </c>
      <c r="N8" s="11">
        <v>0</v>
      </c>
      <c r="O8" s="100">
        <v>0</v>
      </c>
      <c r="P8" s="13">
        <f>SUM(D8:O8)</f>
        <v>92</v>
      </c>
    </row>
    <row r="9" spans="2:16" ht="14.25">
      <c r="B9" s="57" t="s">
        <v>33</v>
      </c>
      <c r="C9" s="52" t="s">
        <v>45</v>
      </c>
      <c r="D9" s="107">
        <v>6</v>
      </c>
      <c r="E9" s="108">
        <v>8</v>
      </c>
      <c r="F9" s="108">
        <v>0</v>
      </c>
      <c r="G9" s="108">
        <v>0</v>
      </c>
      <c r="H9" s="109">
        <v>0</v>
      </c>
      <c r="I9" s="108">
        <v>17</v>
      </c>
      <c r="J9" s="108">
        <v>8</v>
      </c>
      <c r="K9" s="108">
        <v>0</v>
      </c>
      <c r="L9" s="108">
        <v>0</v>
      </c>
      <c r="M9" s="108">
        <v>0</v>
      </c>
      <c r="N9" s="108">
        <v>0</v>
      </c>
      <c r="O9" s="110">
        <v>0</v>
      </c>
      <c r="P9" s="111">
        <f>SUM(D9:O9)</f>
        <v>39</v>
      </c>
    </row>
    <row r="10" spans="2:16" ht="14.25">
      <c r="B10" s="58"/>
      <c r="C10" s="46" t="s">
        <v>40</v>
      </c>
      <c r="D10" s="92">
        <f>+(D8-D9)/D9*100</f>
        <v>-33.33333333333333</v>
      </c>
      <c r="E10" s="21">
        <f aca="true" t="shared" si="1" ref="E10:O10">+(E8-E9)/E9*100</f>
        <v>-75</v>
      </c>
      <c r="F10" s="21" t="e">
        <f t="shared" si="1"/>
        <v>#DIV/0!</v>
      </c>
      <c r="G10" s="21" t="e">
        <f t="shared" si="1"/>
        <v>#DIV/0!</v>
      </c>
      <c r="H10" s="21" t="e">
        <f t="shared" si="1"/>
        <v>#DIV/0!</v>
      </c>
      <c r="I10" s="21">
        <f t="shared" si="1"/>
        <v>-52.94117647058824</v>
      </c>
      <c r="J10" s="21">
        <f>+(J8-J9)/J9*100</f>
        <v>-25</v>
      </c>
      <c r="K10" s="21" t="e">
        <f t="shared" si="1"/>
        <v>#DIV/0!</v>
      </c>
      <c r="L10" s="21" t="e">
        <f t="shared" si="1"/>
        <v>#DIV/0!</v>
      </c>
      <c r="M10" s="21" t="e">
        <f t="shared" si="1"/>
        <v>#DIV/0!</v>
      </c>
      <c r="N10" s="21" t="e">
        <f t="shared" si="1"/>
        <v>#DIV/0!</v>
      </c>
      <c r="O10" s="21" t="e">
        <f t="shared" si="1"/>
        <v>#DIV/0!</v>
      </c>
      <c r="P10" s="22">
        <f>+(P8-P9)/P9*100</f>
        <v>135.8974358974359</v>
      </c>
    </row>
    <row r="11" spans="2:16" ht="14.25">
      <c r="B11" s="56"/>
      <c r="C11" s="51" t="s">
        <v>47</v>
      </c>
      <c r="D11" s="18">
        <v>37</v>
      </c>
      <c r="E11" s="11">
        <v>47</v>
      </c>
      <c r="F11" s="11">
        <v>90</v>
      </c>
      <c r="G11" s="11">
        <v>67</v>
      </c>
      <c r="H11" s="12">
        <v>59</v>
      </c>
      <c r="I11" s="11">
        <v>34</v>
      </c>
      <c r="J11" s="11">
        <v>77</v>
      </c>
      <c r="K11" s="11">
        <v>91</v>
      </c>
      <c r="L11" s="11">
        <v>46</v>
      </c>
      <c r="M11" s="11">
        <v>48</v>
      </c>
      <c r="N11" s="11">
        <v>122</v>
      </c>
      <c r="O11" s="100">
        <v>119</v>
      </c>
      <c r="P11" s="13">
        <f>SUM(D11:O11)</f>
        <v>837</v>
      </c>
    </row>
    <row r="12" spans="2:16" ht="14.25">
      <c r="B12" s="57" t="s">
        <v>25</v>
      </c>
      <c r="C12" s="52" t="s">
        <v>45</v>
      </c>
      <c r="D12" s="107">
        <v>61</v>
      </c>
      <c r="E12" s="108">
        <v>112</v>
      </c>
      <c r="F12" s="108">
        <v>33</v>
      </c>
      <c r="G12" s="108">
        <v>94</v>
      </c>
      <c r="H12" s="109">
        <v>48</v>
      </c>
      <c r="I12" s="108">
        <v>20</v>
      </c>
      <c r="J12" s="108">
        <v>52</v>
      </c>
      <c r="K12" s="108">
        <v>88</v>
      </c>
      <c r="L12" s="108">
        <v>93</v>
      </c>
      <c r="M12" s="108">
        <v>36</v>
      </c>
      <c r="N12" s="108">
        <v>8</v>
      </c>
      <c r="O12" s="110">
        <v>43</v>
      </c>
      <c r="P12" s="111">
        <f>SUM(D12:O12)</f>
        <v>688</v>
      </c>
    </row>
    <row r="13" spans="2:16" ht="14.25">
      <c r="B13" s="58"/>
      <c r="C13" s="46" t="s">
        <v>40</v>
      </c>
      <c r="D13" s="92">
        <f aca="true" t="shared" si="2" ref="D13:P13">+(D11-D12)/D12*100</f>
        <v>-39.34426229508197</v>
      </c>
      <c r="E13" s="21">
        <f t="shared" si="2"/>
        <v>-58.03571428571429</v>
      </c>
      <c r="F13" s="25">
        <f t="shared" si="2"/>
        <v>172.72727272727272</v>
      </c>
      <c r="G13" s="24">
        <f t="shared" si="2"/>
        <v>-28.723404255319153</v>
      </c>
      <c r="H13" s="24">
        <f t="shared" si="2"/>
        <v>22.916666666666664</v>
      </c>
      <c r="I13" s="21">
        <f t="shared" si="2"/>
        <v>70</v>
      </c>
      <c r="J13" s="25">
        <f t="shared" si="2"/>
        <v>48.07692307692308</v>
      </c>
      <c r="K13" s="24">
        <f t="shared" si="2"/>
        <v>3.4090909090909087</v>
      </c>
      <c r="L13" s="24">
        <f t="shared" si="2"/>
        <v>-50.53763440860215</v>
      </c>
      <c r="M13" s="24">
        <f t="shared" si="2"/>
        <v>33.33333333333333</v>
      </c>
      <c r="N13" s="24">
        <f t="shared" si="2"/>
        <v>1425</v>
      </c>
      <c r="O13" s="98">
        <f t="shared" si="2"/>
        <v>176.74418604651163</v>
      </c>
      <c r="P13" s="22">
        <f t="shared" si="2"/>
        <v>21.656976744186046</v>
      </c>
    </row>
    <row r="14" spans="2:16" ht="14.25">
      <c r="B14" s="56"/>
      <c r="C14" s="51" t="s">
        <v>47</v>
      </c>
      <c r="D14" s="93">
        <v>5</v>
      </c>
      <c r="E14" s="11">
        <v>0</v>
      </c>
      <c r="F14" s="10">
        <v>0</v>
      </c>
      <c r="G14" s="11">
        <v>0</v>
      </c>
      <c r="H14" s="12">
        <v>0</v>
      </c>
      <c r="I14" s="11">
        <v>6</v>
      </c>
      <c r="J14" s="11">
        <v>0</v>
      </c>
      <c r="K14" s="11">
        <v>16</v>
      </c>
      <c r="L14" s="11">
        <v>0</v>
      </c>
      <c r="M14" s="11">
        <v>0</v>
      </c>
      <c r="N14" s="11">
        <v>0</v>
      </c>
      <c r="O14" s="100">
        <v>0</v>
      </c>
      <c r="P14" s="13">
        <f>SUM(D14:O14)</f>
        <v>27</v>
      </c>
    </row>
    <row r="15" spans="2:16" ht="14.25">
      <c r="B15" s="57" t="s">
        <v>34</v>
      </c>
      <c r="C15" s="52" t="s">
        <v>45</v>
      </c>
      <c r="D15" s="103">
        <v>0</v>
      </c>
      <c r="E15" s="108">
        <v>1</v>
      </c>
      <c r="F15" s="117">
        <v>0</v>
      </c>
      <c r="G15" s="108">
        <v>0</v>
      </c>
      <c r="H15" s="109">
        <v>0</v>
      </c>
      <c r="I15" s="108">
        <v>15</v>
      </c>
      <c r="J15" s="108">
        <v>0</v>
      </c>
      <c r="K15" s="108">
        <v>52</v>
      </c>
      <c r="L15" s="108">
        <v>0</v>
      </c>
      <c r="M15" s="108">
        <v>0</v>
      </c>
      <c r="N15" s="108">
        <v>0</v>
      </c>
      <c r="O15" s="110">
        <v>0</v>
      </c>
      <c r="P15" s="111">
        <f>SUM(D15:O15)</f>
        <v>68</v>
      </c>
    </row>
    <row r="16" spans="2:16" ht="14.25">
      <c r="B16" s="58"/>
      <c r="C16" s="46" t="s">
        <v>40</v>
      </c>
      <c r="D16" s="92" t="e">
        <f aca="true" t="shared" si="3" ref="D16:P16">+(D14-D15)/D15*100</f>
        <v>#DIV/0!</v>
      </c>
      <c r="E16" s="21">
        <f t="shared" si="3"/>
        <v>-100</v>
      </c>
      <c r="F16" s="90" t="e">
        <f t="shared" si="3"/>
        <v>#DIV/0!</v>
      </c>
      <c r="G16" s="21" t="e">
        <f t="shared" si="3"/>
        <v>#DIV/0!</v>
      </c>
      <c r="H16" s="21" t="e">
        <f t="shared" si="3"/>
        <v>#DIV/0!</v>
      </c>
      <c r="I16" s="21">
        <f t="shared" si="3"/>
        <v>-60</v>
      </c>
      <c r="J16" s="21" t="e">
        <f t="shared" si="3"/>
        <v>#DIV/0!</v>
      </c>
      <c r="K16" s="21">
        <f t="shared" si="3"/>
        <v>-69.23076923076923</v>
      </c>
      <c r="L16" s="21" t="e">
        <f t="shared" si="3"/>
        <v>#DIV/0!</v>
      </c>
      <c r="M16" s="21" t="e">
        <f t="shared" si="3"/>
        <v>#DIV/0!</v>
      </c>
      <c r="N16" s="21" t="e">
        <f t="shared" si="3"/>
        <v>#DIV/0!</v>
      </c>
      <c r="O16" s="21" t="e">
        <f t="shared" si="3"/>
        <v>#DIV/0!</v>
      </c>
      <c r="P16" s="22">
        <f t="shared" si="3"/>
        <v>-60.29411764705882</v>
      </c>
    </row>
    <row r="17" spans="2:16" ht="14.25">
      <c r="B17" s="56"/>
      <c r="C17" s="51" t="s">
        <v>47</v>
      </c>
      <c r="D17" s="93">
        <v>0</v>
      </c>
      <c r="E17" s="11">
        <v>0</v>
      </c>
      <c r="F17" s="10">
        <v>8</v>
      </c>
      <c r="G17" s="11">
        <v>0</v>
      </c>
      <c r="H17" s="12">
        <v>0</v>
      </c>
      <c r="I17" s="11">
        <v>14</v>
      </c>
      <c r="J17" s="11">
        <v>0</v>
      </c>
      <c r="K17" s="89">
        <v>0</v>
      </c>
      <c r="L17" s="11">
        <v>12</v>
      </c>
      <c r="M17" s="11">
        <v>0</v>
      </c>
      <c r="N17" s="11">
        <v>14</v>
      </c>
      <c r="O17" s="100">
        <v>0</v>
      </c>
      <c r="P17" s="13">
        <f>SUM(D17:O17)</f>
        <v>48</v>
      </c>
    </row>
    <row r="18" spans="2:16" ht="14.25">
      <c r="B18" s="57" t="s">
        <v>35</v>
      </c>
      <c r="C18" s="52" t="s">
        <v>45</v>
      </c>
      <c r="D18" s="103">
        <v>3</v>
      </c>
      <c r="E18" s="108">
        <v>4</v>
      </c>
      <c r="F18" s="117">
        <v>4</v>
      </c>
      <c r="G18" s="108">
        <v>12</v>
      </c>
      <c r="H18" s="109">
        <v>0</v>
      </c>
      <c r="I18" s="108">
        <v>0</v>
      </c>
      <c r="J18" s="108">
        <v>0</v>
      </c>
      <c r="K18" s="118">
        <v>0</v>
      </c>
      <c r="L18" s="108">
        <v>0</v>
      </c>
      <c r="M18" s="108">
        <v>0</v>
      </c>
      <c r="N18" s="108">
        <v>10</v>
      </c>
      <c r="O18" s="110">
        <v>0</v>
      </c>
      <c r="P18" s="111">
        <f>SUM(D18:O18)</f>
        <v>33</v>
      </c>
    </row>
    <row r="19" spans="2:16" ht="14.25">
      <c r="B19" s="58"/>
      <c r="C19" s="46" t="s">
        <v>40</v>
      </c>
      <c r="D19" s="94">
        <f>+(D17-D18)/D18*100</f>
        <v>-100</v>
      </c>
      <c r="E19" s="83">
        <f aca="true" t="shared" si="4" ref="E19:O19">+(E17-E18)/E18*100</f>
        <v>-100</v>
      </c>
      <c r="F19" s="83">
        <f t="shared" si="4"/>
        <v>100</v>
      </c>
      <c r="G19" s="49">
        <f t="shared" si="4"/>
        <v>-100</v>
      </c>
      <c r="H19" s="84" t="e">
        <f t="shared" si="4"/>
        <v>#DIV/0!</v>
      </c>
      <c r="I19" s="84" t="e">
        <f t="shared" si="4"/>
        <v>#DIV/0!</v>
      </c>
      <c r="J19" s="83" t="e">
        <f t="shared" si="4"/>
        <v>#DIV/0!</v>
      </c>
      <c r="K19" s="49" t="e">
        <f t="shared" si="4"/>
        <v>#DIV/0!</v>
      </c>
      <c r="L19" s="84" t="e">
        <f t="shared" si="4"/>
        <v>#DIV/0!</v>
      </c>
      <c r="M19" s="84" t="e">
        <f t="shared" si="4"/>
        <v>#DIV/0!</v>
      </c>
      <c r="N19" s="84">
        <f t="shared" si="4"/>
        <v>40</v>
      </c>
      <c r="O19" s="99" t="e">
        <f t="shared" si="4"/>
        <v>#DIV/0!</v>
      </c>
      <c r="P19" s="22">
        <f>+(P17-P18)/P18*100</f>
        <v>45.45454545454545</v>
      </c>
    </row>
    <row r="20" spans="2:16" ht="14.25">
      <c r="B20" s="56"/>
      <c r="C20" s="51" t="s">
        <v>47</v>
      </c>
      <c r="D20" s="93">
        <v>0</v>
      </c>
      <c r="E20" s="11">
        <v>0</v>
      </c>
      <c r="F20" s="10">
        <v>0</v>
      </c>
      <c r="G20" s="11">
        <v>8</v>
      </c>
      <c r="H20" s="12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0</v>
      </c>
      <c r="O20" s="100">
        <v>1</v>
      </c>
      <c r="P20" s="13">
        <f>SUM(D20:O20)</f>
        <v>10</v>
      </c>
    </row>
    <row r="21" spans="2:16" ht="14.25">
      <c r="B21" s="57" t="s">
        <v>28</v>
      </c>
      <c r="C21" s="52" t="s">
        <v>45</v>
      </c>
      <c r="D21" s="103">
        <v>12</v>
      </c>
      <c r="E21" s="108">
        <v>12</v>
      </c>
      <c r="F21" s="117">
        <v>0</v>
      </c>
      <c r="G21" s="108">
        <v>8</v>
      </c>
      <c r="H21" s="109">
        <v>0</v>
      </c>
      <c r="I21" s="108">
        <v>0</v>
      </c>
      <c r="J21" s="108">
        <v>6</v>
      </c>
      <c r="K21" s="108">
        <v>10</v>
      </c>
      <c r="L21" s="108">
        <v>1</v>
      </c>
      <c r="M21" s="108">
        <v>0</v>
      </c>
      <c r="N21" s="108">
        <v>0</v>
      </c>
      <c r="O21" s="110">
        <v>0</v>
      </c>
      <c r="P21" s="111">
        <f>SUM(D21:O21)</f>
        <v>49</v>
      </c>
    </row>
    <row r="22" spans="2:16" ht="14.25">
      <c r="B22" s="58"/>
      <c r="C22" s="46" t="s">
        <v>40</v>
      </c>
      <c r="D22" s="94">
        <f aca="true" t="shared" si="5" ref="D22:P22">+(D20-D21)/D21*100</f>
        <v>-100</v>
      </c>
      <c r="E22" s="83">
        <f t="shared" si="5"/>
        <v>-100</v>
      </c>
      <c r="F22" s="49" t="e">
        <f t="shared" si="5"/>
        <v>#DIV/0!</v>
      </c>
      <c r="G22" s="84">
        <f t="shared" si="5"/>
        <v>0</v>
      </c>
      <c r="H22" s="84" t="e">
        <f t="shared" si="5"/>
        <v>#DIV/0!</v>
      </c>
      <c r="I22" s="83" t="e">
        <f t="shared" si="5"/>
        <v>#DIV/0!</v>
      </c>
      <c r="J22" s="49">
        <f t="shared" si="5"/>
        <v>-100</v>
      </c>
      <c r="K22" s="84">
        <f t="shared" si="5"/>
        <v>-100</v>
      </c>
      <c r="L22" s="84">
        <f t="shared" si="5"/>
        <v>-100</v>
      </c>
      <c r="M22" s="84" t="e">
        <f t="shared" si="5"/>
        <v>#DIV/0!</v>
      </c>
      <c r="N22" s="84" t="e">
        <f t="shared" si="5"/>
        <v>#DIV/0!</v>
      </c>
      <c r="O22" s="99" t="e">
        <f t="shared" si="5"/>
        <v>#DIV/0!</v>
      </c>
      <c r="P22" s="22">
        <f t="shared" si="5"/>
        <v>-79.59183673469387</v>
      </c>
    </row>
    <row r="23" spans="2:16" ht="14.25">
      <c r="B23" s="56"/>
      <c r="C23" s="51" t="s">
        <v>47</v>
      </c>
      <c r="D23" s="93">
        <v>4</v>
      </c>
      <c r="E23" s="11">
        <v>0</v>
      </c>
      <c r="F23" s="10">
        <v>0</v>
      </c>
      <c r="G23" s="11">
        <v>0</v>
      </c>
      <c r="H23" s="12">
        <v>0</v>
      </c>
      <c r="I23" s="11">
        <v>0</v>
      </c>
      <c r="J23" s="11">
        <v>0</v>
      </c>
      <c r="K23" s="11">
        <v>0</v>
      </c>
      <c r="L23" s="11">
        <v>0</v>
      </c>
      <c r="M23" s="11">
        <v>8</v>
      </c>
      <c r="N23" s="11">
        <v>0</v>
      </c>
      <c r="O23" s="100">
        <v>4</v>
      </c>
      <c r="P23" s="13">
        <f>SUM(D23:O23)</f>
        <v>16</v>
      </c>
    </row>
    <row r="24" spans="2:16" ht="14.25">
      <c r="B24" s="57" t="s">
        <v>36</v>
      </c>
      <c r="C24" s="52" t="s">
        <v>45</v>
      </c>
      <c r="D24" s="103">
        <v>0</v>
      </c>
      <c r="E24" s="108">
        <v>0</v>
      </c>
      <c r="F24" s="117">
        <v>18</v>
      </c>
      <c r="G24" s="108">
        <v>0</v>
      </c>
      <c r="H24" s="109">
        <v>0</v>
      </c>
      <c r="I24" s="108">
        <v>2</v>
      </c>
      <c r="J24" s="108">
        <v>12</v>
      </c>
      <c r="K24" s="108">
        <v>0</v>
      </c>
      <c r="L24" s="108">
        <v>0</v>
      </c>
      <c r="M24" s="108">
        <v>0</v>
      </c>
      <c r="N24" s="108">
        <v>0</v>
      </c>
      <c r="O24" s="110">
        <v>2</v>
      </c>
      <c r="P24" s="111">
        <f>SUM(D24:O24)</f>
        <v>34</v>
      </c>
    </row>
    <row r="25" spans="2:16" ht="14.25">
      <c r="B25" s="58"/>
      <c r="C25" s="46" t="s">
        <v>40</v>
      </c>
      <c r="D25" s="95" t="e">
        <f aca="true" t="shared" si="6" ref="D25:P25">+(D23-D24)/D24*100</f>
        <v>#DIV/0!</v>
      </c>
      <c r="E25" s="23" t="e">
        <f t="shared" si="6"/>
        <v>#DIV/0!</v>
      </c>
      <c r="F25" s="91">
        <f t="shared" si="6"/>
        <v>-100</v>
      </c>
      <c r="G25" s="23" t="e">
        <f t="shared" si="6"/>
        <v>#DIV/0!</v>
      </c>
      <c r="H25" s="23" t="e">
        <f t="shared" si="6"/>
        <v>#DIV/0!</v>
      </c>
      <c r="I25" s="23">
        <f t="shared" si="6"/>
        <v>-100</v>
      </c>
      <c r="J25" s="23">
        <f t="shared" si="6"/>
        <v>-100</v>
      </c>
      <c r="K25" s="23" t="e">
        <f t="shared" si="6"/>
        <v>#DIV/0!</v>
      </c>
      <c r="L25" s="23" t="e">
        <f t="shared" si="6"/>
        <v>#DIV/0!</v>
      </c>
      <c r="M25" s="23" t="e">
        <f t="shared" si="6"/>
        <v>#DIV/0!</v>
      </c>
      <c r="N25" s="23" t="e">
        <f t="shared" si="6"/>
        <v>#DIV/0!</v>
      </c>
      <c r="O25" s="23">
        <f t="shared" si="6"/>
        <v>100</v>
      </c>
      <c r="P25" s="22">
        <f t="shared" si="6"/>
        <v>-52.94117647058824</v>
      </c>
    </row>
    <row r="26" spans="2:16" ht="14.25">
      <c r="B26" s="56"/>
      <c r="C26" s="51" t="s">
        <v>47</v>
      </c>
      <c r="D26" s="93">
        <v>0</v>
      </c>
      <c r="E26" s="11">
        <v>0</v>
      </c>
      <c r="F26" s="10">
        <v>0</v>
      </c>
      <c r="G26" s="11">
        <v>0</v>
      </c>
      <c r="H26" s="12">
        <v>2</v>
      </c>
      <c r="I26" s="11">
        <v>0</v>
      </c>
      <c r="J26" s="11">
        <v>18</v>
      </c>
      <c r="K26" s="11">
        <v>0</v>
      </c>
      <c r="L26" s="11">
        <v>1</v>
      </c>
      <c r="M26" s="11">
        <v>0</v>
      </c>
      <c r="N26" s="11">
        <v>0</v>
      </c>
      <c r="O26" s="100">
        <v>0</v>
      </c>
      <c r="P26" s="13">
        <f>SUM(D26:O26)</f>
        <v>21</v>
      </c>
    </row>
    <row r="27" spans="2:16" ht="14.25">
      <c r="B27" s="57" t="s">
        <v>30</v>
      </c>
      <c r="C27" s="52" t="s">
        <v>45</v>
      </c>
      <c r="D27" s="103">
        <v>0</v>
      </c>
      <c r="E27" s="108">
        <v>0</v>
      </c>
      <c r="F27" s="117">
        <v>0</v>
      </c>
      <c r="G27" s="108">
        <v>0</v>
      </c>
      <c r="H27" s="109">
        <v>0</v>
      </c>
      <c r="I27" s="108">
        <v>1</v>
      </c>
      <c r="J27" s="108">
        <v>2</v>
      </c>
      <c r="K27" s="108">
        <v>0</v>
      </c>
      <c r="L27" s="108">
        <v>0</v>
      </c>
      <c r="M27" s="108">
        <v>0</v>
      </c>
      <c r="N27" s="108">
        <v>0</v>
      </c>
      <c r="O27" s="110">
        <v>0</v>
      </c>
      <c r="P27" s="111">
        <f>SUM(D27:O27)</f>
        <v>3</v>
      </c>
    </row>
    <row r="28" spans="2:16" ht="15" thickBot="1">
      <c r="B28" s="59"/>
      <c r="C28" s="46" t="s">
        <v>40</v>
      </c>
      <c r="D28" s="96" t="e">
        <f aca="true" t="shared" si="7" ref="D28:O28">+(D26-D27)/D27*100</f>
        <v>#DIV/0!</v>
      </c>
      <c r="E28" s="97" t="e">
        <f t="shared" si="7"/>
        <v>#DIV/0!</v>
      </c>
      <c r="F28" s="90" t="e">
        <f t="shared" si="7"/>
        <v>#DIV/0!</v>
      </c>
      <c r="G28" s="21" t="e">
        <f t="shared" si="7"/>
        <v>#DIV/0!</v>
      </c>
      <c r="H28" s="21" t="e">
        <f t="shared" si="7"/>
        <v>#DIV/0!</v>
      </c>
      <c r="I28" s="21">
        <f t="shared" si="7"/>
        <v>-100</v>
      </c>
      <c r="J28" s="21">
        <f t="shared" si="7"/>
        <v>800</v>
      </c>
      <c r="K28" s="21" t="e">
        <f t="shared" si="7"/>
        <v>#DIV/0!</v>
      </c>
      <c r="L28" s="21" t="e">
        <f t="shared" si="7"/>
        <v>#DIV/0!</v>
      </c>
      <c r="M28" s="21" t="e">
        <f t="shared" si="7"/>
        <v>#DIV/0!</v>
      </c>
      <c r="N28" s="21" t="e">
        <f t="shared" si="7"/>
        <v>#DIV/0!</v>
      </c>
      <c r="O28" s="21" t="e">
        <f t="shared" si="7"/>
        <v>#DIV/0!</v>
      </c>
      <c r="P28" s="22">
        <f>+(P26-P27)/P27*100</f>
        <v>600</v>
      </c>
    </row>
    <row r="29" spans="2:16" ht="15" thickTop="1">
      <c r="B29" s="60"/>
      <c r="C29" s="28" t="s">
        <v>47</v>
      </c>
      <c r="D29" s="29">
        <f>+D5+D8+D11+D14+D17+D20+D23+D26</f>
        <v>100</v>
      </c>
      <c r="E29" s="29">
        <f aca="true" t="shared" si="8" ref="E29:O29">+E5+E8+E11+E14+E17+E20+E23+E26</f>
        <v>121</v>
      </c>
      <c r="F29" s="29">
        <f t="shared" si="8"/>
        <v>128</v>
      </c>
      <c r="G29" s="29">
        <f t="shared" si="8"/>
        <v>142</v>
      </c>
      <c r="H29" s="29">
        <f t="shared" si="8"/>
        <v>73</v>
      </c>
      <c r="I29" s="29">
        <f t="shared" si="8"/>
        <v>95</v>
      </c>
      <c r="J29" s="29">
        <f t="shared" si="8"/>
        <v>170</v>
      </c>
      <c r="K29" s="29">
        <f t="shared" si="8"/>
        <v>155</v>
      </c>
      <c r="L29" s="29">
        <f t="shared" si="8"/>
        <v>138</v>
      </c>
      <c r="M29" s="29">
        <f t="shared" si="8"/>
        <v>81</v>
      </c>
      <c r="N29" s="29">
        <f t="shared" si="8"/>
        <v>186</v>
      </c>
      <c r="O29" s="30">
        <f t="shared" si="8"/>
        <v>176</v>
      </c>
      <c r="P29" s="31">
        <f>+P5+P8+P11+P14+P17+P20+P23+P26</f>
        <v>1565</v>
      </c>
    </row>
    <row r="30" spans="2:16" ht="14.25">
      <c r="B30" s="61" t="s">
        <v>37</v>
      </c>
      <c r="C30" s="77" t="s">
        <v>45</v>
      </c>
      <c r="D30" s="74">
        <f aca="true" t="shared" si="9" ref="D30:O30">+D6+D9+D12+D15+D18+D21+D24+D27</f>
        <v>101</v>
      </c>
      <c r="E30" s="35">
        <f t="shared" si="9"/>
        <v>161</v>
      </c>
      <c r="F30" s="35">
        <f t="shared" si="9"/>
        <v>63</v>
      </c>
      <c r="G30" s="35">
        <f t="shared" si="9"/>
        <v>138</v>
      </c>
      <c r="H30" s="35">
        <f t="shared" si="9"/>
        <v>71</v>
      </c>
      <c r="I30" s="35">
        <f t="shared" si="9"/>
        <v>103</v>
      </c>
      <c r="J30" s="35">
        <f t="shared" si="9"/>
        <v>190</v>
      </c>
      <c r="K30" s="35">
        <f t="shared" si="9"/>
        <v>174</v>
      </c>
      <c r="L30" s="35">
        <f t="shared" si="9"/>
        <v>104</v>
      </c>
      <c r="M30" s="35">
        <f t="shared" si="9"/>
        <v>36</v>
      </c>
      <c r="N30" s="35">
        <f t="shared" si="9"/>
        <v>24</v>
      </c>
      <c r="O30" s="36">
        <f t="shared" si="9"/>
        <v>70</v>
      </c>
      <c r="P30" s="37">
        <f>+P6+P9+P12+P15+P18+P21+P24+P27</f>
        <v>1235</v>
      </c>
    </row>
    <row r="31" spans="2:16" ht="15" thickBot="1">
      <c r="B31" s="62"/>
      <c r="C31" s="53" t="s">
        <v>40</v>
      </c>
      <c r="D31" s="75">
        <f aca="true" t="shared" si="10" ref="D31:P31">+(D29-D30)/D30*100</f>
        <v>-0.9900990099009901</v>
      </c>
      <c r="E31" s="39">
        <f t="shared" si="10"/>
        <v>-24.84472049689441</v>
      </c>
      <c r="F31" s="39">
        <f t="shared" si="10"/>
        <v>103.17460317460319</v>
      </c>
      <c r="G31" s="39">
        <f t="shared" si="10"/>
        <v>2.898550724637681</v>
      </c>
      <c r="H31" s="39">
        <f t="shared" si="10"/>
        <v>2.8169014084507045</v>
      </c>
      <c r="I31" s="39">
        <f t="shared" si="10"/>
        <v>-7.766990291262135</v>
      </c>
      <c r="J31" s="39">
        <f t="shared" si="10"/>
        <v>-10.526315789473683</v>
      </c>
      <c r="K31" s="39">
        <f t="shared" si="10"/>
        <v>-10.919540229885058</v>
      </c>
      <c r="L31" s="39">
        <f t="shared" si="10"/>
        <v>32.69230769230769</v>
      </c>
      <c r="M31" s="39">
        <f t="shared" si="10"/>
        <v>125</v>
      </c>
      <c r="N31" s="39">
        <f t="shared" si="10"/>
        <v>675</v>
      </c>
      <c r="O31" s="39">
        <f t="shared" si="10"/>
        <v>151.42857142857142</v>
      </c>
      <c r="P31" s="40">
        <f t="shared" si="10"/>
        <v>26.720647773279353</v>
      </c>
    </row>
    <row r="32" spans="2:16" ht="15" thickTop="1">
      <c r="B32" s="60"/>
      <c r="C32" s="28" t="s">
        <v>47</v>
      </c>
      <c r="D32" s="29">
        <v>0</v>
      </c>
      <c r="E32" s="29">
        <v>0</v>
      </c>
      <c r="F32" s="29">
        <v>0</v>
      </c>
      <c r="G32" s="29">
        <v>8</v>
      </c>
      <c r="H32" s="29">
        <v>0</v>
      </c>
      <c r="I32" s="29">
        <v>10</v>
      </c>
      <c r="J32" s="29">
        <v>27</v>
      </c>
      <c r="K32" s="29">
        <v>8</v>
      </c>
      <c r="L32" s="29">
        <v>6</v>
      </c>
      <c r="M32" s="29">
        <v>2</v>
      </c>
      <c r="N32" s="29">
        <v>0</v>
      </c>
      <c r="O32" s="30">
        <v>0</v>
      </c>
      <c r="P32" s="31">
        <f>+P35-P29</f>
        <v>61</v>
      </c>
    </row>
    <row r="33" spans="2:16" ht="14.25">
      <c r="B33" s="61" t="s">
        <v>41</v>
      </c>
      <c r="C33" s="77" t="s">
        <v>45</v>
      </c>
      <c r="D33" s="74">
        <v>0</v>
      </c>
      <c r="E33" s="35">
        <v>0</v>
      </c>
      <c r="F33" s="35">
        <v>14</v>
      </c>
      <c r="G33" s="35">
        <v>4</v>
      </c>
      <c r="H33" s="35">
        <v>3</v>
      </c>
      <c r="I33" s="35">
        <v>13</v>
      </c>
      <c r="J33" s="35">
        <v>12</v>
      </c>
      <c r="K33" s="35">
        <v>14</v>
      </c>
      <c r="L33" s="35">
        <v>14</v>
      </c>
      <c r="M33" s="35">
        <v>0</v>
      </c>
      <c r="N33" s="35">
        <v>3</v>
      </c>
      <c r="O33" s="36">
        <v>0</v>
      </c>
      <c r="P33" s="37">
        <f>SUM(D33:O33)</f>
        <v>77</v>
      </c>
    </row>
    <row r="34" spans="2:16" ht="15" thickBot="1">
      <c r="B34" s="62"/>
      <c r="C34" s="53" t="s">
        <v>40</v>
      </c>
      <c r="D34" s="32" t="e">
        <f aca="true" t="shared" si="11" ref="D34:P34">+(D32-D33)/D33*100</f>
        <v>#DIV/0!</v>
      </c>
      <c r="E34" s="39" t="e">
        <f t="shared" si="11"/>
        <v>#DIV/0!</v>
      </c>
      <c r="F34" s="39">
        <f t="shared" si="11"/>
        <v>-100</v>
      </c>
      <c r="G34" s="85">
        <f t="shared" si="11"/>
        <v>100</v>
      </c>
      <c r="H34" s="85">
        <f t="shared" si="11"/>
        <v>-100</v>
      </c>
      <c r="I34" s="85">
        <f t="shared" si="11"/>
        <v>-23.076923076923077</v>
      </c>
      <c r="J34" s="39">
        <f t="shared" si="11"/>
        <v>125</v>
      </c>
      <c r="K34" s="39">
        <f t="shared" si="11"/>
        <v>-42.857142857142854</v>
      </c>
      <c r="L34" s="39">
        <f t="shared" si="11"/>
        <v>-57.14285714285714</v>
      </c>
      <c r="M34" s="39" t="e">
        <f t="shared" si="11"/>
        <v>#DIV/0!</v>
      </c>
      <c r="N34" s="85">
        <f t="shared" si="11"/>
        <v>-100</v>
      </c>
      <c r="O34" s="39" t="e">
        <f t="shared" si="11"/>
        <v>#DIV/0!</v>
      </c>
      <c r="P34" s="40">
        <f t="shared" si="11"/>
        <v>-20.77922077922078</v>
      </c>
    </row>
    <row r="35" spans="2:16" ht="15" thickTop="1">
      <c r="B35" s="63"/>
      <c r="C35" s="47" t="s">
        <v>47</v>
      </c>
      <c r="D35" s="106">
        <f>SUM(D29,D32)</f>
        <v>100</v>
      </c>
      <c r="E35" s="26">
        <f aca="true" t="shared" si="12" ref="E35:O35">SUM(E29,E32)</f>
        <v>121</v>
      </c>
      <c r="F35" s="26">
        <f t="shared" si="12"/>
        <v>128</v>
      </c>
      <c r="G35" s="26">
        <f t="shared" si="12"/>
        <v>150</v>
      </c>
      <c r="H35" s="26">
        <f t="shared" si="12"/>
        <v>73</v>
      </c>
      <c r="I35" s="26">
        <f t="shared" si="12"/>
        <v>105</v>
      </c>
      <c r="J35" s="26">
        <f t="shared" si="12"/>
        <v>197</v>
      </c>
      <c r="K35" s="26">
        <f t="shared" si="12"/>
        <v>163</v>
      </c>
      <c r="L35" s="26">
        <f t="shared" si="12"/>
        <v>144</v>
      </c>
      <c r="M35" s="26">
        <f t="shared" si="12"/>
        <v>83</v>
      </c>
      <c r="N35" s="26">
        <f t="shared" si="12"/>
        <v>186</v>
      </c>
      <c r="O35" s="104">
        <f t="shared" si="12"/>
        <v>176</v>
      </c>
      <c r="P35" s="27">
        <f>SUM(D35:O35)</f>
        <v>1626</v>
      </c>
    </row>
    <row r="36" spans="2:16" ht="14.25">
      <c r="B36" s="64" t="s">
        <v>38</v>
      </c>
      <c r="C36" s="54" t="s">
        <v>45</v>
      </c>
      <c r="D36" s="116">
        <f>SUM(D30,D33)</f>
        <v>101</v>
      </c>
      <c r="E36" s="113">
        <f aca="true" t="shared" si="13" ref="E36:O36">SUM(E30,E33)</f>
        <v>161</v>
      </c>
      <c r="F36" s="113">
        <f t="shared" si="13"/>
        <v>77</v>
      </c>
      <c r="G36" s="113">
        <f t="shared" si="13"/>
        <v>142</v>
      </c>
      <c r="H36" s="113">
        <f t="shared" si="13"/>
        <v>74</v>
      </c>
      <c r="I36" s="113">
        <f t="shared" si="13"/>
        <v>116</v>
      </c>
      <c r="J36" s="113">
        <f t="shared" si="13"/>
        <v>202</v>
      </c>
      <c r="K36" s="113">
        <f t="shared" si="13"/>
        <v>188</v>
      </c>
      <c r="L36" s="113">
        <f t="shared" si="13"/>
        <v>118</v>
      </c>
      <c r="M36" s="113">
        <f t="shared" si="13"/>
        <v>36</v>
      </c>
      <c r="N36" s="113">
        <f t="shared" si="13"/>
        <v>27</v>
      </c>
      <c r="O36" s="105">
        <f t="shared" si="13"/>
        <v>70</v>
      </c>
      <c r="P36" s="115">
        <f>SUM(D36:O36)</f>
        <v>1312</v>
      </c>
    </row>
    <row r="37" spans="2:16" ht="15" thickBot="1">
      <c r="B37" s="65"/>
      <c r="C37" s="48" t="s">
        <v>40</v>
      </c>
      <c r="D37" s="76">
        <f aca="true" t="shared" si="14" ref="D37:P37">+(D35-D36)/D36*100</f>
        <v>-0.9900990099009901</v>
      </c>
      <c r="E37" s="43">
        <f t="shared" si="14"/>
        <v>-24.84472049689441</v>
      </c>
      <c r="F37" s="43">
        <f t="shared" si="14"/>
        <v>66.23376623376623</v>
      </c>
      <c r="G37" s="43">
        <f t="shared" si="14"/>
        <v>5.633802816901409</v>
      </c>
      <c r="H37" s="43">
        <f t="shared" si="14"/>
        <v>-1.3513513513513513</v>
      </c>
      <c r="I37" s="43">
        <f t="shared" si="14"/>
        <v>-9.482758620689655</v>
      </c>
      <c r="J37" s="43">
        <f t="shared" si="14"/>
        <v>-2.4752475247524752</v>
      </c>
      <c r="K37" s="43">
        <f t="shared" si="14"/>
        <v>-13.297872340425531</v>
      </c>
      <c r="L37" s="43">
        <f t="shared" si="14"/>
        <v>22.033898305084744</v>
      </c>
      <c r="M37" s="43">
        <f t="shared" si="14"/>
        <v>130.55555555555557</v>
      </c>
      <c r="N37" s="43">
        <f t="shared" si="14"/>
        <v>588.8888888888889</v>
      </c>
      <c r="O37" s="43">
        <f t="shared" si="14"/>
        <v>151.42857142857142</v>
      </c>
      <c r="P37" s="44">
        <f t="shared" si="14"/>
        <v>23.932926829268293</v>
      </c>
    </row>
    <row r="38" spans="2:16" ht="13.5">
      <c r="B38" s="1"/>
      <c r="C38" s="1"/>
      <c r="D38" s="1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47" ht="18" customHeight="1"/>
  </sheetData>
  <sheetProtection/>
  <mergeCells count="1">
    <mergeCell ref="B2:P2"/>
  </mergeCells>
  <printOptions/>
  <pageMargins left="1.37" right="0.7874015748031497" top="0.47" bottom="0.31496062992125984" header="0.4330708661417323" footer="0.2362204724409449"/>
  <pageSetup errors="dash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pane xSplit="2" ySplit="4" topLeftCell="C22" activePane="bottomRight" state="frozen"/>
      <selection pane="topLeft" activeCell="N5" sqref="N5"/>
      <selection pane="topRight" activeCell="N5" sqref="N5"/>
      <selection pane="bottomLeft" activeCell="N5" sqref="N5"/>
      <selection pane="bottomRight" activeCell="O33" sqref="O33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25" t="s">
        <v>50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5"/>
      <c r="C4" s="78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6"/>
      <c r="C5" s="51" t="s">
        <v>47</v>
      </c>
      <c r="D5" s="93">
        <v>4</v>
      </c>
      <c r="E5" s="11">
        <v>1</v>
      </c>
      <c r="F5" s="10">
        <v>11</v>
      </c>
      <c r="G5" s="119">
        <v>9</v>
      </c>
      <c r="H5" s="12">
        <v>3</v>
      </c>
      <c r="I5" s="11">
        <v>3</v>
      </c>
      <c r="J5" s="11">
        <v>3</v>
      </c>
      <c r="K5" s="11">
        <v>5</v>
      </c>
      <c r="L5" s="11">
        <v>55</v>
      </c>
      <c r="M5" s="11">
        <v>8</v>
      </c>
      <c r="N5" s="11">
        <v>15</v>
      </c>
      <c r="O5" s="100">
        <v>2</v>
      </c>
      <c r="P5" s="13">
        <f>SUM(D5:O5)</f>
        <v>119</v>
      </c>
    </row>
    <row r="6" spans="2:16" ht="14.25">
      <c r="B6" s="57" t="s">
        <v>23</v>
      </c>
      <c r="C6" s="52" t="s">
        <v>45</v>
      </c>
      <c r="D6" s="103">
        <v>1</v>
      </c>
      <c r="E6" s="108">
        <v>1</v>
      </c>
      <c r="F6" s="117">
        <v>6</v>
      </c>
      <c r="G6" s="108">
        <v>5</v>
      </c>
      <c r="H6" s="109">
        <v>0</v>
      </c>
      <c r="I6" s="108">
        <v>3</v>
      </c>
      <c r="J6" s="108">
        <v>179</v>
      </c>
      <c r="K6" s="108">
        <v>5</v>
      </c>
      <c r="L6" s="108">
        <v>3</v>
      </c>
      <c r="M6" s="108">
        <v>4</v>
      </c>
      <c r="N6" s="108">
        <v>2</v>
      </c>
      <c r="O6" s="110">
        <v>4</v>
      </c>
      <c r="P6" s="111">
        <f>SUM(D6:O6)</f>
        <v>213</v>
      </c>
    </row>
    <row r="7" spans="2:16" ht="14.25">
      <c r="B7" s="58"/>
      <c r="C7" s="46" t="s">
        <v>40</v>
      </c>
      <c r="D7" s="24">
        <f>+(D5-D6)/D6*100</f>
        <v>300</v>
      </c>
      <c r="E7" s="24">
        <f aca="true" t="shared" si="0" ref="E7:P7">+(E5-E6)/E6*100</f>
        <v>0</v>
      </c>
      <c r="F7" s="24">
        <f t="shared" si="0"/>
        <v>83.33333333333334</v>
      </c>
      <c r="G7" s="24">
        <f t="shared" si="0"/>
        <v>80</v>
      </c>
      <c r="H7" s="24" t="e">
        <f t="shared" si="0"/>
        <v>#DIV/0!</v>
      </c>
      <c r="I7" s="24">
        <f t="shared" si="0"/>
        <v>0</v>
      </c>
      <c r="J7" s="24">
        <f t="shared" si="0"/>
        <v>-98.32402234636871</v>
      </c>
      <c r="K7" s="24">
        <f t="shared" si="0"/>
        <v>0</v>
      </c>
      <c r="L7" s="24">
        <f t="shared" si="0"/>
        <v>1733.3333333333333</v>
      </c>
      <c r="M7" s="24">
        <f t="shared" si="0"/>
        <v>100</v>
      </c>
      <c r="N7" s="24">
        <f t="shared" si="0"/>
        <v>650</v>
      </c>
      <c r="O7" s="24">
        <f t="shared" si="0"/>
        <v>-50</v>
      </c>
      <c r="P7" s="22">
        <f t="shared" si="0"/>
        <v>-44.13145539906103</v>
      </c>
    </row>
    <row r="8" spans="2:16" ht="14.25">
      <c r="B8" s="56"/>
      <c r="C8" s="51" t="s">
        <v>47</v>
      </c>
      <c r="D8" s="18">
        <v>2</v>
      </c>
      <c r="E8" s="11">
        <v>0</v>
      </c>
      <c r="F8" s="10">
        <v>0</v>
      </c>
      <c r="G8" s="11">
        <v>1</v>
      </c>
      <c r="H8" s="12">
        <v>0</v>
      </c>
      <c r="I8" s="11">
        <v>0</v>
      </c>
      <c r="J8" s="11">
        <v>0</v>
      </c>
      <c r="K8" s="11">
        <v>0</v>
      </c>
      <c r="L8" s="11">
        <v>1</v>
      </c>
      <c r="M8" s="11">
        <v>1</v>
      </c>
      <c r="N8" s="11">
        <v>0</v>
      </c>
      <c r="O8" s="100">
        <v>0</v>
      </c>
      <c r="P8" s="13">
        <f>SUM(D8:O8)</f>
        <v>5</v>
      </c>
    </row>
    <row r="9" spans="2:16" ht="14.25">
      <c r="B9" s="57" t="s">
        <v>33</v>
      </c>
      <c r="C9" s="52" t="s">
        <v>45</v>
      </c>
      <c r="D9" s="107">
        <v>2</v>
      </c>
      <c r="E9" s="108">
        <v>2</v>
      </c>
      <c r="F9" s="117">
        <v>0</v>
      </c>
      <c r="G9" s="108">
        <v>1</v>
      </c>
      <c r="H9" s="109">
        <v>0</v>
      </c>
      <c r="I9" s="108">
        <v>0</v>
      </c>
      <c r="J9" s="108">
        <v>0</v>
      </c>
      <c r="K9" s="108">
        <v>0</v>
      </c>
      <c r="L9" s="108">
        <v>0</v>
      </c>
      <c r="M9" s="108">
        <v>1</v>
      </c>
      <c r="N9" s="108">
        <v>1</v>
      </c>
      <c r="O9" s="110">
        <v>0</v>
      </c>
      <c r="P9" s="111">
        <f>SUM(D9:O9)</f>
        <v>7</v>
      </c>
    </row>
    <row r="10" spans="2:16" ht="14.25">
      <c r="B10" s="58"/>
      <c r="C10" s="46" t="s">
        <v>40</v>
      </c>
      <c r="D10" s="20">
        <f aca="true" t="shared" si="1" ref="D10:P10">+(D8-D9)/D9*100</f>
        <v>0</v>
      </c>
      <c r="E10" s="23">
        <f t="shared" si="1"/>
        <v>-100</v>
      </c>
      <c r="F10" s="23" t="e">
        <f t="shared" si="1"/>
        <v>#DIV/0!</v>
      </c>
      <c r="G10" s="23">
        <f t="shared" si="1"/>
        <v>0</v>
      </c>
      <c r="H10" s="23" t="e">
        <f t="shared" si="1"/>
        <v>#DIV/0!</v>
      </c>
      <c r="I10" s="23" t="e">
        <f t="shared" si="1"/>
        <v>#DIV/0!</v>
      </c>
      <c r="J10" s="23" t="e">
        <f t="shared" si="1"/>
        <v>#DIV/0!</v>
      </c>
      <c r="K10" s="23" t="e">
        <f t="shared" si="1"/>
        <v>#DIV/0!</v>
      </c>
      <c r="L10" s="23" t="e">
        <f t="shared" si="1"/>
        <v>#DIV/0!</v>
      </c>
      <c r="M10" s="23">
        <f t="shared" si="1"/>
        <v>0</v>
      </c>
      <c r="N10" s="23">
        <f t="shared" si="1"/>
        <v>-100</v>
      </c>
      <c r="O10" s="23" t="e">
        <f t="shared" si="1"/>
        <v>#DIV/0!</v>
      </c>
      <c r="P10" s="22">
        <f t="shared" si="1"/>
        <v>-28.57142857142857</v>
      </c>
    </row>
    <row r="11" spans="2:16" ht="14.25">
      <c r="B11" s="56"/>
      <c r="C11" s="51" t="s">
        <v>47</v>
      </c>
      <c r="D11" s="18">
        <v>86</v>
      </c>
      <c r="E11" s="11">
        <v>3</v>
      </c>
      <c r="F11" s="10">
        <v>65</v>
      </c>
      <c r="G11" s="11">
        <v>14</v>
      </c>
      <c r="H11" s="12">
        <v>9</v>
      </c>
      <c r="I11" s="11">
        <v>6</v>
      </c>
      <c r="J11" s="11">
        <v>4</v>
      </c>
      <c r="K11" s="11">
        <v>5</v>
      </c>
      <c r="L11" s="11">
        <v>6</v>
      </c>
      <c r="M11" s="11">
        <v>1</v>
      </c>
      <c r="N11" s="11">
        <v>6</v>
      </c>
      <c r="O11" s="100">
        <v>5</v>
      </c>
      <c r="P11" s="13">
        <f>SUM(D11:O11)</f>
        <v>210</v>
      </c>
    </row>
    <row r="12" spans="2:16" ht="14.25">
      <c r="B12" s="57" t="s">
        <v>25</v>
      </c>
      <c r="C12" s="52" t="s">
        <v>45</v>
      </c>
      <c r="D12" s="107">
        <v>1</v>
      </c>
      <c r="E12" s="108">
        <v>8</v>
      </c>
      <c r="F12" s="117">
        <v>2</v>
      </c>
      <c r="G12" s="108">
        <v>1</v>
      </c>
      <c r="H12" s="109">
        <v>2</v>
      </c>
      <c r="I12" s="108">
        <v>0</v>
      </c>
      <c r="J12" s="108">
        <v>3</v>
      </c>
      <c r="K12" s="108">
        <v>4</v>
      </c>
      <c r="L12" s="108">
        <v>6</v>
      </c>
      <c r="M12" s="108">
        <v>1</v>
      </c>
      <c r="N12" s="108">
        <v>5</v>
      </c>
      <c r="O12" s="110">
        <v>6</v>
      </c>
      <c r="P12" s="111">
        <f>SUM(D12:O12)</f>
        <v>39</v>
      </c>
    </row>
    <row r="13" spans="2:16" ht="14.25">
      <c r="B13" s="58"/>
      <c r="C13" s="46" t="s">
        <v>40</v>
      </c>
      <c r="D13" s="50">
        <f aca="true" t="shared" si="2" ref="D13:P13">+(D11-D12)/D12*100</f>
        <v>8500</v>
      </c>
      <c r="E13" s="21">
        <f t="shared" si="2"/>
        <v>-62.5</v>
      </c>
      <c r="F13" s="21">
        <f t="shared" si="2"/>
        <v>3150</v>
      </c>
      <c r="G13" s="21">
        <f t="shared" si="2"/>
        <v>1300</v>
      </c>
      <c r="H13" s="21">
        <f t="shared" si="2"/>
        <v>350</v>
      </c>
      <c r="I13" s="21" t="e">
        <f t="shared" si="2"/>
        <v>#DIV/0!</v>
      </c>
      <c r="J13" s="21">
        <f t="shared" si="2"/>
        <v>33.33333333333333</v>
      </c>
      <c r="K13" s="21">
        <f t="shared" si="2"/>
        <v>25</v>
      </c>
      <c r="L13" s="21">
        <f t="shared" si="2"/>
        <v>0</v>
      </c>
      <c r="M13" s="21">
        <f t="shared" si="2"/>
        <v>0</v>
      </c>
      <c r="N13" s="21">
        <f t="shared" si="2"/>
        <v>20</v>
      </c>
      <c r="O13" s="24">
        <f t="shared" si="2"/>
        <v>-16.666666666666664</v>
      </c>
      <c r="P13" s="22">
        <f t="shared" si="2"/>
        <v>438.4615384615385</v>
      </c>
    </row>
    <row r="14" spans="2:16" ht="14.25">
      <c r="B14" s="56"/>
      <c r="C14" s="51" t="s">
        <v>47</v>
      </c>
      <c r="D14" s="18">
        <v>0</v>
      </c>
      <c r="E14" s="11">
        <v>0</v>
      </c>
      <c r="F14" s="10">
        <v>0</v>
      </c>
      <c r="G14" s="11">
        <v>0</v>
      </c>
      <c r="H14" s="12">
        <v>0</v>
      </c>
      <c r="I14" s="11">
        <v>0</v>
      </c>
      <c r="J14" s="11">
        <v>1</v>
      </c>
      <c r="K14" s="11">
        <v>0</v>
      </c>
      <c r="L14" s="11">
        <v>0</v>
      </c>
      <c r="M14" s="11">
        <v>0</v>
      </c>
      <c r="N14" s="11">
        <v>1</v>
      </c>
      <c r="O14" s="100">
        <v>1</v>
      </c>
      <c r="P14" s="13">
        <f>SUM(D14:O14)</f>
        <v>3</v>
      </c>
    </row>
    <row r="15" spans="2:16" ht="14.25">
      <c r="B15" s="57" t="s">
        <v>34</v>
      </c>
      <c r="C15" s="52" t="s">
        <v>45</v>
      </c>
      <c r="D15" s="19">
        <v>0</v>
      </c>
      <c r="E15" s="15">
        <v>0</v>
      </c>
      <c r="F15" s="14">
        <v>0</v>
      </c>
      <c r="G15" s="15">
        <v>0</v>
      </c>
      <c r="H15" s="16">
        <v>1</v>
      </c>
      <c r="I15" s="15">
        <v>0</v>
      </c>
      <c r="J15" s="15">
        <v>0</v>
      </c>
      <c r="K15" s="15">
        <v>1</v>
      </c>
      <c r="L15" s="15">
        <v>0</v>
      </c>
      <c r="M15" s="15">
        <v>0</v>
      </c>
      <c r="N15" s="15">
        <v>0</v>
      </c>
      <c r="O15" s="16">
        <v>0</v>
      </c>
      <c r="P15" s="17">
        <f>SUM(D15:O15)</f>
        <v>2</v>
      </c>
    </row>
    <row r="16" spans="2:16" ht="14.25">
      <c r="B16" s="58"/>
      <c r="C16" s="46" t="s">
        <v>40</v>
      </c>
      <c r="D16" s="21" t="e">
        <f>+(D14-D15)/D15*100</f>
        <v>#DIV/0!</v>
      </c>
      <c r="E16" s="21" t="e">
        <f aca="true" t="shared" si="3" ref="E16:N16">+(E14-E15)/E15*100</f>
        <v>#DIV/0!</v>
      </c>
      <c r="F16" s="21" t="e">
        <f t="shared" si="3"/>
        <v>#DIV/0!</v>
      </c>
      <c r="G16" s="21" t="e">
        <f t="shared" si="3"/>
        <v>#DIV/0!</v>
      </c>
      <c r="H16" s="21">
        <f t="shared" si="3"/>
        <v>-100</v>
      </c>
      <c r="I16" s="21" t="e">
        <f t="shared" si="3"/>
        <v>#DIV/0!</v>
      </c>
      <c r="J16" s="21" t="e">
        <f t="shared" si="3"/>
        <v>#DIV/0!</v>
      </c>
      <c r="K16" s="21">
        <f t="shared" si="3"/>
        <v>-100</v>
      </c>
      <c r="L16" s="21" t="e">
        <f>+(L14-L15)/L15*100</f>
        <v>#DIV/0!</v>
      </c>
      <c r="M16" s="21" t="e">
        <f t="shared" si="3"/>
        <v>#DIV/0!</v>
      </c>
      <c r="N16" s="21" t="e">
        <f t="shared" si="3"/>
        <v>#DIV/0!</v>
      </c>
      <c r="O16" s="21" t="e">
        <f>+(O14-O15)/O15*100</f>
        <v>#DIV/0!</v>
      </c>
      <c r="P16" s="22">
        <f>+(P14-P15)/P15*100</f>
        <v>50</v>
      </c>
    </row>
    <row r="17" spans="2:16" ht="14.25">
      <c r="B17" s="56"/>
      <c r="C17" s="51" t="s">
        <v>47</v>
      </c>
      <c r="D17" s="18">
        <v>0</v>
      </c>
      <c r="E17" s="11">
        <v>0</v>
      </c>
      <c r="F17" s="10">
        <v>0</v>
      </c>
      <c r="G17" s="11">
        <v>0</v>
      </c>
      <c r="H17" s="12">
        <v>0</v>
      </c>
      <c r="I17" s="11">
        <v>1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00">
        <v>1</v>
      </c>
      <c r="P17" s="13">
        <f>SUM(D17:O17)</f>
        <v>2</v>
      </c>
    </row>
    <row r="18" spans="2:16" ht="14.25">
      <c r="B18" s="57" t="s">
        <v>35</v>
      </c>
      <c r="C18" s="52" t="s">
        <v>45</v>
      </c>
      <c r="D18" s="19">
        <v>0</v>
      </c>
      <c r="E18" s="15">
        <v>0</v>
      </c>
      <c r="F18" s="14">
        <v>0</v>
      </c>
      <c r="G18" s="15">
        <v>0</v>
      </c>
      <c r="H18" s="16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0</v>
      </c>
      <c r="O18" s="16">
        <v>0</v>
      </c>
      <c r="P18" s="17">
        <f>SUM(D18:O18)</f>
        <v>1</v>
      </c>
    </row>
    <row r="19" spans="2:17" ht="14.25">
      <c r="B19" s="58"/>
      <c r="C19" s="46" t="s">
        <v>40</v>
      </c>
      <c r="D19" s="94" t="e">
        <f>+(D17-D18)/D18*100</f>
        <v>#DIV/0!</v>
      </c>
      <c r="E19" s="49" t="e">
        <f aca="true" t="shared" si="4" ref="E19:P19">+(E17-E18)/E18*100</f>
        <v>#DIV/0!</v>
      </c>
      <c r="F19" s="84" t="e">
        <f t="shared" si="4"/>
        <v>#DIV/0!</v>
      </c>
      <c r="G19" s="84" t="e">
        <f t="shared" si="4"/>
        <v>#DIV/0!</v>
      </c>
      <c r="H19" s="83" t="e">
        <f t="shared" si="4"/>
        <v>#DIV/0!</v>
      </c>
      <c r="I19" s="83" t="e">
        <f t="shared" si="4"/>
        <v>#DIV/0!</v>
      </c>
      <c r="J19" s="49" t="e">
        <f t="shared" si="4"/>
        <v>#DIV/0!</v>
      </c>
      <c r="K19" s="83" t="e">
        <f t="shared" si="4"/>
        <v>#DIV/0!</v>
      </c>
      <c r="L19" s="83" t="e">
        <f t="shared" si="4"/>
        <v>#DIV/0!</v>
      </c>
      <c r="M19" s="83">
        <f t="shared" si="4"/>
        <v>-100</v>
      </c>
      <c r="N19" s="49" t="e">
        <f t="shared" si="4"/>
        <v>#DIV/0!</v>
      </c>
      <c r="O19" s="99" t="e">
        <f t="shared" si="4"/>
        <v>#DIV/0!</v>
      </c>
      <c r="P19" s="101">
        <f t="shared" si="4"/>
        <v>100</v>
      </c>
      <c r="Q19" s="102"/>
    </row>
    <row r="20" spans="2:16" ht="14.25">
      <c r="B20" s="56"/>
      <c r="C20" s="51" t="s">
        <v>47</v>
      </c>
      <c r="D20" s="18">
        <v>0</v>
      </c>
      <c r="E20" s="11">
        <v>0</v>
      </c>
      <c r="F20" s="10">
        <v>0</v>
      </c>
      <c r="G20" s="11">
        <v>0</v>
      </c>
      <c r="H20" s="12">
        <v>0</v>
      </c>
      <c r="I20" s="11">
        <v>0</v>
      </c>
      <c r="J20" s="11">
        <v>1</v>
      </c>
      <c r="K20" s="11">
        <v>0</v>
      </c>
      <c r="L20" s="11">
        <v>1</v>
      </c>
      <c r="M20" s="11">
        <v>1</v>
      </c>
      <c r="N20" s="11">
        <v>0</v>
      </c>
      <c r="O20" s="100">
        <v>0</v>
      </c>
      <c r="P20" s="13">
        <f>SUM(D20:O20)</f>
        <v>3</v>
      </c>
    </row>
    <row r="21" spans="2:16" ht="14.25">
      <c r="B21" s="57" t="s">
        <v>28</v>
      </c>
      <c r="C21" s="52" t="s">
        <v>45</v>
      </c>
      <c r="D21" s="19">
        <v>0</v>
      </c>
      <c r="E21" s="15">
        <v>0</v>
      </c>
      <c r="F21" s="14">
        <v>0</v>
      </c>
      <c r="G21" s="15">
        <v>0</v>
      </c>
      <c r="H21" s="16">
        <v>0</v>
      </c>
      <c r="I21" s="15">
        <v>0</v>
      </c>
      <c r="J21" s="15">
        <v>1</v>
      </c>
      <c r="K21" s="15">
        <v>0</v>
      </c>
      <c r="L21" s="15">
        <v>0</v>
      </c>
      <c r="M21" s="15">
        <v>0</v>
      </c>
      <c r="N21" s="15">
        <v>1</v>
      </c>
      <c r="O21" s="16">
        <v>0</v>
      </c>
      <c r="P21" s="17">
        <f>SUM(D21:O21)</f>
        <v>2</v>
      </c>
    </row>
    <row r="22" spans="2:16" ht="14.25">
      <c r="B22" s="58"/>
      <c r="C22" s="46" t="s">
        <v>40</v>
      </c>
      <c r="D22" s="21" t="e">
        <f aca="true" t="shared" si="5" ref="D22:L22">+(D20-D21)/D21*100</f>
        <v>#DIV/0!</v>
      </c>
      <c r="E22" s="21" t="e">
        <f t="shared" si="5"/>
        <v>#DIV/0!</v>
      </c>
      <c r="F22" s="21" t="e">
        <f t="shared" si="5"/>
        <v>#DIV/0!</v>
      </c>
      <c r="G22" s="21" t="e">
        <f t="shared" si="5"/>
        <v>#DIV/0!</v>
      </c>
      <c r="H22" s="21" t="e">
        <f t="shared" si="5"/>
        <v>#DIV/0!</v>
      </c>
      <c r="I22" s="21" t="e">
        <f t="shared" si="5"/>
        <v>#DIV/0!</v>
      </c>
      <c r="J22" s="21">
        <f t="shared" si="5"/>
        <v>0</v>
      </c>
      <c r="K22" s="21" t="e">
        <f t="shared" si="5"/>
        <v>#DIV/0!</v>
      </c>
      <c r="L22" s="21" t="e">
        <f t="shared" si="5"/>
        <v>#DIV/0!</v>
      </c>
      <c r="M22" s="21" t="e">
        <f>+(M20-M21)/M21*100</f>
        <v>#DIV/0!</v>
      </c>
      <c r="N22" s="21">
        <f>+(N20-N21)/N21*100</f>
        <v>-100</v>
      </c>
      <c r="O22" s="21" t="e">
        <f>+(O20-O21)/O21*100</f>
        <v>#DIV/0!</v>
      </c>
      <c r="P22" s="22">
        <f>+(P20-P21)/P21*100</f>
        <v>50</v>
      </c>
    </row>
    <row r="23" spans="2:16" ht="14.25">
      <c r="B23" s="56"/>
      <c r="C23" s="51" t="s">
        <v>47</v>
      </c>
      <c r="D23" s="18">
        <v>1</v>
      </c>
      <c r="E23" s="11">
        <v>0</v>
      </c>
      <c r="F23" s="10">
        <v>0</v>
      </c>
      <c r="G23" s="11">
        <v>1</v>
      </c>
      <c r="H23" s="12">
        <v>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</v>
      </c>
      <c r="O23" s="100">
        <v>0</v>
      </c>
      <c r="P23" s="13">
        <f>SUM(D23:O23)</f>
        <v>4</v>
      </c>
    </row>
    <row r="24" spans="2:16" ht="14.25">
      <c r="B24" s="57" t="s">
        <v>36</v>
      </c>
      <c r="C24" s="52" t="s">
        <v>45</v>
      </c>
      <c r="D24" s="107">
        <v>1</v>
      </c>
      <c r="E24" s="108">
        <v>0</v>
      </c>
      <c r="F24" s="117">
        <v>0</v>
      </c>
      <c r="G24" s="108">
        <v>0</v>
      </c>
      <c r="H24" s="109">
        <v>1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1</v>
      </c>
      <c r="O24" s="110">
        <v>0</v>
      </c>
      <c r="P24" s="111">
        <f>SUM(D24:O24)</f>
        <v>3</v>
      </c>
    </row>
    <row r="25" spans="2:16" ht="14.25">
      <c r="B25" s="58"/>
      <c r="C25" s="46" t="s">
        <v>40</v>
      </c>
      <c r="D25" s="21">
        <f>+(D23-D24)/D24*100</f>
        <v>0</v>
      </c>
      <c r="E25" s="21" t="e">
        <f>+(E23-E24)/E24*100</f>
        <v>#DIV/0!</v>
      </c>
      <c r="F25" s="21" t="e">
        <f>+(F23-F24)/F24*100</f>
        <v>#DIV/0!</v>
      </c>
      <c r="G25" s="21" t="e">
        <f>+(G23-G24)/G24*100</f>
        <v>#DIV/0!</v>
      </c>
      <c r="H25" s="21">
        <f>+(H23-H24)/H24*100</f>
        <v>0</v>
      </c>
      <c r="I25" s="21" t="e">
        <f aca="true" t="shared" si="6" ref="I25:O25">+(I23-I24)/I24*100</f>
        <v>#DIV/0!</v>
      </c>
      <c r="J25" s="21" t="e">
        <f t="shared" si="6"/>
        <v>#DIV/0!</v>
      </c>
      <c r="K25" s="21" t="e">
        <f t="shared" si="6"/>
        <v>#DIV/0!</v>
      </c>
      <c r="L25" s="21" t="e">
        <f t="shared" si="6"/>
        <v>#DIV/0!</v>
      </c>
      <c r="M25" s="21" t="e">
        <f t="shared" si="6"/>
        <v>#DIV/0!</v>
      </c>
      <c r="N25" s="21">
        <f t="shared" si="6"/>
        <v>0</v>
      </c>
      <c r="O25" s="21" t="e">
        <f t="shared" si="6"/>
        <v>#DIV/0!</v>
      </c>
      <c r="P25" s="22">
        <f>+(P23-P24)/P24*100</f>
        <v>33.33333333333333</v>
      </c>
    </row>
    <row r="26" spans="2:16" ht="14.25">
      <c r="B26" s="56"/>
      <c r="C26" s="51" t="s">
        <v>47</v>
      </c>
      <c r="D26" s="18">
        <v>0</v>
      </c>
      <c r="E26" s="11">
        <v>0</v>
      </c>
      <c r="F26" s="10">
        <v>0</v>
      </c>
      <c r="G26" s="11">
        <v>0</v>
      </c>
      <c r="H26" s="12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00">
        <v>0</v>
      </c>
      <c r="P26" s="13">
        <f>SUM(D26:O26)</f>
        <v>0</v>
      </c>
    </row>
    <row r="27" spans="2:16" ht="14.25">
      <c r="B27" s="57" t="s">
        <v>30</v>
      </c>
      <c r="C27" s="52" t="s">
        <v>45</v>
      </c>
      <c r="D27" s="107">
        <v>0</v>
      </c>
      <c r="E27" s="108">
        <v>0</v>
      </c>
      <c r="F27" s="117">
        <v>1</v>
      </c>
      <c r="G27" s="108">
        <v>0</v>
      </c>
      <c r="H27" s="109">
        <v>1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10">
        <v>0</v>
      </c>
      <c r="P27" s="111">
        <f>SUM(D27:O27)</f>
        <v>2</v>
      </c>
    </row>
    <row r="28" spans="2:16" ht="12" customHeight="1" thickBot="1">
      <c r="B28" s="59"/>
      <c r="C28" s="46" t="s">
        <v>40</v>
      </c>
      <c r="D28" s="21" t="e">
        <f aca="true" t="shared" si="7" ref="D28:P28">+(D26-D27)/D27*100</f>
        <v>#DIV/0!</v>
      </c>
      <c r="E28" s="21" t="e">
        <f t="shared" si="7"/>
        <v>#DIV/0!</v>
      </c>
      <c r="F28" s="21">
        <f t="shared" si="7"/>
        <v>-100</v>
      </c>
      <c r="G28" s="21" t="e">
        <f t="shared" si="7"/>
        <v>#DIV/0!</v>
      </c>
      <c r="H28" s="21">
        <f t="shared" si="7"/>
        <v>-100</v>
      </c>
      <c r="I28" s="21" t="e">
        <f t="shared" si="7"/>
        <v>#DIV/0!</v>
      </c>
      <c r="J28" s="21" t="e">
        <f t="shared" si="7"/>
        <v>#DIV/0!</v>
      </c>
      <c r="K28" s="21" t="e">
        <f t="shared" si="7"/>
        <v>#DIV/0!</v>
      </c>
      <c r="L28" s="21" t="e">
        <f t="shared" si="7"/>
        <v>#DIV/0!</v>
      </c>
      <c r="M28" s="21" t="e">
        <f t="shared" si="7"/>
        <v>#DIV/0!</v>
      </c>
      <c r="N28" s="21" t="e">
        <f t="shared" si="7"/>
        <v>#DIV/0!</v>
      </c>
      <c r="O28" s="21" t="e">
        <f t="shared" si="7"/>
        <v>#DIV/0!</v>
      </c>
      <c r="P28" s="22">
        <f t="shared" si="7"/>
        <v>-100</v>
      </c>
    </row>
    <row r="29" spans="2:16" ht="15" thickTop="1">
      <c r="B29" s="60"/>
      <c r="C29" s="28" t="s">
        <v>47</v>
      </c>
      <c r="D29" s="29">
        <f>+D5+D8+D11+D14+D17+D20+D23+D26</f>
        <v>93</v>
      </c>
      <c r="E29" s="29">
        <f aca="true" t="shared" si="8" ref="E29:O29">+E5+E8+E11+E14+E17+E20+E23+E26</f>
        <v>4</v>
      </c>
      <c r="F29" s="69">
        <f t="shared" si="8"/>
        <v>76</v>
      </c>
      <c r="G29" s="29">
        <f t="shared" si="8"/>
        <v>25</v>
      </c>
      <c r="H29" s="29">
        <f t="shared" si="8"/>
        <v>13</v>
      </c>
      <c r="I29" s="29">
        <f t="shared" si="8"/>
        <v>10</v>
      </c>
      <c r="J29" s="29">
        <f t="shared" si="8"/>
        <v>9</v>
      </c>
      <c r="K29" s="29">
        <f t="shared" si="8"/>
        <v>10</v>
      </c>
      <c r="L29" s="29">
        <f t="shared" si="8"/>
        <v>63</v>
      </c>
      <c r="M29" s="29">
        <f t="shared" si="8"/>
        <v>11</v>
      </c>
      <c r="N29" s="29">
        <f t="shared" si="8"/>
        <v>23</v>
      </c>
      <c r="O29" s="30">
        <f t="shared" si="8"/>
        <v>9</v>
      </c>
      <c r="P29" s="31">
        <f>+P5+P8+P11+P14+P17+P20+P23+P26</f>
        <v>346</v>
      </c>
    </row>
    <row r="30" spans="2:16" ht="14.25">
      <c r="B30" s="61" t="s">
        <v>37</v>
      </c>
      <c r="C30" s="77" t="s">
        <v>45</v>
      </c>
      <c r="D30" s="34">
        <f aca="true" t="shared" si="9" ref="D30:O30">+D6+D9+D12+D15+D18+D21+D24+D27</f>
        <v>5</v>
      </c>
      <c r="E30" s="35">
        <f t="shared" si="9"/>
        <v>11</v>
      </c>
      <c r="F30" s="70">
        <f t="shared" si="9"/>
        <v>9</v>
      </c>
      <c r="G30" s="35">
        <f t="shared" si="9"/>
        <v>7</v>
      </c>
      <c r="H30" s="35">
        <f t="shared" si="9"/>
        <v>5</v>
      </c>
      <c r="I30" s="35">
        <f t="shared" si="9"/>
        <v>3</v>
      </c>
      <c r="J30" s="35">
        <f t="shared" si="9"/>
        <v>183</v>
      </c>
      <c r="K30" s="35">
        <f t="shared" si="9"/>
        <v>10</v>
      </c>
      <c r="L30" s="35">
        <f t="shared" si="9"/>
        <v>9</v>
      </c>
      <c r="M30" s="35">
        <f t="shared" si="9"/>
        <v>7</v>
      </c>
      <c r="N30" s="35">
        <f t="shared" si="9"/>
        <v>10</v>
      </c>
      <c r="O30" s="36">
        <f t="shared" si="9"/>
        <v>10</v>
      </c>
      <c r="P30" s="37">
        <f>+P6+P9+P12+P15+P18+P21+P24+P27</f>
        <v>269</v>
      </c>
    </row>
    <row r="31" spans="2:16" ht="15" thickBot="1">
      <c r="B31" s="62"/>
      <c r="C31" s="53" t="s">
        <v>40</v>
      </c>
      <c r="D31" s="38">
        <f aca="true" t="shared" si="10" ref="D31:P31">+(D29-D30)/D30*100</f>
        <v>1760.0000000000002</v>
      </c>
      <c r="E31" s="39">
        <f t="shared" si="10"/>
        <v>-63.63636363636363</v>
      </c>
      <c r="F31" s="39">
        <f t="shared" si="10"/>
        <v>744.4444444444445</v>
      </c>
      <c r="G31" s="39">
        <f t="shared" si="10"/>
        <v>257.14285714285717</v>
      </c>
      <c r="H31" s="39">
        <f t="shared" si="10"/>
        <v>160</v>
      </c>
      <c r="I31" s="39">
        <f t="shared" si="10"/>
        <v>233.33333333333334</v>
      </c>
      <c r="J31" s="39">
        <f t="shared" si="10"/>
        <v>-95.08196721311475</v>
      </c>
      <c r="K31" s="39">
        <f t="shared" si="10"/>
        <v>0</v>
      </c>
      <c r="L31" s="39">
        <f t="shared" si="10"/>
        <v>600</v>
      </c>
      <c r="M31" s="39">
        <f t="shared" si="10"/>
        <v>57.14285714285714</v>
      </c>
      <c r="N31" s="39">
        <f t="shared" si="10"/>
        <v>130</v>
      </c>
      <c r="O31" s="39">
        <f t="shared" si="10"/>
        <v>-10</v>
      </c>
      <c r="P31" s="40">
        <f t="shared" si="10"/>
        <v>28.624535315985128</v>
      </c>
    </row>
    <row r="32" spans="2:16" ht="15" thickTop="1">
      <c r="B32" s="60"/>
      <c r="C32" s="28" t="s">
        <v>47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30">
        <v>0</v>
      </c>
      <c r="P32" s="31">
        <f>+P35-P29</f>
        <v>0</v>
      </c>
    </row>
    <row r="33" spans="2:16" ht="14.25">
      <c r="B33" s="61" t="s">
        <v>41</v>
      </c>
      <c r="C33" s="77" t="s">
        <v>45</v>
      </c>
      <c r="D33" s="120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121">
        <v>0</v>
      </c>
      <c r="P33" s="37">
        <f>SUM(D33:O33)</f>
        <v>0</v>
      </c>
    </row>
    <row r="34" spans="2:16" ht="15" thickBot="1">
      <c r="B34" s="62"/>
      <c r="C34" s="53" t="s">
        <v>40</v>
      </c>
      <c r="D34" s="33" t="e">
        <f aca="true" t="shared" si="11" ref="D34:P34">+(D32-D33)/D33*100</f>
        <v>#DIV/0!</v>
      </c>
      <c r="E34" s="71" t="e">
        <f t="shared" si="11"/>
        <v>#DIV/0!</v>
      </c>
      <c r="F34" s="71" t="e">
        <f t="shared" si="11"/>
        <v>#DIV/0!</v>
      </c>
      <c r="G34" s="39" t="e">
        <f t="shared" si="11"/>
        <v>#DIV/0!</v>
      </c>
      <c r="H34" s="39" t="e">
        <f t="shared" si="11"/>
        <v>#DIV/0!</v>
      </c>
      <c r="I34" s="39" t="e">
        <f t="shared" si="11"/>
        <v>#DIV/0!</v>
      </c>
      <c r="J34" s="39" t="e">
        <f t="shared" si="11"/>
        <v>#DIV/0!</v>
      </c>
      <c r="K34" s="39" t="e">
        <f t="shared" si="11"/>
        <v>#DIV/0!</v>
      </c>
      <c r="L34" s="39" t="e">
        <f t="shared" si="11"/>
        <v>#DIV/0!</v>
      </c>
      <c r="M34" s="39" t="e">
        <f t="shared" si="11"/>
        <v>#DIV/0!</v>
      </c>
      <c r="N34" s="72" t="e">
        <f t="shared" si="11"/>
        <v>#DIV/0!</v>
      </c>
      <c r="O34" s="73" t="e">
        <f t="shared" si="11"/>
        <v>#DIV/0!</v>
      </c>
      <c r="P34" s="40" t="e">
        <f t="shared" si="11"/>
        <v>#DIV/0!</v>
      </c>
    </row>
    <row r="35" spans="2:16" ht="15" thickTop="1">
      <c r="B35" s="63"/>
      <c r="C35" s="47" t="s">
        <v>47</v>
      </c>
      <c r="D35" s="106">
        <f>SUM(D29,D32)</f>
        <v>93</v>
      </c>
      <c r="E35" s="26">
        <f aca="true" t="shared" si="12" ref="E35:O35">SUM(E29,E32)</f>
        <v>4</v>
      </c>
      <c r="F35" s="26">
        <f t="shared" si="12"/>
        <v>76</v>
      </c>
      <c r="G35" s="26">
        <f t="shared" si="12"/>
        <v>25</v>
      </c>
      <c r="H35" s="26">
        <f t="shared" si="12"/>
        <v>13</v>
      </c>
      <c r="I35" s="26">
        <f t="shared" si="12"/>
        <v>10</v>
      </c>
      <c r="J35" s="26">
        <f t="shared" si="12"/>
        <v>9</v>
      </c>
      <c r="K35" s="26">
        <f t="shared" si="12"/>
        <v>10</v>
      </c>
      <c r="L35" s="26">
        <f t="shared" si="12"/>
        <v>63</v>
      </c>
      <c r="M35" s="26">
        <f t="shared" si="12"/>
        <v>11</v>
      </c>
      <c r="N35" s="26">
        <f t="shared" si="12"/>
        <v>23</v>
      </c>
      <c r="O35" s="104">
        <f t="shared" si="12"/>
        <v>9</v>
      </c>
      <c r="P35" s="27">
        <f>SUM(D35:O35)</f>
        <v>346</v>
      </c>
    </row>
    <row r="36" spans="2:16" ht="14.25">
      <c r="B36" s="64" t="s">
        <v>38</v>
      </c>
      <c r="C36" s="54" t="s">
        <v>45</v>
      </c>
      <c r="D36" s="116">
        <f>SUM(D30,D33)</f>
        <v>5</v>
      </c>
      <c r="E36" s="113">
        <f aca="true" t="shared" si="13" ref="E36:O36">SUM(E30,E33)</f>
        <v>11</v>
      </c>
      <c r="F36" s="113">
        <f t="shared" si="13"/>
        <v>9</v>
      </c>
      <c r="G36" s="113">
        <f t="shared" si="13"/>
        <v>7</v>
      </c>
      <c r="H36" s="113">
        <f t="shared" si="13"/>
        <v>5</v>
      </c>
      <c r="I36" s="113">
        <f t="shared" si="13"/>
        <v>3</v>
      </c>
      <c r="J36" s="113">
        <f t="shared" si="13"/>
        <v>183</v>
      </c>
      <c r="K36" s="113">
        <f t="shared" si="13"/>
        <v>10</v>
      </c>
      <c r="L36" s="113">
        <f t="shared" si="13"/>
        <v>9</v>
      </c>
      <c r="M36" s="113">
        <f t="shared" si="13"/>
        <v>7</v>
      </c>
      <c r="N36" s="113">
        <f t="shared" si="13"/>
        <v>10</v>
      </c>
      <c r="O36" s="105">
        <f t="shared" si="13"/>
        <v>10</v>
      </c>
      <c r="P36" s="115">
        <f>SUM(D36:O36)</f>
        <v>269</v>
      </c>
    </row>
    <row r="37" spans="2:16" ht="15" thickBot="1">
      <c r="B37" s="65"/>
      <c r="C37" s="48" t="s">
        <v>40</v>
      </c>
      <c r="D37" s="42">
        <f aca="true" t="shared" si="14" ref="D37:P37">+(D35-D36)/D36*100</f>
        <v>1760.0000000000002</v>
      </c>
      <c r="E37" s="43">
        <f t="shared" si="14"/>
        <v>-63.63636363636363</v>
      </c>
      <c r="F37" s="43">
        <f t="shared" si="14"/>
        <v>744.4444444444445</v>
      </c>
      <c r="G37" s="43">
        <f t="shared" si="14"/>
        <v>257.14285714285717</v>
      </c>
      <c r="H37" s="43">
        <f t="shared" si="14"/>
        <v>160</v>
      </c>
      <c r="I37" s="43">
        <f t="shared" si="14"/>
        <v>233.33333333333334</v>
      </c>
      <c r="J37" s="43">
        <f t="shared" si="14"/>
        <v>-95.08196721311475</v>
      </c>
      <c r="K37" s="43">
        <f t="shared" si="14"/>
        <v>0</v>
      </c>
      <c r="L37" s="43">
        <f t="shared" si="14"/>
        <v>600</v>
      </c>
      <c r="M37" s="43">
        <f t="shared" si="14"/>
        <v>57.14285714285714</v>
      </c>
      <c r="N37" s="43">
        <f t="shared" si="14"/>
        <v>130</v>
      </c>
      <c r="O37" s="43">
        <f t="shared" si="14"/>
        <v>-10</v>
      </c>
      <c r="P37" s="44">
        <f t="shared" si="14"/>
        <v>28.624535315985128</v>
      </c>
    </row>
    <row r="38" spans="2:16" ht="13.5">
      <c r="B38" s="1"/>
      <c r="C38" s="1"/>
      <c r="D38" s="1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47" ht="18" customHeight="1"/>
  </sheetData>
  <sheetProtection/>
  <mergeCells count="1">
    <mergeCell ref="B2:P2"/>
  </mergeCells>
  <printOptions/>
  <pageMargins left="1.49" right="0.7874015748031497" top="0.49" bottom="0.31496062992125984" header="0.37" footer="0.2362204724409449"/>
  <pageSetup errors="dash"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2019-03-08T01:30:47Z</cp:lastPrinted>
  <dcterms:created xsi:type="dcterms:W3CDTF">2000-12-25T02:34:54Z</dcterms:created>
  <dcterms:modified xsi:type="dcterms:W3CDTF">2019-05-23T00:20:14Z</dcterms:modified>
  <cp:category/>
  <cp:version/>
  <cp:contentType/>
  <cp:contentStatus/>
</cp:coreProperties>
</file>