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95" windowWidth="20520" windowHeight="4515" tabRatio="706" activeTab="3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<sst xmlns="http://schemas.openxmlformats.org/spreadsheetml/2006/main" count="239" uniqueCount="51">
  <si>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</si>
  <si>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</si>
  <si>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</si>
  <si>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</si>
  <si>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</si>
  <si>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</si>
  <si>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</si>
  <si>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</si>
  <si>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</si>
  <si>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</si>
  <si>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</si>
  <si>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</si>
  <si>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</si>
  <si>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</si>
  <si>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</si>
  <si>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</si>
  <si>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</si>
  <si>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</si>
  <si>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</si>
  <si>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</si>
  <si>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</si>
  <si>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</si>
  <si>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</si>
  <si>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</si>
  <si>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</si>
  <si>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</si>
  <si>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</si>
  <si>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</si>
  <si>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</si>
  <si>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</si>
  <si>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</si>
  <si>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</si>
  <si>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県総計</t>
  </si>
  <si>
    <t>浜田市</t>
  </si>
  <si>
    <t>益田市</t>
  </si>
  <si>
    <t>大田市</t>
  </si>
  <si>
    <t>江津市</t>
  </si>
  <si>
    <t>市部計</t>
  </si>
  <si>
    <t>県総計</t>
  </si>
  <si>
    <t>（単位：戸数・％）</t>
  </si>
  <si>
    <t>増減率</t>
  </si>
  <si>
    <t>町村計</t>
  </si>
  <si>
    <t xml:space="preserve"> </t>
  </si>
  <si>
    <t xml:space="preserve"> </t>
  </si>
  <si>
    <t>27年度</t>
  </si>
  <si>
    <t>平成28年度・27年度 県内新設住宅着工戸数比較表(総戸数)</t>
  </si>
  <si>
    <t>.</t>
  </si>
  <si>
    <t>28年度</t>
  </si>
  <si>
    <t>平成28年度・27年度 県内新設住宅着工戸数比較表（持家）</t>
  </si>
  <si>
    <t>平成28年度・27年度 県内新設住宅着工戸数比較表（貸家）</t>
  </si>
  <si>
    <t>平成28年度・27年度 県内新設住宅着工戸数比較表（分譲）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</si>
</sst>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0_);[Red]\(0\)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uble"/>
      <right style="thin"/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 vertical="center"/>
    </xf>
    <xf numFmtId="176" fontId="6" fillId="0" borderId="15" xfId="0" applyNumberFormat="1" applyFont="1" applyBorder="1" applyAlignment="1" applyProtection="1">
      <alignment vertical="center" shrinkToFit="1"/>
      <protection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76" fontId="6" fillId="0" borderId="24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vertical="center" shrinkToFit="1"/>
      <protection/>
    </xf>
    <xf numFmtId="180" fontId="6" fillId="0" borderId="27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horizontal="right" vertical="center" shrinkToFit="1"/>
      <protection/>
    </xf>
    <xf numFmtId="180" fontId="6" fillId="0" borderId="28" xfId="0" applyNumberFormat="1" applyFont="1" applyBorder="1" applyAlignment="1" applyProtection="1">
      <alignment vertical="center" shrinkToFit="1"/>
      <protection/>
    </xf>
    <xf numFmtId="180" fontId="6" fillId="0" borderId="29" xfId="0" applyNumberFormat="1" applyFont="1" applyBorder="1" applyAlignment="1" applyProtection="1">
      <alignment vertical="center" shrinkToFit="1"/>
      <protection/>
    </xf>
    <xf numFmtId="176" fontId="6" fillId="33" borderId="30" xfId="0" applyNumberFormat="1" applyFont="1" applyFill="1" applyBorder="1" applyAlignment="1" applyProtection="1">
      <alignment vertical="center" shrinkToFit="1"/>
      <protection/>
    </xf>
    <xf numFmtId="176" fontId="6" fillId="33" borderId="31" xfId="0" applyNumberFormat="1" applyFont="1" applyFill="1" applyBorder="1" applyAlignment="1" applyProtection="1">
      <alignment vertical="center" shrinkToFit="1"/>
      <protection/>
    </xf>
    <xf numFmtId="176" fontId="6" fillId="33" borderId="32" xfId="0" applyNumberFormat="1" applyFont="1" applyFill="1" applyBorder="1" applyAlignment="1" applyProtection="1">
      <alignment vertical="center" shrinkToFit="1"/>
      <protection/>
    </xf>
    <xf numFmtId="0" fontId="4" fillId="34" borderId="33" xfId="0" applyFont="1" applyFill="1" applyBorder="1" applyAlignment="1">
      <alignment horizontal="center" vertical="center"/>
    </xf>
    <xf numFmtId="176" fontId="6" fillId="34" borderId="30" xfId="0" applyNumberFormat="1" applyFont="1" applyFill="1" applyBorder="1" applyAlignment="1" applyProtection="1">
      <alignment vertical="center" shrinkToFit="1"/>
      <protection/>
    </xf>
    <xf numFmtId="176" fontId="6" fillId="34" borderId="31" xfId="0" applyNumberFormat="1" applyFont="1" applyFill="1" applyBorder="1" applyAlignment="1" applyProtection="1">
      <alignment vertical="center" shrinkToFit="1"/>
      <protection/>
    </xf>
    <xf numFmtId="176" fontId="6" fillId="34" borderId="32" xfId="0" applyNumberFormat="1" applyFont="1" applyFill="1" applyBorder="1" applyAlignment="1" applyProtection="1">
      <alignment vertical="center" shrinkToFit="1"/>
      <protection/>
    </xf>
    <xf numFmtId="180" fontId="6" fillId="34" borderId="29" xfId="0" applyNumberFormat="1" applyFont="1" applyFill="1" applyBorder="1" applyAlignment="1" applyProtection="1">
      <alignment horizontal="center" vertical="center" shrinkToFit="1"/>
      <protection/>
    </xf>
    <xf numFmtId="180" fontId="6" fillId="34" borderId="25" xfId="0" applyNumberFormat="1" applyFont="1" applyFill="1" applyBorder="1" applyAlignment="1" applyProtection="1">
      <alignment horizontal="center" vertical="center" shrinkToFit="1"/>
      <protection/>
    </xf>
    <xf numFmtId="176" fontId="6" fillId="34" borderId="24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76" fontId="6" fillId="34" borderId="22" xfId="0" applyNumberFormat="1" applyFont="1" applyFill="1" applyBorder="1" applyAlignment="1" applyProtection="1">
      <alignment vertical="center" shrinkToFit="1"/>
      <protection/>
    </xf>
    <xf numFmtId="0" fontId="4" fillId="34" borderId="34" xfId="0" applyFont="1" applyFill="1" applyBorder="1" applyAlignment="1">
      <alignment horizontal="center" vertical="center"/>
    </xf>
    <xf numFmtId="180" fontId="6" fillId="34" borderId="25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vertical="center" shrinkToFit="1"/>
      <protection/>
    </xf>
    <xf numFmtId="180" fontId="6" fillId="34" borderId="27" xfId="0" applyNumberFormat="1" applyFont="1" applyFill="1" applyBorder="1" applyAlignment="1" applyProtection="1">
      <alignment vertical="center" shrinkToFit="1"/>
      <protection/>
    </xf>
    <xf numFmtId="0" fontId="4" fillId="33" borderId="33" xfId="0" applyFont="1" applyFill="1" applyBorder="1" applyAlignment="1">
      <alignment horizontal="center" vertical="center"/>
    </xf>
    <xf numFmtId="176" fontId="6" fillId="33" borderId="35" xfId="0" applyNumberFormat="1" applyFont="1" applyFill="1" applyBorder="1" applyAlignment="1" applyProtection="1">
      <alignment vertical="center" shrinkToFit="1"/>
      <protection/>
    </xf>
    <xf numFmtId="0" fontId="4" fillId="33" borderId="36" xfId="0" applyFont="1" applyFill="1" applyBorder="1" applyAlignment="1">
      <alignment horizontal="center" vertical="center"/>
    </xf>
    <xf numFmtId="180" fontId="6" fillId="33" borderId="37" xfId="0" applyNumberFormat="1" applyFont="1" applyFill="1" applyBorder="1" applyAlignment="1" applyProtection="1">
      <alignment vertical="center" shrinkToFit="1"/>
      <protection/>
    </xf>
    <xf numFmtId="180" fontId="6" fillId="33" borderId="38" xfId="0" applyNumberFormat="1" applyFont="1" applyFill="1" applyBorder="1" applyAlignment="1" applyProtection="1">
      <alignment vertical="center" shrinkToFit="1"/>
      <protection/>
    </xf>
    <xf numFmtId="180" fontId="6" fillId="33" borderId="39" xfId="0" applyNumberFormat="1" applyFont="1" applyFill="1" applyBorder="1" applyAlignment="1" applyProtection="1">
      <alignment vertical="center" shrinkToFit="1"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180" fontId="6" fillId="0" borderId="29" xfId="0" applyNumberFormat="1" applyFont="1" applyBorder="1" applyAlignment="1" applyProtection="1">
      <alignment horizontal="center" vertical="center" shrinkToFit="1"/>
      <protection/>
    </xf>
    <xf numFmtId="180" fontId="6" fillId="0" borderId="25" xfId="0" applyNumberFormat="1" applyFont="1" applyBorder="1" applyAlignment="1" applyProtection="1">
      <alignment horizontal="center" vertical="center" shrinkToFit="1"/>
      <protection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8" xfId="0" applyFont="1" applyBorder="1" applyAlignment="1">
      <alignment horizontal="distributed" vertical="center"/>
    </xf>
    <xf numFmtId="176" fontId="6" fillId="34" borderId="56" xfId="0" applyNumberFormat="1" applyFont="1" applyFill="1" applyBorder="1" applyAlignment="1" applyProtection="1">
      <alignment vertical="center" shrinkToFit="1"/>
      <protection/>
    </xf>
    <xf numFmtId="176" fontId="6" fillId="34" borderId="19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horizontal="right" vertical="center" shrinkToFit="1"/>
      <protection/>
    </xf>
    <xf numFmtId="180" fontId="6" fillId="34" borderId="28" xfId="0" applyNumberFormat="1" applyFont="1" applyFill="1" applyBorder="1" applyAlignment="1" applyProtection="1">
      <alignment vertical="center" shrinkToFit="1"/>
      <protection/>
    </xf>
    <xf numFmtId="180" fontId="6" fillId="34" borderId="57" xfId="0" applyNumberFormat="1" applyFont="1" applyFill="1" applyBorder="1" applyAlignment="1" applyProtection="1">
      <alignment vertical="center" shrinkToFit="1"/>
      <protection/>
    </xf>
    <xf numFmtId="176" fontId="6" fillId="33" borderId="56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29" xfId="0" applyNumberFormat="1" applyFont="1" applyFill="1" applyBorder="1" applyAlignment="1" applyProtection="1">
      <alignment vertical="center" shrinkToFit="1"/>
      <protection/>
    </xf>
    <xf numFmtId="180" fontId="6" fillId="33" borderId="58" xfId="0" applyNumberFormat="1" applyFont="1" applyFill="1" applyBorder="1" applyAlignment="1" applyProtection="1">
      <alignment vertical="center" shrinkToFit="1"/>
      <protection/>
    </xf>
    <xf numFmtId="0" fontId="4" fillId="34" borderId="59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26" xfId="0" applyNumberFormat="1" applyFont="1" applyBorder="1" applyAlignment="1" applyProtection="1">
      <alignment horizontal="center" vertical="center" shrinkToFit="1"/>
      <protection/>
    </xf>
    <xf numFmtId="180" fontId="6" fillId="0" borderId="28" xfId="0" applyNumberFormat="1" applyFont="1" applyBorder="1" applyAlignment="1" applyProtection="1">
      <alignment horizontal="center" vertical="center" shrinkToFit="1"/>
      <protection/>
    </xf>
    <xf numFmtId="180" fontId="6" fillId="34" borderId="26" xfId="0" applyNumberFormat="1" applyFont="1" applyFill="1" applyBorder="1" applyAlignment="1" applyProtection="1">
      <alignment horizontal="center" vertical="center" shrinkToFit="1"/>
      <protection/>
    </xf>
    <xf numFmtId="176" fontId="6" fillId="34" borderId="61" xfId="0" applyNumberFormat="1" applyFont="1" applyFill="1" applyBorder="1" applyAlignment="1" applyProtection="1">
      <alignment vertical="center" shrinkToFit="1"/>
      <protection/>
    </xf>
    <xf numFmtId="176" fontId="6" fillId="34" borderId="62" xfId="0" applyNumberFormat="1" applyFont="1" applyFill="1" applyBorder="1" applyAlignment="1" applyProtection="1">
      <alignment vertical="center" shrinkToFit="1"/>
      <protection/>
    </xf>
    <xf numFmtId="176" fontId="6" fillId="34" borderId="63" xfId="0" applyNumberFormat="1" applyFont="1" applyFill="1" applyBorder="1" applyAlignment="1" applyProtection="1">
      <alignment vertical="center" shrinkToFit="1"/>
      <protection/>
    </xf>
    <xf numFmtId="176" fontId="6" fillId="0" borderId="16" xfId="0" applyNumberFormat="1" applyFont="1" applyFill="1" applyBorder="1" applyAlignment="1" applyProtection="1">
      <alignment vertical="center" shrinkToFit="1"/>
      <protection/>
    </xf>
    <xf numFmtId="180" fontId="6" fillId="0" borderId="64" xfId="0" applyNumberFormat="1" applyFont="1" applyBorder="1" applyAlignment="1" applyProtection="1">
      <alignment vertical="center" shrinkToFit="1"/>
      <protection/>
    </xf>
    <xf numFmtId="180" fontId="6" fillId="0" borderId="64" xfId="0" applyNumberFormat="1" applyFont="1" applyBorder="1" applyAlignment="1" applyProtection="1">
      <alignment horizontal="right" vertical="center" shrinkToFit="1"/>
      <protection/>
    </xf>
    <xf numFmtId="180" fontId="6" fillId="0" borderId="65" xfId="0" applyNumberFormat="1" applyFont="1" applyBorder="1" applyAlignment="1" applyProtection="1">
      <alignment vertical="center" shrinkToFit="1"/>
      <protection/>
    </xf>
    <xf numFmtId="176" fontId="6" fillId="0" borderId="66" xfId="0" applyNumberFormat="1" applyFont="1" applyBorder="1" applyAlignment="1" applyProtection="1">
      <alignment vertical="center" shrinkToFit="1"/>
      <protection/>
    </xf>
    <xf numFmtId="180" fontId="6" fillId="0" borderId="65" xfId="0" applyNumberFormat="1" applyFont="1" applyBorder="1" applyAlignment="1" applyProtection="1">
      <alignment horizontal="center" vertical="center" shrinkToFit="1"/>
      <protection/>
    </xf>
    <xf numFmtId="180" fontId="6" fillId="0" borderId="65" xfId="0" applyNumberFormat="1" applyFont="1" applyBorder="1" applyAlignment="1" applyProtection="1">
      <alignment horizontal="right" vertical="center" shrinkToFit="1"/>
      <protection/>
    </xf>
    <xf numFmtId="180" fontId="6" fillId="0" borderId="67" xfId="0" applyNumberFormat="1" applyFont="1" applyBorder="1" applyAlignment="1" applyProtection="1">
      <alignment vertical="center" shrinkToFit="1"/>
      <protection/>
    </xf>
    <xf numFmtId="180" fontId="6" fillId="0" borderId="68" xfId="0" applyNumberFormat="1" applyFont="1" applyBorder="1" applyAlignment="1" applyProtection="1">
      <alignment vertical="center" shrinkToFit="1"/>
      <protection/>
    </xf>
    <xf numFmtId="180" fontId="6" fillId="0" borderId="69" xfId="0" applyNumberFormat="1" applyFont="1" applyBorder="1" applyAlignment="1" applyProtection="1">
      <alignment vertical="center" shrinkToFit="1"/>
      <protection/>
    </xf>
    <xf numFmtId="180" fontId="6" fillId="0" borderId="69" xfId="0" applyNumberFormat="1" applyFont="1" applyBorder="1" applyAlignment="1" applyProtection="1">
      <alignment horizontal="center" vertical="center" shrinkToFit="1"/>
      <protection/>
    </xf>
    <xf numFmtId="176" fontId="6" fillId="0" borderId="70" xfId="0" applyNumberFormat="1" applyFont="1" applyBorder="1" applyAlignment="1" applyProtection="1">
      <alignment vertical="center" shrinkToFit="1"/>
      <protection/>
    </xf>
    <xf numFmtId="180" fontId="6" fillId="0" borderId="27" xfId="0" applyNumberFormat="1" applyFont="1" applyBorder="1" applyAlignment="1" applyProtection="1">
      <alignment horizontal="center" vertical="center" shrinkToFit="1"/>
      <protection/>
    </xf>
    <xf numFmtId="0" fontId="0" fillId="0" borderId="71" xfId="0" applyBorder="1" applyAlignment="1">
      <alignment/>
    </xf>
    <xf numFmtId="176" fontId="6" fillId="0" borderId="72" xfId="0" applyNumberFormat="1" applyFont="1" applyBorder="1" applyAlignment="1" applyProtection="1">
      <alignment vertical="center" shrinkToFit="1"/>
      <protection/>
    </xf>
    <xf numFmtId="176" fontId="6" fillId="33" borderId="73" xfId="0" applyNumberFormat="1" applyFont="1" applyFill="1" applyBorder="1" applyAlignment="1" applyProtection="1">
      <alignment vertical="center" shrinkToFit="1"/>
      <protection/>
    </xf>
    <xf numFmtId="176" fontId="6" fillId="33" borderId="74" xfId="0" applyNumberFormat="1" applyFont="1" applyFill="1" applyBorder="1" applyAlignment="1" applyProtection="1">
      <alignment vertical="center" shrinkToFit="1"/>
      <protection/>
    </xf>
    <xf numFmtId="176" fontId="6" fillId="33" borderId="63" xfId="0" applyNumberFormat="1" applyFont="1" applyFill="1" applyBorder="1" applyAlignment="1" applyProtection="1">
      <alignment vertical="center" shrinkToFit="1"/>
      <protection/>
    </xf>
    <xf numFmtId="176" fontId="6" fillId="0" borderId="75" xfId="0" applyNumberFormat="1" applyFont="1" applyBorder="1" applyAlignment="1" applyProtection="1">
      <alignment vertical="center" shrinkToFit="1"/>
      <protection/>
    </xf>
    <xf numFmtId="176" fontId="6" fillId="0" borderId="61" xfId="0" applyNumberFormat="1" applyFont="1" applyBorder="1" applyAlignment="1" applyProtection="1">
      <alignment vertical="center" shrinkToFit="1"/>
      <protection/>
    </xf>
    <xf numFmtId="176" fontId="6" fillId="0" borderId="76" xfId="0" applyNumberFormat="1" applyFont="1" applyBorder="1" applyAlignment="1" applyProtection="1">
      <alignment vertical="center" shrinkToFit="1"/>
      <protection/>
    </xf>
    <xf numFmtId="176" fontId="6" fillId="0" borderId="74" xfId="0" applyNumberFormat="1" applyFont="1" applyBorder="1" applyAlignment="1" applyProtection="1">
      <alignment vertical="center" shrinkToFit="1"/>
      <protection/>
    </xf>
    <xf numFmtId="176" fontId="6" fillId="0" borderId="77" xfId="0" applyNumberFormat="1" applyFont="1" applyBorder="1" applyAlignment="1" applyProtection="1">
      <alignment vertical="center" shrinkToFit="1"/>
      <protection/>
    </xf>
    <xf numFmtId="176" fontId="6" fillId="33" borderId="75" xfId="0" applyNumberFormat="1" applyFont="1" applyFill="1" applyBorder="1" applyAlignment="1" applyProtection="1">
      <alignment vertical="center" shrinkToFit="1"/>
      <protection/>
    </xf>
    <xf numFmtId="176" fontId="6" fillId="33" borderId="61" xfId="0" applyNumberFormat="1" applyFont="1" applyFill="1" applyBorder="1" applyAlignment="1" applyProtection="1">
      <alignment vertical="center" shrinkToFit="1"/>
      <protection/>
    </xf>
    <xf numFmtId="176" fontId="6" fillId="33" borderId="76" xfId="0" applyNumberFormat="1" applyFont="1" applyFill="1" applyBorder="1" applyAlignment="1" applyProtection="1">
      <alignment vertical="center" shrinkToFit="1"/>
      <protection/>
    </xf>
    <xf numFmtId="176" fontId="6" fillId="33" borderId="77" xfId="0" applyNumberFormat="1" applyFont="1" applyFill="1" applyBorder="1" applyAlignment="1" applyProtection="1">
      <alignment vertical="center" shrinkToFit="1"/>
      <protection/>
    </xf>
    <xf numFmtId="176" fontId="6" fillId="33" borderId="72" xfId="0" applyNumberFormat="1" applyFont="1" applyFill="1" applyBorder="1" applyAlignment="1" applyProtection="1">
      <alignment vertical="center" shrinkToFit="1"/>
      <protection/>
    </xf>
    <xf numFmtId="176" fontId="6" fillId="0" borderId="62" xfId="0" applyNumberFormat="1" applyFont="1" applyBorder="1" applyAlignment="1" applyProtection="1">
      <alignment vertical="center" shrinkToFit="1"/>
      <protection/>
    </xf>
    <xf numFmtId="176" fontId="6" fillId="0" borderId="61" xfId="0" applyNumberFormat="1" applyFont="1" applyFill="1" applyBorder="1" applyAlignment="1" applyProtection="1">
      <alignment vertical="center" shrinkToFit="1"/>
      <protection/>
    </xf>
    <xf numFmtId="176" fontId="6" fillId="33" borderId="62" xfId="0" applyNumberFormat="1" applyFont="1" applyFill="1" applyBorder="1" applyAlignment="1" applyProtection="1">
      <alignment vertical="center" shrinkToFit="1"/>
      <protection/>
    </xf>
    <xf numFmtId="183" fontId="6" fillId="0" borderId="16" xfId="0" applyNumberFormat="1" applyFont="1" applyBorder="1" applyAlignment="1" applyProtection="1">
      <alignment vertical="center" shrinkToFit="1"/>
      <protection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zoomScalePageLayoutView="0" workbookViewId="0" topLeftCell="A1">
      <pane xSplit="2" ySplit="4" topLeftCell="C18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O38" sqref="O38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19921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9" t="s">
        <v>45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16" ht="15" thickBot="1">
      <c r="B3" s="2" t="s">
        <v>46</v>
      </c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1"/>
      <c r="C4" s="50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129" t="s">
        <v>0</v>
      </c>
      <c r="C5" s="56" t="s">
        <v>47</v>
      </c>
      <c r="D5" s="19">
        <v>54</v>
      </c>
      <c r="E5" s="12">
        <v>89</v>
      </c>
      <c r="F5" s="12">
        <v>68</v>
      </c>
      <c r="G5" s="128">
        <v>151</v>
      </c>
      <c r="H5" s="13">
        <v>102</v>
      </c>
      <c r="I5" s="12">
        <v>158</v>
      </c>
      <c r="J5" s="12">
        <v>79</v>
      </c>
      <c r="K5" s="12">
        <v>121</v>
      </c>
      <c r="L5" s="12">
        <v>103</v>
      </c>
      <c r="M5" s="12">
        <v>82</v>
      </c>
      <c r="N5" s="12">
        <v>70</v>
      </c>
      <c r="O5" s="108">
        <v>78</v>
      </c>
      <c r="P5" s="14">
        <f>SUM(D5:O5)</f>
        <v>1155</v>
      </c>
    </row>
    <row r="6" spans="2:16" ht="14.25">
      <c r="B6" s="130"/>
      <c r="C6" s="57" t="s">
        <v>44</v>
      </c>
      <c r="D6" s="115">
        <v>34</v>
      </c>
      <c r="E6" s="116">
        <v>55</v>
      </c>
      <c r="F6" s="116">
        <v>105</v>
      </c>
      <c r="G6" s="116">
        <v>98</v>
      </c>
      <c r="H6" s="117">
        <v>54</v>
      </c>
      <c r="I6" s="116">
        <v>132</v>
      </c>
      <c r="J6" s="116">
        <v>51</v>
      </c>
      <c r="K6" s="116">
        <v>73</v>
      </c>
      <c r="L6" s="116">
        <v>219</v>
      </c>
      <c r="M6" s="116">
        <v>126</v>
      </c>
      <c r="N6" s="116">
        <v>70</v>
      </c>
      <c r="O6" s="118">
        <v>146</v>
      </c>
      <c r="P6" s="119">
        <f>SUM(D6:O6)</f>
        <v>1163</v>
      </c>
    </row>
    <row r="7" spans="2:16" ht="14.25">
      <c r="B7" s="131"/>
      <c r="C7" s="51" t="s">
        <v>40</v>
      </c>
      <c r="D7" s="21">
        <f>+(D5-D6)/D6*100</f>
        <v>58.82352941176471</v>
      </c>
      <c r="E7" s="22">
        <f aca="true" t="shared" si="0" ref="E7:P7">+(E5-E6)/E6*100</f>
        <v>61.81818181818181</v>
      </c>
      <c r="F7" s="22">
        <f t="shared" si="0"/>
        <v>-35.23809523809524</v>
      </c>
      <c r="G7" s="22">
        <f t="shared" si="0"/>
        <v>54.08163265306123</v>
      </c>
      <c r="H7" s="22">
        <f t="shared" si="0"/>
        <v>88.88888888888889</v>
      </c>
      <c r="I7" s="22">
        <f t="shared" si="0"/>
        <v>19.696969696969695</v>
      </c>
      <c r="J7" s="22">
        <f t="shared" si="0"/>
        <v>54.90196078431373</v>
      </c>
      <c r="K7" s="22">
        <f t="shared" si="0"/>
        <v>65.75342465753424</v>
      </c>
      <c r="L7" s="22">
        <f t="shared" si="0"/>
        <v>-52.96803652968036</v>
      </c>
      <c r="M7" s="22">
        <f t="shared" si="0"/>
        <v>-34.92063492063492</v>
      </c>
      <c r="N7" s="22">
        <f t="shared" si="0"/>
        <v>0</v>
      </c>
      <c r="O7" s="25">
        <f t="shared" si="0"/>
        <v>-46.57534246575342</v>
      </c>
      <c r="P7" s="23">
        <f t="shared" si="0"/>
        <v>-0.6878761822871883</v>
      </c>
    </row>
    <row r="8" spans="2:16" ht="14.25">
      <c r="B8" s="129" t="s">
        <v>1</v>
      </c>
      <c r="C8" s="56" t="s">
        <v>47</v>
      </c>
      <c r="D8" s="19">
        <v>11</v>
      </c>
      <c r="E8" s="12">
        <v>11</v>
      </c>
      <c r="F8" s="12">
        <v>7</v>
      </c>
      <c r="G8" s="12">
        <v>13</v>
      </c>
      <c r="H8" s="13">
        <v>13</v>
      </c>
      <c r="I8" s="12">
        <v>18</v>
      </c>
      <c r="J8" s="12">
        <v>30</v>
      </c>
      <c r="K8" s="12">
        <v>17</v>
      </c>
      <c r="L8" s="12">
        <v>7</v>
      </c>
      <c r="M8" s="12">
        <v>9</v>
      </c>
      <c r="N8" s="12">
        <v>26</v>
      </c>
      <c r="O8" s="108">
        <v>16</v>
      </c>
      <c r="P8" s="14">
        <f>SUM(D8:O8)</f>
        <v>178</v>
      </c>
    </row>
    <row r="9" spans="2:16" ht="14.25">
      <c r="B9" s="130"/>
      <c r="C9" s="57" t="s">
        <v>44</v>
      </c>
      <c r="D9" s="115">
        <v>7</v>
      </c>
      <c r="E9" s="116">
        <v>27</v>
      </c>
      <c r="F9" s="116">
        <v>10</v>
      </c>
      <c r="G9" s="116">
        <v>12</v>
      </c>
      <c r="H9" s="117">
        <v>37</v>
      </c>
      <c r="I9" s="116">
        <v>23</v>
      </c>
      <c r="J9" s="116">
        <v>25</v>
      </c>
      <c r="K9" s="116">
        <v>19</v>
      </c>
      <c r="L9" s="116">
        <v>21</v>
      </c>
      <c r="M9" s="116">
        <v>15</v>
      </c>
      <c r="N9" s="116">
        <v>5</v>
      </c>
      <c r="O9" s="118">
        <v>12</v>
      </c>
      <c r="P9" s="119">
        <f>SUM(D9:O9)</f>
        <v>213</v>
      </c>
    </row>
    <row r="10" spans="2:16" ht="14.25">
      <c r="B10" s="131"/>
      <c r="C10" s="51" t="s">
        <v>40</v>
      </c>
      <c r="D10" s="21">
        <f aca="true" t="shared" si="1" ref="D10:P10">+(D8-D9)/D9*100</f>
        <v>57.14285714285714</v>
      </c>
      <c r="E10" s="22">
        <f t="shared" si="1"/>
        <v>-59.25925925925925</v>
      </c>
      <c r="F10" s="22">
        <f t="shared" si="1"/>
        <v>-30</v>
      </c>
      <c r="G10" s="22">
        <f t="shared" si="1"/>
        <v>8.333333333333332</v>
      </c>
      <c r="H10" s="22">
        <f t="shared" si="1"/>
        <v>-64.86486486486487</v>
      </c>
      <c r="I10" s="22">
        <f t="shared" si="1"/>
        <v>-21.73913043478261</v>
      </c>
      <c r="J10" s="22">
        <f t="shared" si="1"/>
        <v>20</v>
      </c>
      <c r="K10" s="22">
        <f t="shared" si="1"/>
        <v>-10.526315789473683</v>
      </c>
      <c r="L10" s="22">
        <f t="shared" si="1"/>
        <v>-66.66666666666666</v>
      </c>
      <c r="M10" s="22">
        <f t="shared" si="1"/>
        <v>-40</v>
      </c>
      <c r="N10" s="22">
        <f t="shared" si="1"/>
        <v>420</v>
      </c>
      <c r="O10" s="25">
        <f t="shared" si="1"/>
        <v>33.33333333333333</v>
      </c>
      <c r="P10" s="23">
        <f t="shared" si="1"/>
        <v>-16.431924882629108</v>
      </c>
    </row>
    <row r="11" spans="2:16" ht="14.25">
      <c r="B11" s="129" t="s">
        <v>2</v>
      </c>
      <c r="C11" s="56" t="s">
        <v>47</v>
      </c>
      <c r="D11" s="19">
        <v>131</v>
      </c>
      <c r="E11" s="12">
        <v>143</v>
      </c>
      <c r="F11" s="12">
        <v>87</v>
      </c>
      <c r="G11" s="12">
        <v>64</v>
      </c>
      <c r="H11" s="13">
        <v>85</v>
      </c>
      <c r="I11" s="12">
        <v>102</v>
      </c>
      <c r="J11" s="12">
        <v>167</v>
      </c>
      <c r="K11" s="12">
        <v>257</v>
      </c>
      <c r="L11" s="12">
        <v>55</v>
      </c>
      <c r="M11" s="12">
        <v>76</v>
      </c>
      <c r="N11" s="12">
        <v>68</v>
      </c>
      <c r="O11" s="108">
        <v>80</v>
      </c>
      <c r="P11" s="14">
        <f>SUM(D11:O11)</f>
        <v>1315</v>
      </c>
    </row>
    <row r="12" spans="2:16" ht="14.25">
      <c r="B12" s="130"/>
      <c r="C12" s="57" t="s">
        <v>44</v>
      </c>
      <c r="D12" s="115">
        <v>92</v>
      </c>
      <c r="E12" s="116">
        <v>40</v>
      </c>
      <c r="F12" s="116">
        <v>64</v>
      </c>
      <c r="G12" s="116">
        <v>77</v>
      </c>
      <c r="H12" s="117">
        <v>73</v>
      </c>
      <c r="I12" s="116">
        <v>120</v>
      </c>
      <c r="J12" s="116">
        <v>108</v>
      </c>
      <c r="K12" s="116">
        <v>128</v>
      </c>
      <c r="L12" s="116">
        <v>100</v>
      </c>
      <c r="M12" s="116">
        <v>72</v>
      </c>
      <c r="N12" s="116">
        <v>77</v>
      </c>
      <c r="O12" s="118">
        <v>133</v>
      </c>
      <c r="P12" s="119">
        <f>SUM(D12:O12)</f>
        <v>1084</v>
      </c>
    </row>
    <row r="13" spans="2:16" ht="14.25">
      <c r="B13" s="131"/>
      <c r="C13" s="51" t="s">
        <v>40</v>
      </c>
      <c r="D13" s="21">
        <f aca="true" t="shared" si="2" ref="D13:P13">+(D11-D12)/D12*100</f>
        <v>42.391304347826086</v>
      </c>
      <c r="E13" s="22">
        <f t="shared" si="2"/>
        <v>257.5</v>
      </c>
      <c r="F13" s="22">
        <f t="shared" si="2"/>
        <v>35.9375</v>
      </c>
      <c r="G13" s="22">
        <f t="shared" si="2"/>
        <v>-16.883116883116884</v>
      </c>
      <c r="H13" s="22">
        <f t="shared" si="2"/>
        <v>16.43835616438356</v>
      </c>
      <c r="I13" s="22">
        <f t="shared" si="2"/>
        <v>-15</v>
      </c>
      <c r="J13" s="22">
        <f t="shared" si="2"/>
        <v>54.629629629629626</v>
      </c>
      <c r="K13" s="22">
        <f t="shared" si="2"/>
        <v>100.78125</v>
      </c>
      <c r="L13" s="22">
        <f t="shared" si="2"/>
        <v>-45</v>
      </c>
      <c r="M13" s="22">
        <f t="shared" si="2"/>
        <v>5.555555555555555</v>
      </c>
      <c r="N13" s="22">
        <f t="shared" si="2"/>
        <v>-11.688311688311687</v>
      </c>
      <c r="O13" s="25">
        <f t="shared" si="2"/>
        <v>-39.849624060150376</v>
      </c>
      <c r="P13" s="23">
        <f t="shared" si="2"/>
        <v>21.309963099630995</v>
      </c>
    </row>
    <row r="14" spans="2:16" ht="14.25">
      <c r="B14" s="129" t="s">
        <v>3</v>
      </c>
      <c r="C14" s="56" t="s">
        <v>47</v>
      </c>
      <c r="D14" s="19">
        <v>10</v>
      </c>
      <c r="E14" s="12">
        <v>8</v>
      </c>
      <c r="F14" s="12">
        <v>11</v>
      </c>
      <c r="G14" s="12">
        <v>5</v>
      </c>
      <c r="H14" s="13">
        <v>13</v>
      </c>
      <c r="I14" s="12">
        <v>22</v>
      </c>
      <c r="J14" s="12">
        <v>11</v>
      </c>
      <c r="K14" s="12">
        <v>12</v>
      </c>
      <c r="L14" s="12">
        <v>6</v>
      </c>
      <c r="M14" s="12">
        <v>9</v>
      </c>
      <c r="N14" s="12">
        <v>15</v>
      </c>
      <c r="O14" s="108">
        <v>12</v>
      </c>
      <c r="P14" s="14">
        <f>SUM(D14:O14)</f>
        <v>134</v>
      </c>
    </row>
    <row r="15" spans="2:16" ht="14.25">
      <c r="B15" s="130"/>
      <c r="C15" s="57" t="s">
        <v>44</v>
      </c>
      <c r="D15" s="115">
        <v>6</v>
      </c>
      <c r="E15" s="116">
        <v>7</v>
      </c>
      <c r="F15" s="116">
        <v>12</v>
      </c>
      <c r="G15" s="116">
        <v>15</v>
      </c>
      <c r="H15" s="117">
        <v>12</v>
      </c>
      <c r="I15" s="116">
        <v>19</v>
      </c>
      <c r="J15" s="116">
        <v>20</v>
      </c>
      <c r="K15" s="116">
        <v>15</v>
      </c>
      <c r="L15" s="116">
        <v>27</v>
      </c>
      <c r="M15" s="116">
        <v>12</v>
      </c>
      <c r="N15" s="116">
        <v>17</v>
      </c>
      <c r="O15" s="118">
        <v>9</v>
      </c>
      <c r="P15" s="119">
        <f>SUM(D15:O15)</f>
        <v>171</v>
      </c>
    </row>
    <row r="16" spans="2:16" ht="14.25">
      <c r="B16" s="131"/>
      <c r="C16" s="51" t="s">
        <v>40</v>
      </c>
      <c r="D16" s="21">
        <f aca="true" t="shared" si="3" ref="D16:P16">+(D14-D15)/D15*100</f>
        <v>66.66666666666666</v>
      </c>
      <c r="E16" s="22">
        <f t="shared" si="3"/>
        <v>14.285714285714285</v>
      </c>
      <c r="F16" s="22">
        <f t="shared" si="3"/>
        <v>-8.333333333333332</v>
      </c>
      <c r="G16" s="22">
        <f t="shared" si="3"/>
        <v>-66.66666666666666</v>
      </c>
      <c r="H16" s="22">
        <f t="shared" si="3"/>
        <v>8.333333333333332</v>
      </c>
      <c r="I16" s="22">
        <f t="shared" si="3"/>
        <v>15.789473684210526</v>
      </c>
      <c r="J16" s="22">
        <f t="shared" si="3"/>
        <v>-45</v>
      </c>
      <c r="K16" s="22">
        <f t="shared" si="3"/>
        <v>-20</v>
      </c>
      <c r="L16" s="22">
        <f t="shared" si="3"/>
        <v>-77.77777777777779</v>
      </c>
      <c r="M16" s="22">
        <f t="shared" si="3"/>
        <v>-25</v>
      </c>
      <c r="N16" s="22">
        <f t="shared" si="3"/>
        <v>-11.76470588235294</v>
      </c>
      <c r="O16" s="22">
        <f t="shared" si="3"/>
        <v>33.33333333333333</v>
      </c>
      <c r="P16" s="23">
        <f t="shared" si="3"/>
        <v>-21.637426900584796</v>
      </c>
    </row>
    <row r="17" spans="2:16" ht="14.25">
      <c r="B17" s="129" t="s">
        <v>4</v>
      </c>
      <c r="C17" s="56" t="s">
        <v>47</v>
      </c>
      <c r="D17" s="19">
        <v>3</v>
      </c>
      <c r="E17" s="12">
        <v>3</v>
      </c>
      <c r="F17" s="12">
        <v>6</v>
      </c>
      <c r="G17" s="12">
        <v>8</v>
      </c>
      <c r="H17" s="13">
        <v>8</v>
      </c>
      <c r="I17" s="12">
        <v>16</v>
      </c>
      <c r="J17" s="12">
        <v>9</v>
      </c>
      <c r="K17" s="12">
        <v>17</v>
      </c>
      <c r="L17" s="12">
        <v>5</v>
      </c>
      <c r="M17" s="12">
        <v>6</v>
      </c>
      <c r="N17" s="12">
        <v>2</v>
      </c>
      <c r="O17" s="108">
        <v>7</v>
      </c>
      <c r="P17" s="14">
        <f>SUM(D17:O17)</f>
        <v>90</v>
      </c>
    </row>
    <row r="18" spans="2:16" ht="14.25">
      <c r="B18" s="130"/>
      <c r="C18" s="57" t="s">
        <v>44</v>
      </c>
      <c r="D18" s="115">
        <v>3</v>
      </c>
      <c r="E18" s="116">
        <v>7</v>
      </c>
      <c r="F18" s="116">
        <v>9</v>
      </c>
      <c r="G18" s="116">
        <v>7</v>
      </c>
      <c r="H18" s="117">
        <v>6</v>
      </c>
      <c r="I18" s="116">
        <v>10</v>
      </c>
      <c r="J18" s="116">
        <v>22</v>
      </c>
      <c r="K18" s="116">
        <v>13</v>
      </c>
      <c r="L18" s="116">
        <v>8</v>
      </c>
      <c r="M18" s="116">
        <v>5</v>
      </c>
      <c r="N18" s="116">
        <v>3</v>
      </c>
      <c r="O18" s="118">
        <v>6</v>
      </c>
      <c r="P18" s="119">
        <f>SUM(D18:O18)</f>
        <v>99</v>
      </c>
    </row>
    <row r="19" spans="2:16" ht="14.25">
      <c r="B19" s="131"/>
      <c r="C19" s="51" t="s">
        <v>40</v>
      </c>
      <c r="D19" s="21">
        <f aca="true" t="shared" si="4" ref="D19:P19">+(D17-D18)/D18*100</f>
        <v>0</v>
      </c>
      <c r="E19" s="22">
        <f t="shared" si="4"/>
        <v>-57.14285714285714</v>
      </c>
      <c r="F19" s="22">
        <f t="shared" si="4"/>
        <v>-33.33333333333333</v>
      </c>
      <c r="G19" s="22">
        <f t="shared" si="4"/>
        <v>14.285714285714285</v>
      </c>
      <c r="H19" s="22">
        <f t="shared" si="4"/>
        <v>33.33333333333333</v>
      </c>
      <c r="I19" s="22">
        <f t="shared" si="4"/>
        <v>60</v>
      </c>
      <c r="J19" s="22">
        <f t="shared" si="4"/>
        <v>-59.09090909090909</v>
      </c>
      <c r="K19" s="22">
        <f t="shared" si="4"/>
        <v>30.76923076923077</v>
      </c>
      <c r="L19" s="22">
        <f t="shared" si="4"/>
        <v>-37.5</v>
      </c>
      <c r="M19" s="22">
        <f t="shared" si="4"/>
        <v>20</v>
      </c>
      <c r="N19" s="22">
        <f t="shared" si="4"/>
        <v>-33.33333333333333</v>
      </c>
      <c r="O19" s="22">
        <f t="shared" si="4"/>
        <v>16.666666666666664</v>
      </c>
      <c r="P19" s="23">
        <f t="shared" si="4"/>
        <v>-9.090909090909092</v>
      </c>
    </row>
    <row r="20" spans="2:16" ht="14.25">
      <c r="B20" s="129" t="s">
        <v>5</v>
      </c>
      <c r="C20" s="56" t="s">
        <v>47</v>
      </c>
      <c r="D20" s="19">
        <v>21</v>
      </c>
      <c r="E20" s="12">
        <v>15</v>
      </c>
      <c r="F20" s="12">
        <v>5</v>
      </c>
      <c r="G20" s="12">
        <v>12</v>
      </c>
      <c r="H20" s="13">
        <v>5</v>
      </c>
      <c r="I20" s="12">
        <v>12</v>
      </c>
      <c r="J20" s="12">
        <v>9</v>
      </c>
      <c r="K20" s="12">
        <v>26</v>
      </c>
      <c r="L20" s="12">
        <v>22</v>
      </c>
      <c r="M20" s="12">
        <v>13</v>
      </c>
      <c r="N20" s="12">
        <v>9</v>
      </c>
      <c r="O20" s="108">
        <v>6</v>
      </c>
      <c r="P20" s="14">
        <f>SUM(D20:O20)</f>
        <v>155</v>
      </c>
    </row>
    <row r="21" spans="2:16" ht="14.25">
      <c r="B21" s="130"/>
      <c r="C21" s="57" t="s">
        <v>44</v>
      </c>
      <c r="D21" s="115">
        <v>9</v>
      </c>
      <c r="E21" s="116">
        <v>9</v>
      </c>
      <c r="F21" s="116">
        <v>19</v>
      </c>
      <c r="G21" s="116">
        <v>8</v>
      </c>
      <c r="H21" s="117">
        <v>4</v>
      </c>
      <c r="I21" s="116">
        <v>7</v>
      </c>
      <c r="J21" s="116">
        <v>17</v>
      </c>
      <c r="K21" s="116">
        <v>6</v>
      </c>
      <c r="L21" s="116">
        <v>6</v>
      </c>
      <c r="M21" s="116">
        <v>7</v>
      </c>
      <c r="N21" s="116">
        <v>3</v>
      </c>
      <c r="O21" s="118">
        <v>5</v>
      </c>
      <c r="P21" s="119">
        <f>SUM(D21:O21)</f>
        <v>100</v>
      </c>
    </row>
    <row r="22" spans="2:18" ht="14.25">
      <c r="B22" s="131"/>
      <c r="C22" s="51" t="s">
        <v>40</v>
      </c>
      <c r="D22" s="21">
        <f aca="true" t="shared" si="5" ref="D22:P22">+(D20-D21)/D21*100</f>
        <v>133.33333333333331</v>
      </c>
      <c r="E22" s="22">
        <f t="shared" si="5"/>
        <v>66.66666666666666</v>
      </c>
      <c r="F22" s="22">
        <f t="shared" si="5"/>
        <v>-73.68421052631578</v>
      </c>
      <c r="G22" s="22">
        <f t="shared" si="5"/>
        <v>50</v>
      </c>
      <c r="H22" s="22">
        <f t="shared" si="5"/>
        <v>25</v>
      </c>
      <c r="I22" s="22">
        <f t="shared" si="5"/>
        <v>71.42857142857143</v>
      </c>
      <c r="J22" s="22">
        <f t="shared" si="5"/>
        <v>-47.05882352941176</v>
      </c>
      <c r="K22" s="22">
        <f t="shared" si="5"/>
        <v>333.33333333333337</v>
      </c>
      <c r="L22" s="22">
        <f t="shared" si="5"/>
        <v>266.66666666666663</v>
      </c>
      <c r="M22" s="22">
        <f t="shared" si="5"/>
        <v>85.71428571428571</v>
      </c>
      <c r="N22" s="22">
        <f t="shared" si="5"/>
        <v>200</v>
      </c>
      <c r="O22" s="22">
        <f t="shared" si="5"/>
        <v>20</v>
      </c>
      <c r="P22" s="23">
        <f t="shared" si="5"/>
        <v>55.00000000000001</v>
      </c>
      <c r="R22" t="s">
        <v>43</v>
      </c>
    </row>
    <row r="23" spans="2:16" ht="14.25">
      <c r="B23" s="129" t="s">
        <v>6</v>
      </c>
      <c r="C23" s="56" t="s">
        <v>47</v>
      </c>
      <c r="D23" s="19">
        <v>3</v>
      </c>
      <c r="E23" s="12">
        <v>3</v>
      </c>
      <c r="F23" s="12">
        <v>2</v>
      </c>
      <c r="G23" s="12">
        <v>3</v>
      </c>
      <c r="H23" s="13">
        <v>3</v>
      </c>
      <c r="I23" s="12">
        <v>6</v>
      </c>
      <c r="J23" s="12">
        <v>7</v>
      </c>
      <c r="K23" s="12">
        <v>6</v>
      </c>
      <c r="L23" s="12">
        <v>14</v>
      </c>
      <c r="M23" s="12">
        <v>16</v>
      </c>
      <c r="N23" s="12">
        <v>6</v>
      </c>
      <c r="O23" s="108">
        <v>5</v>
      </c>
      <c r="P23" s="14">
        <f>SUM(D23:O23)</f>
        <v>74</v>
      </c>
    </row>
    <row r="24" spans="2:16" ht="14.25">
      <c r="B24" s="130"/>
      <c r="C24" s="57" t="s">
        <v>44</v>
      </c>
      <c r="D24" s="115">
        <v>5</v>
      </c>
      <c r="E24" s="116">
        <v>3</v>
      </c>
      <c r="F24" s="116">
        <v>6</v>
      </c>
      <c r="G24" s="116">
        <v>6</v>
      </c>
      <c r="H24" s="117">
        <v>4</v>
      </c>
      <c r="I24" s="116">
        <v>8</v>
      </c>
      <c r="J24" s="116">
        <v>19</v>
      </c>
      <c r="K24" s="116">
        <v>6</v>
      </c>
      <c r="L24" s="116">
        <v>5</v>
      </c>
      <c r="M24" s="116">
        <v>5</v>
      </c>
      <c r="N24" s="116">
        <v>14</v>
      </c>
      <c r="O24" s="118">
        <v>4</v>
      </c>
      <c r="P24" s="119">
        <f>SUM(D24:O24)</f>
        <v>85</v>
      </c>
    </row>
    <row r="25" spans="2:16" ht="14.25">
      <c r="B25" s="131"/>
      <c r="C25" s="51" t="s">
        <v>40</v>
      </c>
      <c r="D25" s="21">
        <f aca="true" t="shared" si="6" ref="D25:P25">+(D23-D24)/D24*100</f>
        <v>-40</v>
      </c>
      <c r="E25" s="22">
        <f t="shared" si="6"/>
        <v>0</v>
      </c>
      <c r="F25" s="22">
        <f t="shared" si="6"/>
        <v>-66.66666666666666</v>
      </c>
      <c r="G25" s="22">
        <f t="shared" si="6"/>
        <v>-50</v>
      </c>
      <c r="H25" s="22">
        <f t="shared" si="6"/>
        <v>-25</v>
      </c>
      <c r="I25" s="22">
        <f t="shared" si="6"/>
        <v>-25</v>
      </c>
      <c r="J25" s="22">
        <f t="shared" si="6"/>
        <v>-63.1578947368421</v>
      </c>
      <c r="K25" s="22">
        <f t="shared" si="6"/>
        <v>0</v>
      </c>
      <c r="L25" s="22">
        <f t="shared" si="6"/>
        <v>180</v>
      </c>
      <c r="M25" s="22">
        <f t="shared" si="6"/>
        <v>220.00000000000003</v>
      </c>
      <c r="N25" s="22">
        <f t="shared" si="6"/>
        <v>-57.14285714285714</v>
      </c>
      <c r="O25" s="22">
        <f t="shared" si="6"/>
        <v>25</v>
      </c>
      <c r="P25" s="23">
        <f t="shared" si="6"/>
        <v>-12.941176470588237</v>
      </c>
    </row>
    <row r="26" spans="2:16" ht="14.25">
      <c r="B26" s="129" t="s">
        <v>9</v>
      </c>
      <c r="C26" s="56" t="s">
        <v>47</v>
      </c>
      <c r="D26" s="19">
        <v>6</v>
      </c>
      <c r="E26" s="12">
        <v>5</v>
      </c>
      <c r="F26" s="12">
        <v>8</v>
      </c>
      <c r="G26" s="12">
        <v>3</v>
      </c>
      <c r="H26" s="13">
        <v>4</v>
      </c>
      <c r="I26" s="12">
        <v>4</v>
      </c>
      <c r="J26" s="12">
        <v>5</v>
      </c>
      <c r="K26" s="12">
        <v>6</v>
      </c>
      <c r="L26" s="12">
        <v>4</v>
      </c>
      <c r="M26" s="12">
        <v>3</v>
      </c>
      <c r="N26" s="12">
        <v>2</v>
      </c>
      <c r="O26" s="108">
        <v>4</v>
      </c>
      <c r="P26" s="14">
        <f>SUM(D26:O26)</f>
        <v>54</v>
      </c>
    </row>
    <row r="27" spans="2:16" ht="14.25">
      <c r="B27" s="130"/>
      <c r="C27" s="57" t="s">
        <v>44</v>
      </c>
      <c r="D27" s="115">
        <v>9</v>
      </c>
      <c r="E27" s="116">
        <v>1</v>
      </c>
      <c r="F27" s="116">
        <v>8</v>
      </c>
      <c r="G27" s="116">
        <v>7</v>
      </c>
      <c r="H27" s="117">
        <v>5</v>
      </c>
      <c r="I27" s="116">
        <v>2</v>
      </c>
      <c r="J27" s="116">
        <v>5</v>
      </c>
      <c r="K27" s="116">
        <v>4</v>
      </c>
      <c r="L27" s="116">
        <v>8</v>
      </c>
      <c r="M27" s="116">
        <v>2</v>
      </c>
      <c r="N27" s="116">
        <v>6</v>
      </c>
      <c r="O27" s="118">
        <v>4</v>
      </c>
      <c r="P27" s="119">
        <f>SUM(D27:O27)</f>
        <v>61</v>
      </c>
    </row>
    <row r="28" spans="2:16" ht="15" thickBot="1">
      <c r="B28" s="135"/>
      <c r="C28" s="51" t="s">
        <v>40</v>
      </c>
      <c r="D28" s="21">
        <f aca="true" t="shared" si="7" ref="D28:P28">+(D26-D27)/D27*100</f>
        <v>-33.33333333333333</v>
      </c>
      <c r="E28" s="22">
        <f t="shared" si="7"/>
        <v>400</v>
      </c>
      <c r="F28" s="22">
        <f t="shared" si="7"/>
        <v>0</v>
      </c>
      <c r="G28" s="22">
        <f t="shared" si="7"/>
        <v>-57.14285714285714</v>
      </c>
      <c r="H28" s="22">
        <f t="shared" si="7"/>
        <v>-20</v>
      </c>
      <c r="I28" s="22">
        <f t="shared" si="7"/>
        <v>100</v>
      </c>
      <c r="J28" s="22">
        <f t="shared" si="7"/>
        <v>0</v>
      </c>
      <c r="K28" s="22">
        <f t="shared" si="7"/>
        <v>50</v>
      </c>
      <c r="L28" s="22">
        <f t="shared" si="7"/>
        <v>-50</v>
      </c>
      <c r="M28" s="22">
        <f t="shared" si="7"/>
        <v>50</v>
      </c>
      <c r="N28" s="22">
        <f t="shared" si="7"/>
        <v>-66.66666666666666</v>
      </c>
      <c r="O28" s="22">
        <f t="shared" si="7"/>
        <v>0</v>
      </c>
      <c r="P28" s="23">
        <f t="shared" si="7"/>
        <v>-11.475409836065573</v>
      </c>
    </row>
    <row r="29" spans="2:16" ht="15" thickTop="1">
      <c r="B29" s="136" t="s">
        <v>7</v>
      </c>
      <c r="C29" s="30" t="s">
        <v>47</v>
      </c>
      <c r="D29" s="75">
        <f>+D5+D8+D11+D14+D17+D20+D23+D26</f>
        <v>239</v>
      </c>
      <c r="E29" s="31">
        <f>+E5+E8+E11+E14+E17+E20+E23+E26</f>
        <v>277</v>
      </c>
      <c r="F29" s="31">
        <f aca="true" t="shared" si="8" ref="F29:O29">+F5+F8+F11+F14+F17+F20+F23+F26</f>
        <v>194</v>
      </c>
      <c r="G29" s="31">
        <f t="shared" si="8"/>
        <v>259</v>
      </c>
      <c r="H29" s="31">
        <f t="shared" si="8"/>
        <v>233</v>
      </c>
      <c r="I29" s="31">
        <f t="shared" si="8"/>
        <v>338</v>
      </c>
      <c r="J29" s="31">
        <f>+J5+J8+J11+J14+J17+J20+J23+J26</f>
        <v>317</v>
      </c>
      <c r="K29" s="31">
        <f t="shared" si="8"/>
        <v>462</v>
      </c>
      <c r="L29" s="31">
        <f t="shared" si="8"/>
        <v>216</v>
      </c>
      <c r="M29" s="31">
        <f t="shared" si="8"/>
        <v>214</v>
      </c>
      <c r="N29" s="31">
        <f t="shared" si="8"/>
        <v>198</v>
      </c>
      <c r="O29" s="32">
        <f t="shared" si="8"/>
        <v>208</v>
      </c>
      <c r="P29" s="33">
        <f>+P5+P8+P11+P14+P17+P20+P23+P26</f>
        <v>3155</v>
      </c>
    </row>
    <row r="30" spans="2:16" ht="14.25">
      <c r="B30" s="137"/>
      <c r="C30" s="84" t="s">
        <v>44</v>
      </c>
      <c r="D30" s="95">
        <f>+D6+D9+D12+D15+D18+D21+D24+D27</f>
        <v>165</v>
      </c>
      <c r="E30" s="94">
        <f aca="true" t="shared" si="9" ref="E30:O30">+E6+E9+E12+E15+E18+E21+E24+E27</f>
        <v>149</v>
      </c>
      <c r="F30" s="94">
        <f t="shared" si="9"/>
        <v>233</v>
      </c>
      <c r="G30" s="94">
        <f t="shared" si="9"/>
        <v>230</v>
      </c>
      <c r="H30" s="94">
        <f t="shared" si="9"/>
        <v>195</v>
      </c>
      <c r="I30" s="94">
        <f t="shared" si="9"/>
        <v>321</v>
      </c>
      <c r="J30" s="94">
        <f t="shared" si="9"/>
        <v>267</v>
      </c>
      <c r="K30" s="94">
        <f t="shared" si="9"/>
        <v>264</v>
      </c>
      <c r="L30" s="94">
        <f t="shared" si="9"/>
        <v>394</v>
      </c>
      <c r="M30" s="94">
        <f t="shared" si="9"/>
        <v>244</v>
      </c>
      <c r="N30" s="94">
        <f t="shared" si="9"/>
        <v>195</v>
      </c>
      <c r="O30" s="94">
        <f t="shared" si="9"/>
        <v>319</v>
      </c>
      <c r="P30" s="39">
        <f>+P6+P9+P12+P15+P18+P21+P24+P27</f>
        <v>2976</v>
      </c>
    </row>
    <row r="31" spans="2:16" ht="15" thickBot="1">
      <c r="B31" s="138"/>
      <c r="C31" s="59" t="s">
        <v>40</v>
      </c>
      <c r="D31" s="41">
        <f aca="true" t="shared" si="10" ref="D31:P31">+(D29-D30)/D30*100</f>
        <v>44.84848484848485</v>
      </c>
      <c r="E31" s="42">
        <f t="shared" si="10"/>
        <v>85.90604026845638</v>
      </c>
      <c r="F31" s="42">
        <f t="shared" si="10"/>
        <v>-16.738197424892704</v>
      </c>
      <c r="G31" s="42">
        <f t="shared" si="10"/>
        <v>12.608695652173912</v>
      </c>
      <c r="H31" s="42">
        <f t="shared" si="10"/>
        <v>19.48717948717949</v>
      </c>
      <c r="I31" s="42">
        <f t="shared" si="10"/>
        <v>5.29595015576324</v>
      </c>
      <c r="J31" s="42">
        <f t="shared" si="10"/>
        <v>18.726591760299627</v>
      </c>
      <c r="K31" s="42">
        <f t="shared" si="10"/>
        <v>75</v>
      </c>
      <c r="L31" s="42">
        <f t="shared" si="10"/>
        <v>-45.17766497461929</v>
      </c>
      <c r="M31" s="42">
        <f t="shared" si="10"/>
        <v>-12.295081967213115</v>
      </c>
      <c r="N31" s="42">
        <f t="shared" si="10"/>
        <v>1.5384615384615385</v>
      </c>
      <c r="O31" s="42">
        <f t="shared" si="10"/>
        <v>-34.79623824451411</v>
      </c>
      <c r="P31" s="43">
        <f t="shared" si="10"/>
        <v>6.014784946236559</v>
      </c>
    </row>
    <row r="32" spans="2:16" ht="15" thickTop="1">
      <c r="B32" s="136" t="s">
        <v>41</v>
      </c>
      <c r="C32" s="30" t="s">
        <v>47</v>
      </c>
      <c r="D32" s="96">
        <f>D35-D29</f>
        <v>24</v>
      </c>
      <c r="E32" s="31">
        <f aca="true" t="shared" si="11" ref="E32:N32">+E35-E29</f>
        <v>15</v>
      </c>
      <c r="F32" s="31">
        <f t="shared" si="11"/>
        <v>33</v>
      </c>
      <c r="G32" s="31">
        <f t="shared" si="11"/>
        <v>9</v>
      </c>
      <c r="H32" s="31">
        <f t="shared" si="11"/>
        <v>10</v>
      </c>
      <c r="I32" s="31">
        <f t="shared" si="11"/>
        <v>14</v>
      </c>
      <c r="J32" s="31">
        <f t="shared" si="11"/>
        <v>29</v>
      </c>
      <c r="K32" s="31">
        <f t="shared" si="11"/>
        <v>10</v>
      </c>
      <c r="L32" s="31">
        <f t="shared" si="11"/>
        <v>16</v>
      </c>
      <c r="M32" s="31">
        <f t="shared" si="11"/>
        <v>3</v>
      </c>
      <c r="N32" s="31">
        <f t="shared" si="11"/>
        <v>6</v>
      </c>
      <c r="O32" s="32">
        <f>+O35-O29</f>
        <v>10</v>
      </c>
      <c r="P32" s="33">
        <f>+P35-P29</f>
        <v>179</v>
      </c>
    </row>
    <row r="33" spans="2:16" ht="14.25">
      <c r="B33" s="137"/>
      <c r="C33" s="84" t="s">
        <v>44</v>
      </c>
      <c r="D33" s="36">
        <v>10</v>
      </c>
      <c r="E33" s="37">
        <v>12</v>
      </c>
      <c r="F33" s="37">
        <v>14</v>
      </c>
      <c r="G33" s="37">
        <v>8</v>
      </c>
      <c r="H33" s="37">
        <v>13</v>
      </c>
      <c r="I33" s="37">
        <v>11</v>
      </c>
      <c r="J33" s="37">
        <v>27</v>
      </c>
      <c r="K33" s="37">
        <v>14</v>
      </c>
      <c r="L33" s="37">
        <v>12</v>
      </c>
      <c r="M33" s="37">
        <v>14</v>
      </c>
      <c r="N33" s="37">
        <v>5</v>
      </c>
      <c r="O33" s="38">
        <v>5</v>
      </c>
      <c r="P33" s="39">
        <f>+P36-P30</f>
        <v>145</v>
      </c>
    </row>
    <row r="34" spans="2:16" ht="15" thickBot="1">
      <c r="B34" s="138"/>
      <c r="C34" s="59" t="s">
        <v>40</v>
      </c>
      <c r="D34" s="41">
        <f aca="true" t="shared" si="12" ref="D34:P34">+(D32-D33)/D33*100</f>
        <v>140</v>
      </c>
      <c r="E34" s="42">
        <f t="shared" si="12"/>
        <v>25</v>
      </c>
      <c r="F34" s="42">
        <f t="shared" si="12"/>
        <v>135.71428571428572</v>
      </c>
      <c r="G34" s="42">
        <f t="shared" si="12"/>
        <v>12.5</v>
      </c>
      <c r="H34" s="42">
        <f t="shared" si="12"/>
        <v>-23.076923076923077</v>
      </c>
      <c r="I34" s="42">
        <f t="shared" si="12"/>
        <v>27.27272727272727</v>
      </c>
      <c r="J34" s="42">
        <f t="shared" si="12"/>
        <v>7.4074074074074066</v>
      </c>
      <c r="K34" s="42">
        <f t="shared" si="12"/>
        <v>-28.57142857142857</v>
      </c>
      <c r="L34" s="42">
        <f t="shared" si="12"/>
        <v>33.33333333333333</v>
      </c>
      <c r="M34" s="42">
        <f t="shared" si="12"/>
        <v>-78.57142857142857</v>
      </c>
      <c r="N34" s="42">
        <f t="shared" si="12"/>
        <v>20</v>
      </c>
      <c r="O34" s="42">
        <f t="shared" si="12"/>
        <v>100</v>
      </c>
      <c r="P34" s="43">
        <f t="shared" si="12"/>
        <v>23.448275862068964</v>
      </c>
    </row>
    <row r="35" spans="2:16" ht="15" thickTop="1">
      <c r="B35" s="132" t="s">
        <v>8</v>
      </c>
      <c r="C35" s="52" t="s">
        <v>47</v>
      </c>
      <c r="D35" s="45">
        <v>263</v>
      </c>
      <c r="E35" s="27">
        <v>292</v>
      </c>
      <c r="F35" s="27">
        <v>227</v>
      </c>
      <c r="G35" s="27">
        <v>268</v>
      </c>
      <c r="H35" s="28">
        <v>243</v>
      </c>
      <c r="I35" s="27">
        <v>352</v>
      </c>
      <c r="J35" s="27">
        <v>346</v>
      </c>
      <c r="K35" s="27">
        <v>472</v>
      </c>
      <c r="L35" s="27">
        <v>232</v>
      </c>
      <c r="M35" s="27">
        <v>217</v>
      </c>
      <c r="N35" s="27">
        <v>204</v>
      </c>
      <c r="O35" s="112">
        <v>218</v>
      </c>
      <c r="P35" s="29">
        <f>SUM(D35:O35)</f>
        <v>3334</v>
      </c>
    </row>
    <row r="36" spans="2:16" ht="14.25">
      <c r="B36" s="133"/>
      <c r="C36" s="60" t="s">
        <v>44</v>
      </c>
      <c r="D36" s="120">
        <v>175</v>
      </c>
      <c r="E36" s="121">
        <v>161</v>
      </c>
      <c r="F36" s="121">
        <v>247</v>
      </c>
      <c r="G36" s="121">
        <v>238</v>
      </c>
      <c r="H36" s="122">
        <v>208</v>
      </c>
      <c r="I36" s="121">
        <v>332</v>
      </c>
      <c r="J36" s="121">
        <v>294</v>
      </c>
      <c r="K36" s="121">
        <v>278</v>
      </c>
      <c r="L36" s="121">
        <v>406</v>
      </c>
      <c r="M36" s="121">
        <v>258</v>
      </c>
      <c r="N36" s="121">
        <v>200</v>
      </c>
      <c r="O36" s="113">
        <v>324</v>
      </c>
      <c r="P36" s="123">
        <f>SUM(D36:O36)</f>
        <v>3121</v>
      </c>
    </row>
    <row r="37" spans="2:16" ht="15" thickBot="1">
      <c r="B37" s="134"/>
      <c r="C37" s="53" t="s">
        <v>40</v>
      </c>
      <c r="D37" s="47">
        <f aca="true" t="shared" si="13" ref="D37:P37">+(D35-D36)/D36*100</f>
        <v>50.28571428571429</v>
      </c>
      <c r="E37" s="48">
        <f t="shared" si="13"/>
        <v>81.36645962732919</v>
      </c>
      <c r="F37" s="48">
        <f t="shared" si="13"/>
        <v>-8.097165991902834</v>
      </c>
      <c r="G37" s="48">
        <f t="shared" si="13"/>
        <v>12.605042016806722</v>
      </c>
      <c r="H37" s="48">
        <f t="shared" si="13"/>
        <v>16.826923076923077</v>
      </c>
      <c r="I37" s="48">
        <f t="shared" si="13"/>
        <v>6.024096385542169</v>
      </c>
      <c r="J37" s="48">
        <f t="shared" si="13"/>
        <v>17.687074829931973</v>
      </c>
      <c r="K37" s="48">
        <f t="shared" si="13"/>
        <v>69.7841726618705</v>
      </c>
      <c r="L37" s="48">
        <f t="shared" si="13"/>
        <v>-42.857142857142854</v>
      </c>
      <c r="M37" s="48">
        <f t="shared" si="13"/>
        <v>-15.891472868217054</v>
      </c>
      <c r="N37" s="48">
        <f t="shared" si="13"/>
        <v>2</v>
      </c>
      <c r="O37" s="48">
        <f t="shared" si="13"/>
        <v>-32.71604938271605</v>
      </c>
      <c r="P37" s="49">
        <f t="shared" si="13"/>
        <v>6.824735661646908</v>
      </c>
    </row>
    <row r="38" spans="2:16" ht="13.5">
      <c r="B38" s="88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40" ht="13.5">
      <c r="B40" t="s">
        <v>42</v>
      </c>
    </row>
    <row r="47" spans="2:16" s="90" customFormat="1" ht="18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</sheetData>
  <sheetProtection/>
  <mergeCells count="12">
    <mergeCell ref="B14:B16"/>
    <mergeCell ref="B17:B19"/>
    <mergeCell ref="B5:B7"/>
    <mergeCell ref="B2:P2"/>
    <mergeCell ref="B8:B10"/>
    <mergeCell ref="B11:B13"/>
    <mergeCell ref="B20:B22"/>
    <mergeCell ref="B23:B25"/>
    <mergeCell ref="B35:B37"/>
    <mergeCell ref="B26:B28"/>
    <mergeCell ref="B29:B31"/>
    <mergeCell ref="B32:B34"/>
  </mergeCells>
  <printOptions/>
  <pageMargins left="1.66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18" activePane="bottomRight" state="frozen"/>
      <selection pane="topLeft" activeCell="N5" sqref="N5"/>
      <selection pane="topRight" activeCell="N5" sqref="N5"/>
      <selection pane="bottomLeft" activeCell="N5" sqref="N5"/>
      <selection pane="bottomRight" activeCell="O38" sqref="O38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9" t="s">
        <v>48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1"/>
      <c r="C4" s="72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2"/>
      <c r="C5" s="56" t="s">
        <v>47</v>
      </c>
      <c r="D5" s="19">
        <v>41</v>
      </c>
      <c r="E5" s="12">
        <v>23</v>
      </c>
      <c r="F5" s="12">
        <v>46</v>
      </c>
      <c r="G5" s="128">
        <v>26</v>
      </c>
      <c r="H5" s="13">
        <v>42</v>
      </c>
      <c r="I5" s="12">
        <v>39</v>
      </c>
      <c r="J5" s="12">
        <v>22</v>
      </c>
      <c r="K5" s="12">
        <v>68</v>
      </c>
      <c r="L5" s="12">
        <v>59</v>
      </c>
      <c r="M5" s="12">
        <v>31</v>
      </c>
      <c r="N5" s="12">
        <v>43</v>
      </c>
      <c r="O5" s="108">
        <v>42</v>
      </c>
      <c r="P5" s="14">
        <f>SUM(D5:O5)</f>
        <v>482</v>
      </c>
    </row>
    <row r="6" spans="2:16" ht="14.25">
      <c r="B6" s="63" t="s">
        <v>23</v>
      </c>
      <c r="C6" s="57" t="s">
        <v>44</v>
      </c>
      <c r="D6" s="115">
        <v>24</v>
      </c>
      <c r="E6" s="116">
        <v>36</v>
      </c>
      <c r="F6" s="116">
        <v>50</v>
      </c>
      <c r="G6" s="116">
        <v>31</v>
      </c>
      <c r="H6" s="117">
        <v>44</v>
      </c>
      <c r="I6" s="116">
        <v>37</v>
      </c>
      <c r="J6" s="116">
        <v>28</v>
      </c>
      <c r="K6" s="116">
        <v>40</v>
      </c>
      <c r="L6" s="116">
        <v>60</v>
      </c>
      <c r="M6" s="116">
        <v>41</v>
      </c>
      <c r="N6" s="116">
        <v>41</v>
      </c>
      <c r="O6" s="118">
        <v>49</v>
      </c>
      <c r="P6" s="119">
        <f>SUM(D6:O6)</f>
        <v>481</v>
      </c>
    </row>
    <row r="7" spans="2:16" ht="14.25">
      <c r="B7" s="64"/>
      <c r="C7" s="51" t="s">
        <v>40</v>
      </c>
      <c r="D7" s="21">
        <f>+(D5-D6)/D6*100</f>
        <v>70.83333333333334</v>
      </c>
      <c r="E7" s="22">
        <f aca="true" t="shared" si="0" ref="E7:P7">+(E5-E6)/E6*100</f>
        <v>-36.11111111111111</v>
      </c>
      <c r="F7" s="22">
        <f t="shared" si="0"/>
        <v>-8</v>
      </c>
      <c r="G7" s="22">
        <f t="shared" si="0"/>
        <v>-16.129032258064516</v>
      </c>
      <c r="H7" s="22">
        <f t="shared" si="0"/>
        <v>-4.545454545454546</v>
      </c>
      <c r="I7" s="22">
        <f t="shared" si="0"/>
        <v>5.405405405405405</v>
      </c>
      <c r="J7" s="22">
        <f t="shared" si="0"/>
        <v>-21.428571428571427</v>
      </c>
      <c r="K7" s="22">
        <f t="shared" si="0"/>
        <v>70</v>
      </c>
      <c r="L7" s="22">
        <f t="shared" si="0"/>
        <v>-1.6666666666666667</v>
      </c>
      <c r="M7" s="22">
        <f t="shared" si="0"/>
        <v>-24.390243902439025</v>
      </c>
      <c r="N7" s="22">
        <f t="shared" si="0"/>
        <v>4.878048780487805</v>
      </c>
      <c r="O7" s="25">
        <f t="shared" si="0"/>
        <v>-14.285714285714285</v>
      </c>
      <c r="P7" s="23">
        <f t="shared" si="0"/>
        <v>0.2079002079002079</v>
      </c>
    </row>
    <row r="8" spans="2:16" ht="14.25">
      <c r="B8" s="62"/>
      <c r="C8" s="56" t="s">
        <v>47</v>
      </c>
      <c r="D8" s="19">
        <v>8</v>
      </c>
      <c r="E8" s="12">
        <v>11</v>
      </c>
      <c r="F8" s="12">
        <v>3</v>
      </c>
      <c r="G8" s="12">
        <v>8</v>
      </c>
      <c r="H8" s="13">
        <v>13</v>
      </c>
      <c r="I8" s="12">
        <v>14</v>
      </c>
      <c r="J8" s="12">
        <v>14</v>
      </c>
      <c r="K8" s="12">
        <v>9</v>
      </c>
      <c r="L8" s="12">
        <v>7</v>
      </c>
      <c r="M8" s="12">
        <v>8</v>
      </c>
      <c r="N8" s="12">
        <v>2</v>
      </c>
      <c r="O8" s="108">
        <v>10</v>
      </c>
      <c r="P8" s="14">
        <f>SUM(D8:O8)</f>
        <v>107</v>
      </c>
    </row>
    <row r="9" spans="2:16" ht="14.25">
      <c r="B9" s="63" t="s">
        <v>24</v>
      </c>
      <c r="C9" s="57" t="s">
        <v>44</v>
      </c>
      <c r="D9" s="115">
        <v>7</v>
      </c>
      <c r="E9" s="116">
        <v>12</v>
      </c>
      <c r="F9" s="116">
        <v>6</v>
      </c>
      <c r="G9" s="116">
        <v>8</v>
      </c>
      <c r="H9" s="117">
        <v>13</v>
      </c>
      <c r="I9" s="116">
        <v>10</v>
      </c>
      <c r="J9" s="116">
        <v>9</v>
      </c>
      <c r="K9" s="116">
        <v>14</v>
      </c>
      <c r="L9" s="116">
        <v>6</v>
      </c>
      <c r="M9" s="116">
        <v>12</v>
      </c>
      <c r="N9" s="116">
        <v>5</v>
      </c>
      <c r="O9" s="118">
        <v>6</v>
      </c>
      <c r="P9" s="119">
        <f>SUM(D9:O9)</f>
        <v>108</v>
      </c>
    </row>
    <row r="10" spans="2:16" ht="14.25">
      <c r="B10" s="64"/>
      <c r="C10" s="51" t="s">
        <v>40</v>
      </c>
      <c r="D10" s="21">
        <f aca="true" t="shared" si="1" ref="D10:P10">+(D8-D9)/D9*100</f>
        <v>14.285714285714285</v>
      </c>
      <c r="E10" s="22">
        <f t="shared" si="1"/>
        <v>-8.333333333333332</v>
      </c>
      <c r="F10" s="22">
        <f t="shared" si="1"/>
        <v>-50</v>
      </c>
      <c r="G10" s="22">
        <f t="shared" si="1"/>
        <v>0</v>
      </c>
      <c r="H10" s="22">
        <f t="shared" si="1"/>
        <v>0</v>
      </c>
      <c r="I10" s="22">
        <f t="shared" si="1"/>
        <v>40</v>
      </c>
      <c r="J10" s="22">
        <f t="shared" si="1"/>
        <v>55.55555555555556</v>
      </c>
      <c r="K10" s="22">
        <f t="shared" si="1"/>
        <v>-35.714285714285715</v>
      </c>
      <c r="L10" s="22">
        <f t="shared" si="1"/>
        <v>16.666666666666664</v>
      </c>
      <c r="M10" s="22">
        <f t="shared" si="1"/>
        <v>-33.33333333333333</v>
      </c>
      <c r="N10" s="22">
        <f t="shared" si="1"/>
        <v>-60</v>
      </c>
      <c r="O10" s="22">
        <f t="shared" si="1"/>
        <v>66.66666666666666</v>
      </c>
      <c r="P10" s="23">
        <f t="shared" si="1"/>
        <v>-0.9259259259259258</v>
      </c>
    </row>
    <row r="11" spans="2:16" ht="14.25">
      <c r="B11" s="62"/>
      <c r="C11" s="56" t="s">
        <v>47</v>
      </c>
      <c r="D11" s="19">
        <v>31</v>
      </c>
      <c r="E11" s="12">
        <v>33</v>
      </c>
      <c r="F11" s="12">
        <v>36</v>
      </c>
      <c r="G11" s="12">
        <v>38</v>
      </c>
      <c r="H11" s="13">
        <v>46</v>
      </c>
      <c r="I11" s="12">
        <v>35</v>
      </c>
      <c r="J11" s="12">
        <v>49</v>
      </c>
      <c r="K11" s="12">
        <v>55</v>
      </c>
      <c r="L11" s="12">
        <v>43</v>
      </c>
      <c r="M11" s="12">
        <v>31</v>
      </c>
      <c r="N11" s="12">
        <v>32</v>
      </c>
      <c r="O11" s="108">
        <v>48</v>
      </c>
      <c r="P11" s="14">
        <f>SUM(D11:O11)</f>
        <v>477</v>
      </c>
    </row>
    <row r="12" spans="2:16" ht="14.25">
      <c r="B12" s="63" t="s">
        <v>25</v>
      </c>
      <c r="C12" s="57" t="s">
        <v>44</v>
      </c>
      <c r="D12" s="115">
        <v>34</v>
      </c>
      <c r="E12" s="116">
        <v>29</v>
      </c>
      <c r="F12" s="116">
        <v>39</v>
      </c>
      <c r="G12" s="116">
        <v>42</v>
      </c>
      <c r="H12" s="117">
        <v>41</v>
      </c>
      <c r="I12" s="116">
        <v>49</v>
      </c>
      <c r="J12" s="116">
        <v>24</v>
      </c>
      <c r="K12" s="116">
        <v>42</v>
      </c>
      <c r="L12" s="116">
        <v>41</v>
      </c>
      <c r="M12" s="116">
        <v>27</v>
      </c>
      <c r="N12" s="116">
        <v>36</v>
      </c>
      <c r="O12" s="118">
        <v>44</v>
      </c>
      <c r="P12" s="119">
        <f>SUM(D12:O12)</f>
        <v>448</v>
      </c>
    </row>
    <row r="13" spans="2:16" ht="14.25">
      <c r="B13" s="64"/>
      <c r="C13" s="51" t="s">
        <v>40</v>
      </c>
      <c r="D13" s="21">
        <f aca="true" t="shared" si="2" ref="D13:P13">+(D11-D12)/D12*100</f>
        <v>-8.823529411764707</v>
      </c>
      <c r="E13" s="22">
        <f t="shared" si="2"/>
        <v>13.793103448275861</v>
      </c>
      <c r="F13" s="22">
        <f t="shared" si="2"/>
        <v>-7.6923076923076925</v>
      </c>
      <c r="G13" s="22">
        <f t="shared" si="2"/>
        <v>-9.523809523809524</v>
      </c>
      <c r="H13" s="22">
        <f t="shared" si="2"/>
        <v>12.195121951219512</v>
      </c>
      <c r="I13" s="22">
        <f t="shared" si="2"/>
        <v>-28.57142857142857</v>
      </c>
      <c r="J13" s="22">
        <f t="shared" si="2"/>
        <v>104.16666666666667</v>
      </c>
      <c r="K13" s="22">
        <f t="shared" si="2"/>
        <v>30.952380952380953</v>
      </c>
      <c r="L13" s="22">
        <f t="shared" si="2"/>
        <v>4.878048780487805</v>
      </c>
      <c r="M13" s="22">
        <f t="shared" si="2"/>
        <v>14.814814814814813</v>
      </c>
      <c r="N13" s="22">
        <f t="shared" si="2"/>
        <v>-11.11111111111111</v>
      </c>
      <c r="O13" s="22">
        <f t="shared" si="2"/>
        <v>9.090909090909092</v>
      </c>
      <c r="P13" s="23">
        <f t="shared" si="2"/>
        <v>6.4732142857142865</v>
      </c>
    </row>
    <row r="14" spans="2:16" ht="14.25">
      <c r="B14" s="62"/>
      <c r="C14" s="56" t="s">
        <v>47</v>
      </c>
      <c r="D14" s="19">
        <v>9</v>
      </c>
      <c r="E14" s="12">
        <v>8</v>
      </c>
      <c r="F14" s="12">
        <v>8</v>
      </c>
      <c r="G14" s="12">
        <v>5</v>
      </c>
      <c r="H14" s="13">
        <v>13</v>
      </c>
      <c r="I14" s="12">
        <v>13</v>
      </c>
      <c r="J14" s="12">
        <v>11</v>
      </c>
      <c r="K14" s="12">
        <v>12</v>
      </c>
      <c r="L14" s="12">
        <v>0</v>
      </c>
      <c r="M14" s="12">
        <v>9</v>
      </c>
      <c r="N14" s="12">
        <v>9</v>
      </c>
      <c r="O14" s="108">
        <v>6</v>
      </c>
      <c r="P14" s="14">
        <f>SUM(D14:O14)</f>
        <v>103</v>
      </c>
    </row>
    <row r="15" spans="2:16" ht="14.25">
      <c r="B15" s="63" t="s">
        <v>26</v>
      </c>
      <c r="C15" s="57" t="s">
        <v>44</v>
      </c>
      <c r="D15" s="115">
        <v>6</v>
      </c>
      <c r="E15" s="116">
        <v>7</v>
      </c>
      <c r="F15" s="116">
        <v>12</v>
      </c>
      <c r="G15" s="116">
        <v>5</v>
      </c>
      <c r="H15" s="117">
        <v>12</v>
      </c>
      <c r="I15" s="116">
        <v>6</v>
      </c>
      <c r="J15" s="116">
        <v>12</v>
      </c>
      <c r="K15" s="116">
        <v>7</v>
      </c>
      <c r="L15" s="116">
        <v>9</v>
      </c>
      <c r="M15" s="116">
        <v>12</v>
      </c>
      <c r="N15" s="116">
        <v>7</v>
      </c>
      <c r="O15" s="118">
        <v>8</v>
      </c>
      <c r="P15" s="119">
        <f>SUM(D15:O15)</f>
        <v>103</v>
      </c>
    </row>
    <row r="16" spans="2:16" ht="14.25">
      <c r="B16" s="64"/>
      <c r="C16" s="51" t="s">
        <v>40</v>
      </c>
      <c r="D16" s="21">
        <f aca="true" t="shared" si="3" ref="D16:P16">+(D14-D15)/D15*100</f>
        <v>50</v>
      </c>
      <c r="E16" s="22">
        <f t="shared" si="3"/>
        <v>14.285714285714285</v>
      </c>
      <c r="F16" s="22">
        <f t="shared" si="3"/>
        <v>-33.33333333333333</v>
      </c>
      <c r="G16" s="22">
        <f t="shared" si="3"/>
        <v>0</v>
      </c>
      <c r="H16" s="22">
        <f t="shared" si="3"/>
        <v>8.333333333333332</v>
      </c>
      <c r="I16" s="22">
        <f t="shared" si="3"/>
        <v>116.66666666666667</v>
      </c>
      <c r="J16" s="22">
        <f t="shared" si="3"/>
        <v>-8.333333333333332</v>
      </c>
      <c r="K16" s="22">
        <f t="shared" si="3"/>
        <v>71.42857142857143</v>
      </c>
      <c r="L16" s="22">
        <f t="shared" si="3"/>
        <v>-100</v>
      </c>
      <c r="M16" s="22">
        <f t="shared" si="3"/>
        <v>-25</v>
      </c>
      <c r="N16" s="22">
        <f>+(N14-N15)/N15*100</f>
        <v>28.57142857142857</v>
      </c>
      <c r="O16" s="22">
        <f t="shared" si="3"/>
        <v>-25</v>
      </c>
      <c r="P16" s="23">
        <f t="shared" si="3"/>
        <v>0</v>
      </c>
    </row>
    <row r="17" spans="2:16" ht="14.25">
      <c r="B17" s="62"/>
      <c r="C17" s="56" t="s">
        <v>47</v>
      </c>
      <c r="D17" s="19">
        <v>3</v>
      </c>
      <c r="E17" s="12">
        <v>3</v>
      </c>
      <c r="F17" s="12">
        <v>6</v>
      </c>
      <c r="G17" s="12">
        <v>8</v>
      </c>
      <c r="H17" s="13">
        <v>8</v>
      </c>
      <c r="I17" s="12">
        <v>4</v>
      </c>
      <c r="J17" s="12">
        <v>9</v>
      </c>
      <c r="K17" s="12">
        <v>9</v>
      </c>
      <c r="L17" s="12">
        <v>0</v>
      </c>
      <c r="M17" s="12">
        <v>5</v>
      </c>
      <c r="N17" s="12">
        <v>2</v>
      </c>
      <c r="O17" s="108">
        <v>7</v>
      </c>
      <c r="P17" s="14">
        <f>SUM(D17:O17)</f>
        <v>64</v>
      </c>
    </row>
    <row r="18" spans="2:16" ht="14.25">
      <c r="B18" s="63" t="s">
        <v>27</v>
      </c>
      <c r="C18" s="57" t="s">
        <v>44</v>
      </c>
      <c r="D18" s="115">
        <v>2</v>
      </c>
      <c r="E18" s="116">
        <v>5</v>
      </c>
      <c r="F18" s="116">
        <v>9</v>
      </c>
      <c r="G18" s="116">
        <v>7</v>
      </c>
      <c r="H18" s="117">
        <v>6</v>
      </c>
      <c r="I18" s="116">
        <v>10</v>
      </c>
      <c r="J18" s="116">
        <v>10</v>
      </c>
      <c r="K18" s="116">
        <v>7</v>
      </c>
      <c r="L18" s="116">
        <v>2</v>
      </c>
      <c r="M18" s="116">
        <v>5</v>
      </c>
      <c r="N18" s="116">
        <v>3</v>
      </c>
      <c r="O18" s="118">
        <v>6</v>
      </c>
      <c r="P18" s="119">
        <f>SUM(D18:O18)</f>
        <v>72</v>
      </c>
    </row>
    <row r="19" spans="2:16" ht="14.25">
      <c r="B19" s="64"/>
      <c r="C19" s="51" t="s">
        <v>40</v>
      </c>
      <c r="D19" s="21">
        <f aca="true" t="shared" si="4" ref="D19:P19">+(D17-D18)/D18*100</f>
        <v>50</v>
      </c>
      <c r="E19" s="22">
        <f t="shared" si="4"/>
        <v>-40</v>
      </c>
      <c r="F19" s="22">
        <f t="shared" si="4"/>
        <v>-33.33333333333333</v>
      </c>
      <c r="G19" s="22">
        <f t="shared" si="4"/>
        <v>14.285714285714285</v>
      </c>
      <c r="H19" s="22">
        <f t="shared" si="4"/>
        <v>33.33333333333333</v>
      </c>
      <c r="I19" s="22">
        <f t="shared" si="4"/>
        <v>-60</v>
      </c>
      <c r="J19" s="22">
        <f t="shared" si="4"/>
        <v>-10</v>
      </c>
      <c r="K19" s="22">
        <f t="shared" si="4"/>
        <v>28.57142857142857</v>
      </c>
      <c r="L19" s="22">
        <f t="shared" si="4"/>
        <v>-100</v>
      </c>
      <c r="M19" s="22">
        <f t="shared" si="4"/>
        <v>0</v>
      </c>
      <c r="N19" s="22">
        <f t="shared" si="4"/>
        <v>-33.33333333333333</v>
      </c>
      <c r="O19" s="22">
        <f t="shared" si="4"/>
        <v>16.666666666666664</v>
      </c>
      <c r="P19" s="23">
        <f t="shared" si="4"/>
        <v>-11.11111111111111</v>
      </c>
    </row>
    <row r="20" spans="2:16" ht="14.25">
      <c r="B20" s="62"/>
      <c r="C20" s="56" t="s">
        <v>47</v>
      </c>
      <c r="D20" s="19">
        <v>3</v>
      </c>
      <c r="E20" s="12">
        <v>12</v>
      </c>
      <c r="F20" s="12">
        <v>5</v>
      </c>
      <c r="G20" s="12">
        <v>7</v>
      </c>
      <c r="H20" s="13">
        <v>5</v>
      </c>
      <c r="I20" s="12">
        <v>12</v>
      </c>
      <c r="J20" s="12">
        <v>9</v>
      </c>
      <c r="K20" s="12">
        <v>11</v>
      </c>
      <c r="L20" s="12">
        <v>6</v>
      </c>
      <c r="M20" s="12">
        <v>4</v>
      </c>
      <c r="N20" s="12">
        <v>8</v>
      </c>
      <c r="O20" s="108">
        <v>6</v>
      </c>
      <c r="P20" s="14">
        <f>SUM(D20:O20)</f>
        <v>88</v>
      </c>
    </row>
    <row r="21" spans="2:16" ht="14.25">
      <c r="B21" s="63" t="s">
        <v>28</v>
      </c>
      <c r="C21" s="57" t="s">
        <v>44</v>
      </c>
      <c r="D21" s="115">
        <v>9</v>
      </c>
      <c r="E21" s="116">
        <v>5</v>
      </c>
      <c r="F21" s="116">
        <v>10</v>
      </c>
      <c r="G21" s="116">
        <v>8</v>
      </c>
      <c r="H21" s="117">
        <v>4</v>
      </c>
      <c r="I21" s="116">
        <v>7</v>
      </c>
      <c r="J21" s="116">
        <v>9</v>
      </c>
      <c r="K21" s="116">
        <v>6</v>
      </c>
      <c r="L21" s="116">
        <v>6</v>
      </c>
      <c r="M21" s="116">
        <v>1</v>
      </c>
      <c r="N21" s="116">
        <v>3</v>
      </c>
      <c r="O21" s="118">
        <v>5</v>
      </c>
      <c r="P21" s="119">
        <f>SUM(D21:O21)</f>
        <v>73</v>
      </c>
    </row>
    <row r="22" spans="2:16" ht="14.25">
      <c r="B22" s="64"/>
      <c r="C22" s="51" t="s">
        <v>40</v>
      </c>
      <c r="D22" s="21">
        <f aca="true" t="shared" si="5" ref="D22:P22">+(D20-D21)/D21*100</f>
        <v>-66.66666666666666</v>
      </c>
      <c r="E22" s="22">
        <f t="shared" si="5"/>
        <v>140</v>
      </c>
      <c r="F22" s="22">
        <f t="shared" si="5"/>
        <v>-50</v>
      </c>
      <c r="G22" s="22">
        <f t="shared" si="5"/>
        <v>-12.5</v>
      </c>
      <c r="H22" s="22">
        <f t="shared" si="5"/>
        <v>25</v>
      </c>
      <c r="I22" s="22">
        <f t="shared" si="5"/>
        <v>71.42857142857143</v>
      </c>
      <c r="J22" s="22">
        <f t="shared" si="5"/>
        <v>0</v>
      </c>
      <c r="K22" s="22">
        <f t="shared" si="5"/>
        <v>83.33333333333334</v>
      </c>
      <c r="L22" s="22">
        <f t="shared" si="5"/>
        <v>0</v>
      </c>
      <c r="M22" s="22">
        <f t="shared" si="5"/>
        <v>300</v>
      </c>
      <c r="N22" s="22">
        <f t="shared" si="5"/>
        <v>166.66666666666669</v>
      </c>
      <c r="O22" s="22">
        <f t="shared" si="5"/>
        <v>20</v>
      </c>
      <c r="P22" s="23">
        <f t="shared" si="5"/>
        <v>20.54794520547945</v>
      </c>
    </row>
    <row r="23" spans="2:16" ht="14.25">
      <c r="B23" s="62"/>
      <c r="C23" s="56" t="s">
        <v>47</v>
      </c>
      <c r="D23" s="19">
        <v>3</v>
      </c>
      <c r="E23" s="12">
        <v>3</v>
      </c>
      <c r="F23" s="12">
        <v>1</v>
      </c>
      <c r="G23" s="12">
        <v>3</v>
      </c>
      <c r="H23" s="13">
        <v>3</v>
      </c>
      <c r="I23" s="12">
        <v>5</v>
      </c>
      <c r="J23" s="12">
        <v>7</v>
      </c>
      <c r="K23" s="12">
        <v>6</v>
      </c>
      <c r="L23" s="12">
        <v>6</v>
      </c>
      <c r="M23" s="12">
        <v>6</v>
      </c>
      <c r="N23" s="12">
        <v>6</v>
      </c>
      <c r="O23" s="108">
        <v>5</v>
      </c>
      <c r="P23" s="14">
        <f>SUM(D23:O23)</f>
        <v>54</v>
      </c>
    </row>
    <row r="24" spans="2:16" ht="14.25">
      <c r="B24" s="63" t="s">
        <v>29</v>
      </c>
      <c r="C24" s="57" t="s">
        <v>44</v>
      </c>
      <c r="D24" s="115">
        <v>5</v>
      </c>
      <c r="E24" s="116">
        <v>3</v>
      </c>
      <c r="F24" s="116">
        <v>6</v>
      </c>
      <c r="G24" s="116">
        <v>4</v>
      </c>
      <c r="H24" s="117">
        <v>4</v>
      </c>
      <c r="I24" s="116">
        <v>2</v>
      </c>
      <c r="J24" s="116">
        <v>5</v>
      </c>
      <c r="K24" s="116">
        <v>6</v>
      </c>
      <c r="L24" s="116">
        <v>1</v>
      </c>
      <c r="M24" s="116">
        <v>5</v>
      </c>
      <c r="N24" s="116">
        <v>4</v>
      </c>
      <c r="O24" s="118">
        <v>3</v>
      </c>
      <c r="P24" s="119">
        <f>SUM(D24:O24)</f>
        <v>48</v>
      </c>
    </row>
    <row r="25" spans="2:16" ht="14.25">
      <c r="B25" s="64"/>
      <c r="C25" s="51" t="s">
        <v>40</v>
      </c>
      <c r="D25" s="21">
        <f aca="true" t="shared" si="6" ref="D25:P25">+(D23-D24)/D24*100</f>
        <v>-40</v>
      </c>
      <c r="E25" s="22">
        <f t="shared" si="6"/>
        <v>0</v>
      </c>
      <c r="F25" s="22">
        <f t="shared" si="6"/>
        <v>-83.33333333333334</v>
      </c>
      <c r="G25" s="22">
        <f t="shared" si="6"/>
        <v>-25</v>
      </c>
      <c r="H25" s="22">
        <f t="shared" si="6"/>
        <v>-25</v>
      </c>
      <c r="I25" s="22">
        <f t="shared" si="6"/>
        <v>150</v>
      </c>
      <c r="J25" s="22">
        <f t="shared" si="6"/>
        <v>40</v>
      </c>
      <c r="K25" s="22">
        <f t="shared" si="6"/>
        <v>0</v>
      </c>
      <c r="L25" s="22">
        <f t="shared" si="6"/>
        <v>500</v>
      </c>
      <c r="M25" s="22">
        <f t="shared" si="6"/>
        <v>20</v>
      </c>
      <c r="N25" s="22">
        <f t="shared" si="6"/>
        <v>50</v>
      </c>
      <c r="O25" s="22">
        <f t="shared" si="6"/>
        <v>66.66666666666666</v>
      </c>
      <c r="P25" s="23">
        <f t="shared" si="6"/>
        <v>12.5</v>
      </c>
    </row>
    <row r="26" spans="2:16" ht="14.25">
      <c r="B26" s="62"/>
      <c r="C26" s="56" t="s">
        <v>47</v>
      </c>
      <c r="D26" s="19">
        <v>6</v>
      </c>
      <c r="E26" s="12">
        <v>5</v>
      </c>
      <c r="F26" s="12">
        <v>4</v>
      </c>
      <c r="G26" s="12">
        <v>3</v>
      </c>
      <c r="H26" s="13">
        <v>4</v>
      </c>
      <c r="I26" s="12">
        <v>4</v>
      </c>
      <c r="J26" s="12">
        <v>4</v>
      </c>
      <c r="K26" s="12">
        <v>5</v>
      </c>
      <c r="L26" s="12">
        <v>0</v>
      </c>
      <c r="M26" s="12">
        <v>3</v>
      </c>
      <c r="N26" s="12">
        <v>2</v>
      </c>
      <c r="O26" s="108">
        <v>4</v>
      </c>
      <c r="P26" s="14">
        <f>SUM(D26:O26)</f>
        <v>44</v>
      </c>
    </row>
    <row r="27" spans="2:16" ht="14.25">
      <c r="B27" s="63" t="s">
        <v>30</v>
      </c>
      <c r="C27" s="57" t="s">
        <v>44</v>
      </c>
      <c r="D27" s="115">
        <v>9</v>
      </c>
      <c r="E27" s="116">
        <v>1</v>
      </c>
      <c r="F27" s="116">
        <v>7</v>
      </c>
      <c r="G27" s="116">
        <v>3</v>
      </c>
      <c r="H27" s="117">
        <v>5</v>
      </c>
      <c r="I27" s="116">
        <v>2</v>
      </c>
      <c r="J27" s="116">
        <v>5</v>
      </c>
      <c r="K27" s="116">
        <v>4</v>
      </c>
      <c r="L27" s="116">
        <v>8</v>
      </c>
      <c r="M27" s="116">
        <v>2</v>
      </c>
      <c r="N27" s="116">
        <v>5</v>
      </c>
      <c r="O27" s="118">
        <v>4</v>
      </c>
      <c r="P27" s="119">
        <f>SUM(D27:O27)</f>
        <v>55</v>
      </c>
    </row>
    <row r="28" spans="2:16" ht="15" thickBot="1">
      <c r="B28" s="65"/>
      <c r="C28" s="51" t="s">
        <v>40</v>
      </c>
      <c r="D28" s="21">
        <f aca="true" t="shared" si="7" ref="D28:P28">+(D26-D27)/D27*100</f>
        <v>-33.33333333333333</v>
      </c>
      <c r="E28" s="22">
        <f t="shared" si="7"/>
        <v>400</v>
      </c>
      <c r="F28" s="22">
        <f t="shared" si="7"/>
        <v>-42.857142857142854</v>
      </c>
      <c r="G28" s="22">
        <f t="shared" si="7"/>
        <v>0</v>
      </c>
      <c r="H28" s="22">
        <f t="shared" si="7"/>
        <v>-20</v>
      </c>
      <c r="I28" s="22">
        <f t="shared" si="7"/>
        <v>100</v>
      </c>
      <c r="J28" s="22">
        <f t="shared" si="7"/>
        <v>-20</v>
      </c>
      <c r="K28" s="22">
        <f t="shared" si="7"/>
        <v>25</v>
      </c>
      <c r="L28" s="22">
        <f t="shared" si="7"/>
        <v>-100</v>
      </c>
      <c r="M28" s="22">
        <f t="shared" si="7"/>
        <v>50</v>
      </c>
      <c r="N28" s="22">
        <f t="shared" si="7"/>
        <v>-60</v>
      </c>
      <c r="O28" s="22">
        <f t="shared" si="7"/>
        <v>0</v>
      </c>
      <c r="P28" s="23">
        <f t="shared" si="7"/>
        <v>-20</v>
      </c>
    </row>
    <row r="29" spans="2:16" ht="15" thickTop="1">
      <c r="B29" s="66"/>
      <c r="C29" s="30" t="s">
        <v>47</v>
      </c>
      <c r="D29" s="96">
        <f>+D5+D8+D11+D14+D17+D20+D23+D26</f>
        <v>104</v>
      </c>
      <c r="E29" s="31">
        <f aca="true" t="shared" si="8" ref="E29:O29">+E5+E8+E11+E14+E17+E20+E23+E26</f>
        <v>98</v>
      </c>
      <c r="F29" s="31">
        <f t="shared" si="8"/>
        <v>109</v>
      </c>
      <c r="G29" s="31">
        <f t="shared" si="8"/>
        <v>98</v>
      </c>
      <c r="H29" s="31">
        <f t="shared" si="8"/>
        <v>134</v>
      </c>
      <c r="I29" s="31">
        <f t="shared" si="8"/>
        <v>126</v>
      </c>
      <c r="J29" s="31">
        <f t="shared" si="8"/>
        <v>125</v>
      </c>
      <c r="K29" s="31">
        <f t="shared" si="8"/>
        <v>175</v>
      </c>
      <c r="L29" s="31">
        <f t="shared" si="8"/>
        <v>121</v>
      </c>
      <c r="M29" s="31">
        <f t="shared" si="8"/>
        <v>97</v>
      </c>
      <c r="N29" s="31">
        <f t="shared" si="8"/>
        <v>104</v>
      </c>
      <c r="O29" s="32">
        <f t="shared" si="8"/>
        <v>128</v>
      </c>
      <c r="P29" s="33">
        <f>+P5+P8+P11+P14+P17+P20+P23+P26</f>
        <v>1419</v>
      </c>
    </row>
    <row r="30" spans="2:16" ht="14.25">
      <c r="B30" s="67" t="s">
        <v>31</v>
      </c>
      <c r="C30" s="58" t="s">
        <v>44</v>
      </c>
      <c r="D30" s="36">
        <f aca="true" t="shared" si="9" ref="D30:O30">+D6+D9+D12+D15+D18+D21+D24+D27</f>
        <v>96</v>
      </c>
      <c r="E30" s="37">
        <f t="shared" si="9"/>
        <v>98</v>
      </c>
      <c r="F30" s="37">
        <f t="shared" si="9"/>
        <v>139</v>
      </c>
      <c r="G30" s="37">
        <f t="shared" si="9"/>
        <v>108</v>
      </c>
      <c r="H30" s="37">
        <f t="shared" si="9"/>
        <v>129</v>
      </c>
      <c r="I30" s="37">
        <f t="shared" si="9"/>
        <v>123</v>
      </c>
      <c r="J30" s="37">
        <f t="shared" si="9"/>
        <v>102</v>
      </c>
      <c r="K30" s="37">
        <f t="shared" si="9"/>
        <v>126</v>
      </c>
      <c r="L30" s="37">
        <f t="shared" si="9"/>
        <v>133</v>
      </c>
      <c r="M30" s="37">
        <f t="shared" si="9"/>
        <v>105</v>
      </c>
      <c r="N30" s="37">
        <f t="shared" si="9"/>
        <v>104</v>
      </c>
      <c r="O30" s="38">
        <f t="shared" si="9"/>
        <v>125</v>
      </c>
      <c r="P30" s="39">
        <f>+P6+P9+P12+P15+P18+P21+P24+P27</f>
        <v>1388</v>
      </c>
    </row>
    <row r="31" spans="2:16" ht="15" thickBot="1">
      <c r="B31" s="68"/>
      <c r="C31" s="59" t="s">
        <v>40</v>
      </c>
      <c r="D31" s="41">
        <f aca="true" t="shared" si="10" ref="D31:P31">+(D29-D30)/D30*100</f>
        <v>8.333333333333332</v>
      </c>
      <c r="E31" s="42">
        <f t="shared" si="10"/>
        <v>0</v>
      </c>
      <c r="F31" s="42">
        <f t="shared" si="10"/>
        <v>-21.58273381294964</v>
      </c>
      <c r="G31" s="42">
        <f t="shared" si="10"/>
        <v>-9.25925925925926</v>
      </c>
      <c r="H31" s="42">
        <f t="shared" si="10"/>
        <v>3.875968992248062</v>
      </c>
      <c r="I31" s="42">
        <f t="shared" si="10"/>
        <v>2.4390243902439024</v>
      </c>
      <c r="J31" s="42">
        <f t="shared" si="10"/>
        <v>22.54901960784314</v>
      </c>
      <c r="K31" s="42">
        <f t="shared" si="10"/>
        <v>38.88888888888889</v>
      </c>
      <c r="L31" s="42">
        <f t="shared" si="10"/>
        <v>-9.022556390977442</v>
      </c>
      <c r="M31" s="42">
        <f t="shared" si="10"/>
        <v>-7.6190476190476195</v>
      </c>
      <c r="N31" s="42">
        <f t="shared" si="10"/>
        <v>0</v>
      </c>
      <c r="O31" s="42">
        <f t="shared" si="10"/>
        <v>2.4</v>
      </c>
      <c r="P31" s="43">
        <f t="shared" si="10"/>
        <v>2.23342939481268</v>
      </c>
    </row>
    <row r="32" spans="2:16" ht="15" thickTop="1">
      <c r="B32" s="66"/>
      <c r="C32" s="30" t="s">
        <v>47</v>
      </c>
      <c r="D32" s="75">
        <f>D35-D29</f>
        <v>22</v>
      </c>
      <c r="E32" s="75">
        <f aca="true" t="shared" si="11" ref="E32:O32">E35-E29</f>
        <v>10</v>
      </c>
      <c r="F32" s="75">
        <f t="shared" si="11"/>
        <v>9</v>
      </c>
      <c r="G32" s="75">
        <f t="shared" si="11"/>
        <v>9</v>
      </c>
      <c r="H32" s="75">
        <f t="shared" si="11"/>
        <v>10</v>
      </c>
      <c r="I32" s="75">
        <f t="shared" si="11"/>
        <v>10</v>
      </c>
      <c r="J32" s="75">
        <f t="shared" si="11"/>
        <v>6</v>
      </c>
      <c r="K32" s="75">
        <f t="shared" si="11"/>
        <v>6</v>
      </c>
      <c r="L32" s="75">
        <f t="shared" si="11"/>
        <v>23</v>
      </c>
      <c r="M32" s="75">
        <f t="shared" si="11"/>
        <v>3</v>
      </c>
      <c r="N32" s="75">
        <f t="shared" si="11"/>
        <v>6</v>
      </c>
      <c r="O32" s="75">
        <f t="shared" si="11"/>
        <v>10</v>
      </c>
      <c r="P32" s="33">
        <f>+P35-P29</f>
        <v>124</v>
      </c>
    </row>
    <row r="33" spans="2:16" ht="14.25">
      <c r="B33" s="67" t="s">
        <v>41</v>
      </c>
      <c r="C33" s="58" t="s">
        <v>44</v>
      </c>
      <c r="D33" s="36">
        <v>10</v>
      </c>
      <c r="E33" s="37">
        <v>7</v>
      </c>
      <c r="F33" s="37">
        <v>9</v>
      </c>
      <c r="G33" s="37">
        <v>7</v>
      </c>
      <c r="H33" s="37">
        <v>13</v>
      </c>
      <c r="I33" s="37">
        <v>7</v>
      </c>
      <c r="J33" s="37">
        <v>6</v>
      </c>
      <c r="K33" s="37">
        <v>2</v>
      </c>
      <c r="L33" s="37">
        <v>7</v>
      </c>
      <c r="M33" s="37">
        <v>9</v>
      </c>
      <c r="N33" s="37">
        <v>5</v>
      </c>
      <c r="O33" s="38">
        <v>3</v>
      </c>
      <c r="P33" s="39">
        <f>+P36-P30</f>
        <v>85</v>
      </c>
    </row>
    <row r="34" spans="2:16" ht="15" thickBot="1">
      <c r="B34" s="68"/>
      <c r="C34" s="59" t="s">
        <v>40</v>
      </c>
      <c r="D34" s="41">
        <f aca="true" t="shared" si="12" ref="D34:P34">+(D32-D33)/D33*100</f>
        <v>120</v>
      </c>
      <c r="E34" s="42">
        <f t="shared" si="12"/>
        <v>42.857142857142854</v>
      </c>
      <c r="F34" s="42">
        <f t="shared" si="12"/>
        <v>0</v>
      </c>
      <c r="G34" s="42">
        <f t="shared" si="12"/>
        <v>28.57142857142857</v>
      </c>
      <c r="H34" s="42">
        <f t="shared" si="12"/>
        <v>-23.076923076923077</v>
      </c>
      <c r="I34" s="42">
        <f t="shared" si="12"/>
        <v>42.857142857142854</v>
      </c>
      <c r="J34" s="42">
        <f t="shared" si="12"/>
        <v>0</v>
      </c>
      <c r="K34" s="42">
        <f t="shared" si="12"/>
        <v>200</v>
      </c>
      <c r="L34" s="42">
        <f t="shared" si="12"/>
        <v>228.57142857142856</v>
      </c>
      <c r="M34" s="42">
        <f t="shared" si="12"/>
        <v>-66.66666666666666</v>
      </c>
      <c r="N34" s="42">
        <f t="shared" si="12"/>
        <v>20</v>
      </c>
      <c r="O34" s="42">
        <f t="shared" si="12"/>
        <v>233.33333333333334</v>
      </c>
      <c r="P34" s="43">
        <f t="shared" si="12"/>
        <v>45.88235294117647</v>
      </c>
    </row>
    <row r="35" spans="2:16" ht="15" thickTop="1">
      <c r="B35" s="69"/>
      <c r="C35" s="52" t="s">
        <v>47</v>
      </c>
      <c r="D35" s="114">
        <v>126</v>
      </c>
      <c r="E35" s="27">
        <v>108</v>
      </c>
      <c r="F35" s="27">
        <v>118</v>
      </c>
      <c r="G35" s="27">
        <v>107</v>
      </c>
      <c r="H35" s="28">
        <v>144</v>
      </c>
      <c r="I35" s="27">
        <v>136</v>
      </c>
      <c r="J35" s="27">
        <v>131</v>
      </c>
      <c r="K35" s="27">
        <v>181</v>
      </c>
      <c r="L35" s="27">
        <v>144</v>
      </c>
      <c r="M35" s="27">
        <v>100</v>
      </c>
      <c r="N35" s="27">
        <v>110</v>
      </c>
      <c r="O35" s="112">
        <v>138</v>
      </c>
      <c r="P35" s="29">
        <f>SUM(D35:O35)</f>
        <v>1543</v>
      </c>
    </row>
    <row r="36" spans="2:16" ht="14.25">
      <c r="B36" s="70" t="s">
        <v>32</v>
      </c>
      <c r="C36" s="60" t="s">
        <v>44</v>
      </c>
      <c r="D36" s="124">
        <v>106</v>
      </c>
      <c r="E36" s="121">
        <v>105</v>
      </c>
      <c r="F36" s="121">
        <v>148</v>
      </c>
      <c r="G36" s="121">
        <v>115</v>
      </c>
      <c r="H36" s="122">
        <v>142</v>
      </c>
      <c r="I36" s="121">
        <v>130</v>
      </c>
      <c r="J36" s="121">
        <v>108</v>
      </c>
      <c r="K36" s="121">
        <v>128</v>
      </c>
      <c r="L36" s="121">
        <v>140</v>
      </c>
      <c r="M36" s="121">
        <v>114</v>
      </c>
      <c r="N36" s="121">
        <v>109</v>
      </c>
      <c r="O36" s="113">
        <v>128</v>
      </c>
      <c r="P36" s="123">
        <f>SUM(D36:O36)</f>
        <v>1473</v>
      </c>
    </row>
    <row r="37" spans="2:16" ht="15" thickBot="1">
      <c r="B37" s="71"/>
      <c r="C37" s="53" t="s">
        <v>40</v>
      </c>
      <c r="D37" s="47">
        <f aca="true" t="shared" si="13" ref="D37:P37">+(D35-D36)/D36*100</f>
        <v>18.867924528301888</v>
      </c>
      <c r="E37" s="48">
        <f t="shared" si="13"/>
        <v>2.857142857142857</v>
      </c>
      <c r="F37" s="48">
        <f t="shared" si="13"/>
        <v>-20.27027027027027</v>
      </c>
      <c r="G37" s="48">
        <f t="shared" si="13"/>
        <v>-6.956521739130435</v>
      </c>
      <c r="H37" s="48">
        <f t="shared" si="13"/>
        <v>1.4084507042253522</v>
      </c>
      <c r="I37" s="48">
        <f t="shared" si="13"/>
        <v>4.615384615384616</v>
      </c>
      <c r="J37" s="48">
        <f t="shared" si="13"/>
        <v>21.296296296296298</v>
      </c>
      <c r="K37" s="48">
        <f t="shared" si="13"/>
        <v>41.40625</v>
      </c>
      <c r="L37" s="48">
        <f t="shared" si="13"/>
        <v>2.857142857142857</v>
      </c>
      <c r="M37" s="48">
        <f t="shared" si="13"/>
        <v>-12.280701754385964</v>
      </c>
      <c r="N37" s="48">
        <f t="shared" si="13"/>
        <v>0.9174311926605505</v>
      </c>
      <c r="O37" s="48">
        <f t="shared" si="13"/>
        <v>7.8125</v>
      </c>
      <c r="P37" s="49">
        <f t="shared" si="13"/>
        <v>4.752206381534283</v>
      </c>
    </row>
    <row r="38" spans="2:16" ht="13.5">
      <c r="B38" s="1"/>
      <c r="C38" s="1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1"/>
    </row>
    <row r="47" ht="18" customHeight="1"/>
  </sheetData>
  <sheetProtection/>
  <mergeCells count="1">
    <mergeCell ref="B2:P2"/>
  </mergeCells>
  <printOptions/>
  <pageMargins left="1.51" right="0.7874015748031497" top="0.51" bottom="0.31496062992125984" header="0.4330708661417323" footer="0.2362204724409449"/>
  <pageSetup errors="dash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19" activePane="bottomRight" state="frozen"/>
      <selection pane="topLeft" activeCell="N5" sqref="N5"/>
      <selection pane="topRight" activeCell="N5" sqref="N5"/>
      <selection pane="bottomLeft" activeCell="N5" sqref="N5"/>
      <selection pane="bottomRight" activeCell="O39" sqref="O39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9" t="s">
        <v>49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1"/>
      <c r="C4" s="7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74"/>
      <c r="C5" s="56" t="s">
        <v>47</v>
      </c>
      <c r="D5" s="19">
        <v>12</v>
      </c>
      <c r="E5" s="12">
        <v>26</v>
      </c>
      <c r="F5" s="12">
        <v>16</v>
      </c>
      <c r="G5" s="128">
        <v>71</v>
      </c>
      <c r="H5" s="13">
        <v>42</v>
      </c>
      <c r="I5" s="12">
        <v>42</v>
      </c>
      <c r="J5" s="12">
        <v>55</v>
      </c>
      <c r="K5" s="12">
        <v>48</v>
      </c>
      <c r="L5" s="12">
        <v>41</v>
      </c>
      <c r="M5" s="12">
        <v>46</v>
      </c>
      <c r="N5" s="12">
        <v>23</v>
      </c>
      <c r="O5" s="108">
        <v>30</v>
      </c>
      <c r="P5" s="14">
        <f>SUM(D5:O5)</f>
        <v>452</v>
      </c>
    </row>
    <row r="6" spans="2:16" ht="14.25">
      <c r="B6" s="63" t="s">
        <v>23</v>
      </c>
      <c r="C6" s="57" t="s">
        <v>44</v>
      </c>
      <c r="D6" s="115">
        <v>7</v>
      </c>
      <c r="E6" s="116">
        <v>19</v>
      </c>
      <c r="F6" s="116">
        <v>46</v>
      </c>
      <c r="G6" s="116">
        <v>20</v>
      </c>
      <c r="H6" s="117">
        <v>9</v>
      </c>
      <c r="I6" s="116">
        <v>28</v>
      </c>
      <c r="J6" s="116">
        <v>22</v>
      </c>
      <c r="K6" s="116">
        <v>30</v>
      </c>
      <c r="L6" s="116">
        <v>95</v>
      </c>
      <c r="M6" s="116">
        <v>76</v>
      </c>
      <c r="N6" s="116">
        <v>26</v>
      </c>
      <c r="O6" s="118">
        <v>45</v>
      </c>
      <c r="P6" s="119">
        <f>SUM(D6:O6)</f>
        <v>423</v>
      </c>
    </row>
    <row r="7" spans="2:16" ht="14.25">
      <c r="B7" s="64"/>
      <c r="C7" s="51" t="s">
        <v>40</v>
      </c>
      <c r="D7" s="21">
        <f>+(D5-D6)/D6*100</f>
        <v>71.42857142857143</v>
      </c>
      <c r="E7" s="25">
        <f aca="true" t="shared" si="0" ref="E7:O7">+(E5-E6)/E6*100</f>
        <v>36.84210526315789</v>
      </c>
      <c r="F7" s="25">
        <f t="shared" si="0"/>
        <v>-65.21739130434783</v>
      </c>
      <c r="G7" s="25">
        <f t="shared" si="0"/>
        <v>254.99999999999997</v>
      </c>
      <c r="H7" s="22">
        <f t="shared" si="0"/>
        <v>366.66666666666663</v>
      </c>
      <c r="I7" s="26">
        <f t="shared" si="0"/>
        <v>50</v>
      </c>
      <c r="J7" s="25">
        <f t="shared" si="0"/>
        <v>150</v>
      </c>
      <c r="K7" s="25">
        <f t="shared" si="0"/>
        <v>60</v>
      </c>
      <c r="L7" s="25">
        <f t="shared" si="0"/>
        <v>-56.84210526315789</v>
      </c>
      <c r="M7" s="22">
        <f t="shared" si="0"/>
        <v>-39.473684210526315</v>
      </c>
      <c r="N7" s="26">
        <f t="shared" si="0"/>
        <v>-11.538461538461538</v>
      </c>
      <c r="O7" s="106">
        <f t="shared" si="0"/>
        <v>-33.33333333333333</v>
      </c>
      <c r="P7" s="23">
        <f>+(P5-P6)/P6*100</f>
        <v>6.8557919621749415</v>
      </c>
    </row>
    <row r="8" spans="2:16" ht="14.25">
      <c r="B8" s="62"/>
      <c r="C8" s="56" t="s">
        <v>47</v>
      </c>
      <c r="D8" s="19">
        <v>2</v>
      </c>
      <c r="E8" s="12">
        <v>0</v>
      </c>
      <c r="F8" s="12">
        <v>0</v>
      </c>
      <c r="G8" s="12">
        <v>4</v>
      </c>
      <c r="H8" s="13">
        <v>0</v>
      </c>
      <c r="I8" s="12">
        <v>4</v>
      </c>
      <c r="J8" s="12">
        <v>16</v>
      </c>
      <c r="K8" s="12">
        <v>8</v>
      </c>
      <c r="L8" s="12">
        <v>0</v>
      </c>
      <c r="M8" s="12">
        <v>0</v>
      </c>
      <c r="N8" s="12">
        <v>23</v>
      </c>
      <c r="O8" s="108">
        <v>6</v>
      </c>
      <c r="P8" s="14">
        <f>SUM(D8:O8)</f>
        <v>63</v>
      </c>
    </row>
    <row r="9" spans="2:16" ht="14.25">
      <c r="B9" s="63" t="s">
        <v>33</v>
      </c>
      <c r="C9" s="57" t="s">
        <v>44</v>
      </c>
      <c r="D9" s="115">
        <v>0</v>
      </c>
      <c r="E9" s="116">
        <v>14</v>
      </c>
      <c r="F9" s="116">
        <v>4</v>
      </c>
      <c r="G9" s="116">
        <v>0</v>
      </c>
      <c r="H9" s="117">
        <v>24</v>
      </c>
      <c r="I9" s="116">
        <v>12</v>
      </c>
      <c r="J9" s="116">
        <v>16</v>
      </c>
      <c r="K9" s="116">
        <v>5</v>
      </c>
      <c r="L9" s="116">
        <v>15</v>
      </c>
      <c r="M9" s="116">
        <v>2</v>
      </c>
      <c r="N9" s="116">
        <v>0</v>
      </c>
      <c r="O9" s="118">
        <v>6</v>
      </c>
      <c r="P9" s="119">
        <f>SUM(D9:O9)</f>
        <v>98</v>
      </c>
    </row>
    <row r="10" spans="2:16" ht="14.25">
      <c r="B10" s="64"/>
      <c r="C10" s="51" t="s">
        <v>40</v>
      </c>
      <c r="D10" s="100" t="e">
        <f>+(D8-D9)/D9*100</f>
        <v>#DIV/0!</v>
      </c>
      <c r="E10" s="22">
        <f aca="true" t="shared" si="1" ref="E10:O10">+(E8-E9)/E9*100</f>
        <v>-100</v>
      </c>
      <c r="F10" s="22">
        <f t="shared" si="1"/>
        <v>-100</v>
      </c>
      <c r="G10" s="22" t="e">
        <f t="shared" si="1"/>
        <v>#DIV/0!</v>
      </c>
      <c r="H10" s="22">
        <f t="shared" si="1"/>
        <v>-100</v>
      </c>
      <c r="I10" s="22">
        <f t="shared" si="1"/>
        <v>-66.66666666666666</v>
      </c>
      <c r="J10" s="22">
        <f>+(J8-J9)/J9*100</f>
        <v>0</v>
      </c>
      <c r="K10" s="22">
        <f t="shared" si="1"/>
        <v>60</v>
      </c>
      <c r="L10" s="22">
        <f t="shared" si="1"/>
        <v>-100</v>
      </c>
      <c r="M10" s="22">
        <f t="shared" si="1"/>
        <v>-100</v>
      </c>
      <c r="N10" s="22" t="e">
        <f t="shared" si="1"/>
        <v>#DIV/0!</v>
      </c>
      <c r="O10" s="22">
        <f t="shared" si="1"/>
        <v>0</v>
      </c>
      <c r="P10" s="23">
        <f>+(P8-P9)/P9*100</f>
        <v>-35.714285714285715</v>
      </c>
    </row>
    <row r="11" spans="2:16" ht="14.25">
      <c r="B11" s="62"/>
      <c r="C11" s="56" t="s">
        <v>47</v>
      </c>
      <c r="D11" s="19">
        <v>42</v>
      </c>
      <c r="E11" s="12">
        <v>102</v>
      </c>
      <c r="F11" s="12">
        <v>48</v>
      </c>
      <c r="G11" s="12">
        <v>24</v>
      </c>
      <c r="H11" s="13">
        <v>35</v>
      </c>
      <c r="I11" s="12">
        <v>64</v>
      </c>
      <c r="J11" s="12">
        <v>112</v>
      </c>
      <c r="K11" s="12">
        <v>197</v>
      </c>
      <c r="L11" s="12">
        <v>9</v>
      </c>
      <c r="M11" s="12">
        <v>44</v>
      </c>
      <c r="N11" s="12">
        <v>30</v>
      </c>
      <c r="O11" s="108">
        <v>32</v>
      </c>
      <c r="P11" s="14">
        <f>SUM(D11:O11)</f>
        <v>739</v>
      </c>
    </row>
    <row r="12" spans="2:16" ht="14.25">
      <c r="B12" s="63" t="s">
        <v>25</v>
      </c>
      <c r="C12" s="57" t="s">
        <v>44</v>
      </c>
      <c r="D12" s="115">
        <v>50</v>
      </c>
      <c r="E12" s="116">
        <v>8</v>
      </c>
      <c r="F12" s="116">
        <v>22</v>
      </c>
      <c r="G12" s="116">
        <v>34</v>
      </c>
      <c r="H12" s="117">
        <v>30</v>
      </c>
      <c r="I12" s="116">
        <v>70</v>
      </c>
      <c r="J12" s="116">
        <v>77</v>
      </c>
      <c r="K12" s="116">
        <v>30</v>
      </c>
      <c r="L12" s="116">
        <v>55</v>
      </c>
      <c r="M12" s="116">
        <v>43</v>
      </c>
      <c r="N12" s="116">
        <v>40</v>
      </c>
      <c r="O12" s="118">
        <v>82</v>
      </c>
      <c r="P12" s="119">
        <f>SUM(D12:O12)</f>
        <v>541</v>
      </c>
    </row>
    <row r="13" spans="2:16" ht="14.25">
      <c r="B13" s="64"/>
      <c r="C13" s="51" t="s">
        <v>40</v>
      </c>
      <c r="D13" s="100">
        <f aca="true" t="shared" si="2" ref="D13:P13">+(D11-D12)/D12*100</f>
        <v>-16</v>
      </c>
      <c r="E13" s="22">
        <f t="shared" si="2"/>
        <v>1175</v>
      </c>
      <c r="F13" s="26">
        <f t="shared" si="2"/>
        <v>118.18181818181819</v>
      </c>
      <c r="G13" s="25">
        <f t="shared" si="2"/>
        <v>-29.411764705882355</v>
      </c>
      <c r="H13" s="25">
        <f t="shared" si="2"/>
        <v>16.666666666666664</v>
      </c>
      <c r="I13" s="22">
        <f t="shared" si="2"/>
        <v>-8.571428571428571</v>
      </c>
      <c r="J13" s="26">
        <f t="shared" si="2"/>
        <v>45.45454545454545</v>
      </c>
      <c r="K13" s="25">
        <f t="shared" si="2"/>
        <v>556.6666666666666</v>
      </c>
      <c r="L13" s="25">
        <f t="shared" si="2"/>
        <v>-83.63636363636363</v>
      </c>
      <c r="M13" s="25">
        <f t="shared" si="2"/>
        <v>2.3255813953488373</v>
      </c>
      <c r="N13" s="25">
        <f t="shared" si="2"/>
        <v>-25</v>
      </c>
      <c r="O13" s="106">
        <f t="shared" si="2"/>
        <v>-60.97560975609756</v>
      </c>
      <c r="P13" s="23">
        <f t="shared" si="2"/>
        <v>36.59889094269871</v>
      </c>
    </row>
    <row r="14" spans="2:16" ht="14.25">
      <c r="B14" s="62"/>
      <c r="C14" s="56" t="s">
        <v>47</v>
      </c>
      <c r="D14" s="101">
        <v>0</v>
      </c>
      <c r="E14" s="12">
        <v>0</v>
      </c>
      <c r="F14" s="11">
        <v>3</v>
      </c>
      <c r="G14" s="12">
        <v>0</v>
      </c>
      <c r="H14" s="13">
        <v>0</v>
      </c>
      <c r="I14" s="12">
        <v>9</v>
      </c>
      <c r="J14" s="12">
        <v>0</v>
      </c>
      <c r="K14" s="12">
        <v>0</v>
      </c>
      <c r="L14" s="12">
        <v>0</v>
      </c>
      <c r="M14" s="12">
        <v>0</v>
      </c>
      <c r="N14" s="12">
        <v>6</v>
      </c>
      <c r="O14" s="108">
        <v>6</v>
      </c>
      <c r="P14" s="14">
        <f>SUM(D14:O14)</f>
        <v>24</v>
      </c>
    </row>
    <row r="15" spans="2:16" ht="14.25">
      <c r="B15" s="63" t="s">
        <v>34</v>
      </c>
      <c r="C15" s="57" t="s">
        <v>44</v>
      </c>
      <c r="D15" s="111">
        <v>0</v>
      </c>
      <c r="E15" s="116">
        <v>0</v>
      </c>
      <c r="F15" s="125">
        <v>0</v>
      </c>
      <c r="G15" s="116">
        <v>9</v>
      </c>
      <c r="H15" s="117">
        <v>0</v>
      </c>
      <c r="I15" s="116">
        <v>13</v>
      </c>
      <c r="J15" s="116">
        <v>8</v>
      </c>
      <c r="K15" s="116">
        <v>8</v>
      </c>
      <c r="L15" s="116">
        <v>16</v>
      </c>
      <c r="M15" s="116">
        <v>0</v>
      </c>
      <c r="N15" s="116">
        <v>8</v>
      </c>
      <c r="O15" s="118">
        <v>0</v>
      </c>
      <c r="P15" s="119">
        <f>SUM(D15:O15)</f>
        <v>62</v>
      </c>
    </row>
    <row r="16" spans="2:16" ht="14.25">
      <c r="B16" s="64"/>
      <c r="C16" s="51" t="s">
        <v>40</v>
      </c>
      <c r="D16" s="100" t="e">
        <f aca="true" t="shared" si="3" ref="D16:P16">+(D14-D15)/D15*100</f>
        <v>#DIV/0!</v>
      </c>
      <c r="E16" s="22" t="e">
        <f t="shared" si="3"/>
        <v>#DIV/0!</v>
      </c>
      <c r="F16" s="98" t="e">
        <f t="shared" si="3"/>
        <v>#DIV/0!</v>
      </c>
      <c r="G16" s="22">
        <f t="shared" si="3"/>
        <v>-100</v>
      </c>
      <c r="H16" s="22" t="e">
        <f t="shared" si="3"/>
        <v>#DIV/0!</v>
      </c>
      <c r="I16" s="22">
        <f t="shared" si="3"/>
        <v>-30.76923076923077</v>
      </c>
      <c r="J16" s="22">
        <f t="shared" si="3"/>
        <v>-100</v>
      </c>
      <c r="K16" s="22">
        <f t="shared" si="3"/>
        <v>-100</v>
      </c>
      <c r="L16" s="22">
        <f t="shared" si="3"/>
        <v>-100</v>
      </c>
      <c r="M16" s="22" t="e">
        <f t="shared" si="3"/>
        <v>#DIV/0!</v>
      </c>
      <c r="N16" s="22">
        <f t="shared" si="3"/>
        <v>-25</v>
      </c>
      <c r="O16" s="22" t="e">
        <f t="shared" si="3"/>
        <v>#DIV/0!</v>
      </c>
      <c r="P16" s="23">
        <f t="shared" si="3"/>
        <v>-61.29032258064516</v>
      </c>
    </row>
    <row r="17" spans="2:16" ht="14.25">
      <c r="B17" s="62"/>
      <c r="C17" s="56" t="s">
        <v>47</v>
      </c>
      <c r="D17" s="101">
        <v>0</v>
      </c>
      <c r="E17" s="12">
        <v>0</v>
      </c>
      <c r="F17" s="11">
        <v>0</v>
      </c>
      <c r="G17" s="12">
        <v>0</v>
      </c>
      <c r="H17" s="13">
        <v>0</v>
      </c>
      <c r="I17" s="12">
        <v>12</v>
      </c>
      <c r="J17" s="12">
        <v>0</v>
      </c>
      <c r="K17" s="97">
        <v>8</v>
      </c>
      <c r="L17" s="12">
        <v>0</v>
      </c>
      <c r="M17" s="12">
        <v>0</v>
      </c>
      <c r="N17" s="12">
        <v>0</v>
      </c>
      <c r="O17" s="108">
        <v>0</v>
      </c>
      <c r="P17" s="14">
        <f>SUM(D17:O17)</f>
        <v>20</v>
      </c>
    </row>
    <row r="18" spans="2:16" ht="14.25">
      <c r="B18" s="63" t="s">
        <v>35</v>
      </c>
      <c r="C18" s="57" t="s">
        <v>44</v>
      </c>
      <c r="D18" s="111">
        <v>0</v>
      </c>
      <c r="E18" s="116">
        <v>2</v>
      </c>
      <c r="F18" s="125">
        <v>0</v>
      </c>
      <c r="G18" s="116">
        <v>0</v>
      </c>
      <c r="H18" s="117">
        <v>0</v>
      </c>
      <c r="I18" s="116">
        <v>0</v>
      </c>
      <c r="J18" s="116">
        <v>10</v>
      </c>
      <c r="K18" s="126">
        <v>6</v>
      </c>
      <c r="L18" s="116">
        <v>6</v>
      </c>
      <c r="M18" s="116">
        <v>0</v>
      </c>
      <c r="N18" s="116">
        <v>0</v>
      </c>
      <c r="O18" s="118">
        <v>0</v>
      </c>
      <c r="P18" s="119">
        <f>SUM(D18:O18)</f>
        <v>24</v>
      </c>
    </row>
    <row r="19" spans="2:16" ht="14.25">
      <c r="B19" s="64"/>
      <c r="C19" s="51" t="s">
        <v>40</v>
      </c>
      <c r="D19" s="102" t="e">
        <f>+(D17-D18)/D18*100</f>
        <v>#DIV/0!</v>
      </c>
      <c r="E19" s="91">
        <f aca="true" t="shared" si="4" ref="E19:O19">+(E17-E18)/E18*100</f>
        <v>-100</v>
      </c>
      <c r="F19" s="91" t="e">
        <f t="shared" si="4"/>
        <v>#DIV/0!</v>
      </c>
      <c r="G19" s="54" t="e">
        <f t="shared" si="4"/>
        <v>#DIV/0!</v>
      </c>
      <c r="H19" s="92" t="e">
        <f t="shared" si="4"/>
        <v>#DIV/0!</v>
      </c>
      <c r="I19" s="92" t="e">
        <f t="shared" si="4"/>
        <v>#DIV/0!</v>
      </c>
      <c r="J19" s="91">
        <f t="shared" si="4"/>
        <v>-100</v>
      </c>
      <c r="K19" s="54">
        <f t="shared" si="4"/>
        <v>33.33333333333333</v>
      </c>
      <c r="L19" s="92">
        <f t="shared" si="4"/>
        <v>-100</v>
      </c>
      <c r="M19" s="92" t="e">
        <f t="shared" si="4"/>
        <v>#DIV/0!</v>
      </c>
      <c r="N19" s="92" t="e">
        <f t="shared" si="4"/>
        <v>#DIV/0!</v>
      </c>
      <c r="O19" s="107" t="e">
        <f t="shared" si="4"/>
        <v>#DIV/0!</v>
      </c>
      <c r="P19" s="23">
        <f>+(P17-P18)/P18*100</f>
        <v>-16.666666666666664</v>
      </c>
    </row>
    <row r="20" spans="2:16" ht="14.25">
      <c r="B20" s="62"/>
      <c r="C20" s="56" t="s">
        <v>47</v>
      </c>
      <c r="D20" s="101">
        <v>18</v>
      </c>
      <c r="E20" s="12">
        <v>0</v>
      </c>
      <c r="F20" s="11">
        <v>0</v>
      </c>
      <c r="G20" s="12">
        <v>4</v>
      </c>
      <c r="H20" s="13">
        <v>0</v>
      </c>
      <c r="I20" s="12">
        <v>0</v>
      </c>
      <c r="J20" s="12">
        <v>0</v>
      </c>
      <c r="K20" s="12">
        <v>15</v>
      </c>
      <c r="L20" s="12">
        <v>16</v>
      </c>
      <c r="M20" s="12">
        <v>9</v>
      </c>
      <c r="N20" s="12">
        <v>0</v>
      </c>
      <c r="O20" s="108">
        <v>0</v>
      </c>
      <c r="P20" s="14">
        <f>SUM(D20:O20)</f>
        <v>62</v>
      </c>
    </row>
    <row r="21" spans="2:16" ht="14.25">
      <c r="B21" s="63" t="s">
        <v>28</v>
      </c>
      <c r="C21" s="57" t="s">
        <v>44</v>
      </c>
      <c r="D21" s="111">
        <v>0</v>
      </c>
      <c r="E21" s="116">
        <v>4</v>
      </c>
      <c r="F21" s="125">
        <v>8</v>
      </c>
      <c r="G21" s="116">
        <v>0</v>
      </c>
      <c r="H21" s="117">
        <v>0</v>
      </c>
      <c r="I21" s="116">
        <v>0</v>
      </c>
      <c r="J21" s="116">
        <v>8</v>
      </c>
      <c r="K21" s="116">
        <v>0</v>
      </c>
      <c r="L21" s="116">
        <v>0</v>
      </c>
      <c r="M21" s="116">
        <v>6</v>
      </c>
      <c r="N21" s="116">
        <v>0</v>
      </c>
      <c r="O21" s="118">
        <v>0</v>
      </c>
      <c r="P21" s="119">
        <f>SUM(D21:O21)</f>
        <v>26</v>
      </c>
    </row>
    <row r="22" spans="2:16" ht="14.25">
      <c r="B22" s="64"/>
      <c r="C22" s="51" t="s">
        <v>40</v>
      </c>
      <c r="D22" s="102" t="e">
        <f aca="true" t="shared" si="5" ref="D22:P22">+(D20-D21)/D21*100</f>
        <v>#DIV/0!</v>
      </c>
      <c r="E22" s="91">
        <f t="shared" si="5"/>
        <v>-100</v>
      </c>
      <c r="F22" s="54">
        <f t="shared" si="5"/>
        <v>-100</v>
      </c>
      <c r="G22" s="92" t="e">
        <f t="shared" si="5"/>
        <v>#DIV/0!</v>
      </c>
      <c r="H22" s="92" t="e">
        <f t="shared" si="5"/>
        <v>#DIV/0!</v>
      </c>
      <c r="I22" s="91" t="e">
        <f t="shared" si="5"/>
        <v>#DIV/0!</v>
      </c>
      <c r="J22" s="54">
        <f t="shared" si="5"/>
        <v>-100</v>
      </c>
      <c r="K22" s="92" t="e">
        <f t="shared" si="5"/>
        <v>#DIV/0!</v>
      </c>
      <c r="L22" s="92" t="e">
        <f t="shared" si="5"/>
        <v>#DIV/0!</v>
      </c>
      <c r="M22" s="92">
        <f t="shared" si="5"/>
        <v>50</v>
      </c>
      <c r="N22" s="92" t="e">
        <f t="shared" si="5"/>
        <v>#DIV/0!</v>
      </c>
      <c r="O22" s="107" t="e">
        <f t="shared" si="5"/>
        <v>#DIV/0!</v>
      </c>
      <c r="P22" s="23">
        <f t="shared" si="5"/>
        <v>138.46153846153845</v>
      </c>
    </row>
    <row r="23" spans="2:16" ht="14.25">
      <c r="B23" s="62"/>
      <c r="C23" s="56" t="s">
        <v>47</v>
      </c>
      <c r="D23" s="101">
        <v>0</v>
      </c>
      <c r="E23" s="12">
        <v>0</v>
      </c>
      <c r="F23" s="11">
        <v>0</v>
      </c>
      <c r="G23" s="12">
        <v>0</v>
      </c>
      <c r="H23" s="13">
        <v>0</v>
      </c>
      <c r="I23" s="12">
        <v>0</v>
      </c>
      <c r="J23" s="12">
        <v>0</v>
      </c>
      <c r="K23" s="12">
        <v>0</v>
      </c>
      <c r="L23" s="12">
        <v>8</v>
      </c>
      <c r="M23" s="12">
        <v>10</v>
      </c>
      <c r="N23" s="12">
        <v>0</v>
      </c>
      <c r="O23" s="108">
        <v>0</v>
      </c>
      <c r="P23" s="14">
        <f>SUM(D23:O23)</f>
        <v>18</v>
      </c>
    </row>
    <row r="24" spans="2:16" ht="14.25">
      <c r="B24" s="63" t="s">
        <v>36</v>
      </c>
      <c r="C24" s="57" t="s">
        <v>44</v>
      </c>
      <c r="D24" s="111">
        <v>0</v>
      </c>
      <c r="E24" s="116">
        <v>0</v>
      </c>
      <c r="F24" s="125">
        <v>0</v>
      </c>
      <c r="G24" s="116">
        <v>0</v>
      </c>
      <c r="H24" s="117">
        <v>0</v>
      </c>
      <c r="I24" s="116">
        <v>6</v>
      </c>
      <c r="J24" s="116">
        <v>14</v>
      </c>
      <c r="K24" s="116">
        <v>0</v>
      </c>
      <c r="L24" s="116">
        <v>4</v>
      </c>
      <c r="M24" s="116">
        <v>0</v>
      </c>
      <c r="N24" s="116">
        <v>10</v>
      </c>
      <c r="O24" s="118">
        <v>0</v>
      </c>
      <c r="P24" s="119">
        <f>SUM(D24:O24)</f>
        <v>34</v>
      </c>
    </row>
    <row r="25" spans="2:16" ht="14.25">
      <c r="B25" s="64"/>
      <c r="C25" s="51" t="s">
        <v>40</v>
      </c>
      <c r="D25" s="103" t="e">
        <f aca="true" t="shared" si="6" ref="D25:P25">+(D23-D24)/D24*100</f>
        <v>#DIV/0!</v>
      </c>
      <c r="E25" s="24" t="e">
        <f t="shared" si="6"/>
        <v>#DIV/0!</v>
      </c>
      <c r="F25" s="99" t="e">
        <f t="shared" si="6"/>
        <v>#DIV/0!</v>
      </c>
      <c r="G25" s="24" t="e">
        <f t="shared" si="6"/>
        <v>#DIV/0!</v>
      </c>
      <c r="H25" s="24" t="e">
        <f t="shared" si="6"/>
        <v>#DIV/0!</v>
      </c>
      <c r="I25" s="24">
        <f t="shared" si="6"/>
        <v>-100</v>
      </c>
      <c r="J25" s="24">
        <f t="shared" si="6"/>
        <v>-100</v>
      </c>
      <c r="K25" s="24" t="e">
        <f t="shared" si="6"/>
        <v>#DIV/0!</v>
      </c>
      <c r="L25" s="24">
        <f t="shared" si="6"/>
        <v>100</v>
      </c>
      <c r="M25" s="24" t="e">
        <f t="shared" si="6"/>
        <v>#DIV/0!</v>
      </c>
      <c r="N25" s="24">
        <f t="shared" si="6"/>
        <v>-100</v>
      </c>
      <c r="O25" s="24" t="e">
        <f t="shared" si="6"/>
        <v>#DIV/0!</v>
      </c>
      <c r="P25" s="23">
        <f t="shared" si="6"/>
        <v>-47.05882352941176</v>
      </c>
    </row>
    <row r="26" spans="2:16" ht="14.25">
      <c r="B26" s="62"/>
      <c r="C26" s="56" t="s">
        <v>47</v>
      </c>
      <c r="D26" s="101">
        <v>0</v>
      </c>
      <c r="E26" s="12">
        <v>0</v>
      </c>
      <c r="F26" s="11">
        <v>4</v>
      </c>
      <c r="G26" s="12">
        <v>0</v>
      </c>
      <c r="H26" s="13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08">
        <v>0</v>
      </c>
      <c r="P26" s="14">
        <f>SUM(D26:O26)</f>
        <v>4</v>
      </c>
    </row>
    <row r="27" spans="2:16" ht="14.25">
      <c r="B27" s="63" t="s">
        <v>30</v>
      </c>
      <c r="C27" s="57" t="s">
        <v>44</v>
      </c>
      <c r="D27" s="111">
        <v>0</v>
      </c>
      <c r="E27" s="116">
        <v>0</v>
      </c>
      <c r="F27" s="125">
        <v>0</v>
      </c>
      <c r="G27" s="116">
        <v>4</v>
      </c>
      <c r="H27" s="117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8">
        <v>0</v>
      </c>
      <c r="P27" s="119">
        <f>SUM(D27:O27)</f>
        <v>4</v>
      </c>
    </row>
    <row r="28" spans="2:16" ht="15" thickBot="1">
      <c r="B28" s="65"/>
      <c r="C28" s="10" t="s">
        <v>40</v>
      </c>
      <c r="D28" s="104" t="e">
        <f aca="true" t="shared" si="7" ref="D28:O28">+(D26-D27)/D27*100</f>
        <v>#DIV/0!</v>
      </c>
      <c r="E28" s="105" t="e">
        <f t="shared" si="7"/>
        <v>#DIV/0!</v>
      </c>
      <c r="F28" s="98" t="e">
        <f t="shared" si="7"/>
        <v>#DIV/0!</v>
      </c>
      <c r="G28" s="22">
        <f t="shared" si="7"/>
        <v>-100</v>
      </c>
      <c r="H28" s="22" t="e">
        <f t="shared" si="7"/>
        <v>#DIV/0!</v>
      </c>
      <c r="I28" s="22" t="e">
        <f t="shared" si="7"/>
        <v>#DIV/0!</v>
      </c>
      <c r="J28" s="22" t="e">
        <f t="shared" si="7"/>
        <v>#DIV/0!</v>
      </c>
      <c r="K28" s="22" t="e">
        <f t="shared" si="7"/>
        <v>#DIV/0!</v>
      </c>
      <c r="L28" s="22" t="e">
        <f t="shared" si="7"/>
        <v>#DIV/0!</v>
      </c>
      <c r="M28" s="22" t="e">
        <f t="shared" si="7"/>
        <v>#DIV/0!</v>
      </c>
      <c r="N28" s="22" t="e">
        <f t="shared" si="7"/>
        <v>#DIV/0!</v>
      </c>
      <c r="O28" s="22" t="e">
        <f t="shared" si="7"/>
        <v>#DIV/0!</v>
      </c>
      <c r="P28" s="23">
        <f>+(P26-P27)/P27*100</f>
        <v>0</v>
      </c>
    </row>
    <row r="29" spans="2:16" ht="15" thickTop="1">
      <c r="B29" s="66"/>
      <c r="C29" s="30" t="s">
        <v>47</v>
      </c>
      <c r="D29" s="31">
        <f>+D5+D8+D11+D14+D17+D20+D23+D26</f>
        <v>74</v>
      </c>
      <c r="E29" s="31">
        <f aca="true" t="shared" si="8" ref="E29:O29">+E5+E8+E11+E14+E17+E20+E23+E26</f>
        <v>128</v>
      </c>
      <c r="F29" s="31">
        <f t="shared" si="8"/>
        <v>71</v>
      </c>
      <c r="G29" s="31">
        <f t="shared" si="8"/>
        <v>103</v>
      </c>
      <c r="H29" s="31">
        <f t="shared" si="8"/>
        <v>77</v>
      </c>
      <c r="I29" s="31">
        <f t="shared" si="8"/>
        <v>131</v>
      </c>
      <c r="J29" s="31">
        <f t="shared" si="8"/>
        <v>183</v>
      </c>
      <c r="K29" s="31">
        <f t="shared" si="8"/>
        <v>276</v>
      </c>
      <c r="L29" s="31">
        <f t="shared" si="8"/>
        <v>74</v>
      </c>
      <c r="M29" s="31">
        <f t="shared" si="8"/>
        <v>109</v>
      </c>
      <c r="N29" s="31">
        <f t="shared" si="8"/>
        <v>82</v>
      </c>
      <c r="O29" s="32">
        <f t="shared" si="8"/>
        <v>74</v>
      </c>
      <c r="P29" s="33">
        <f>+P5+P8+P11+P14+P17+P20+P23+P26</f>
        <v>1382</v>
      </c>
    </row>
    <row r="30" spans="2:16" ht="14.25">
      <c r="B30" s="67" t="s">
        <v>37</v>
      </c>
      <c r="C30" s="84" t="s">
        <v>44</v>
      </c>
      <c r="D30" s="81">
        <f aca="true" t="shared" si="9" ref="D30:O30">+D6+D9+D12+D15+D18+D21+D24+D27</f>
        <v>57</v>
      </c>
      <c r="E30" s="37">
        <f t="shared" si="9"/>
        <v>47</v>
      </c>
      <c r="F30" s="37">
        <f t="shared" si="9"/>
        <v>80</v>
      </c>
      <c r="G30" s="37">
        <f t="shared" si="9"/>
        <v>67</v>
      </c>
      <c r="H30" s="37">
        <f t="shared" si="9"/>
        <v>63</v>
      </c>
      <c r="I30" s="37">
        <f t="shared" si="9"/>
        <v>129</v>
      </c>
      <c r="J30" s="37">
        <f t="shared" si="9"/>
        <v>155</v>
      </c>
      <c r="K30" s="37">
        <f t="shared" si="9"/>
        <v>79</v>
      </c>
      <c r="L30" s="37">
        <f t="shared" si="9"/>
        <v>191</v>
      </c>
      <c r="M30" s="37">
        <f t="shared" si="9"/>
        <v>127</v>
      </c>
      <c r="N30" s="37">
        <f t="shared" si="9"/>
        <v>84</v>
      </c>
      <c r="O30" s="38">
        <f t="shared" si="9"/>
        <v>133</v>
      </c>
      <c r="P30" s="39">
        <f>+P6+P9+P12+P15+P18+P21+P24+P27</f>
        <v>1212</v>
      </c>
    </row>
    <row r="31" spans="2:16" ht="15" thickBot="1">
      <c r="B31" s="68"/>
      <c r="C31" s="40" t="s">
        <v>40</v>
      </c>
      <c r="D31" s="82">
        <f aca="true" t="shared" si="10" ref="D31:P31">+(D29-D30)/D30*100</f>
        <v>29.82456140350877</v>
      </c>
      <c r="E31" s="42">
        <f t="shared" si="10"/>
        <v>172.3404255319149</v>
      </c>
      <c r="F31" s="42">
        <f t="shared" si="10"/>
        <v>-11.25</v>
      </c>
      <c r="G31" s="42">
        <f t="shared" si="10"/>
        <v>53.73134328358209</v>
      </c>
      <c r="H31" s="42">
        <f t="shared" si="10"/>
        <v>22.22222222222222</v>
      </c>
      <c r="I31" s="42">
        <f t="shared" si="10"/>
        <v>1.550387596899225</v>
      </c>
      <c r="J31" s="42">
        <f t="shared" si="10"/>
        <v>18.064516129032256</v>
      </c>
      <c r="K31" s="42">
        <f t="shared" si="10"/>
        <v>249.36708860759492</v>
      </c>
      <c r="L31" s="42">
        <f t="shared" si="10"/>
        <v>-61.25654450261781</v>
      </c>
      <c r="M31" s="42">
        <f t="shared" si="10"/>
        <v>-14.173228346456693</v>
      </c>
      <c r="N31" s="42">
        <f t="shared" si="10"/>
        <v>-2.380952380952381</v>
      </c>
      <c r="O31" s="42">
        <f t="shared" si="10"/>
        <v>-44.3609022556391</v>
      </c>
      <c r="P31" s="43">
        <f t="shared" si="10"/>
        <v>14.026402640264028</v>
      </c>
    </row>
    <row r="32" spans="2:16" ht="15" thickTop="1">
      <c r="B32" s="66"/>
      <c r="C32" s="30" t="s">
        <v>47</v>
      </c>
      <c r="D32" s="31">
        <f>+D35-D29</f>
        <v>2</v>
      </c>
      <c r="E32" s="31">
        <f aca="true" t="shared" si="11" ref="E32:P32">+E35-E29</f>
        <v>5</v>
      </c>
      <c r="F32" s="31">
        <f t="shared" si="11"/>
        <v>24</v>
      </c>
      <c r="G32" s="31">
        <f t="shared" si="11"/>
        <v>0</v>
      </c>
      <c r="H32" s="31">
        <f t="shared" si="11"/>
        <v>0</v>
      </c>
      <c r="I32" s="31">
        <f t="shared" si="11"/>
        <v>4</v>
      </c>
      <c r="J32" s="31">
        <f t="shared" si="11"/>
        <v>22</v>
      </c>
      <c r="K32" s="31">
        <f t="shared" si="11"/>
        <v>4</v>
      </c>
      <c r="L32" s="31">
        <f t="shared" si="11"/>
        <v>8</v>
      </c>
      <c r="M32" s="31">
        <f t="shared" si="11"/>
        <v>0</v>
      </c>
      <c r="N32" s="31">
        <f t="shared" si="11"/>
        <v>0</v>
      </c>
      <c r="O32" s="32">
        <f t="shared" si="11"/>
        <v>0</v>
      </c>
      <c r="P32" s="33">
        <f t="shared" si="11"/>
        <v>69</v>
      </c>
    </row>
    <row r="33" spans="2:16" ht="14.25">
      <c r="B33" s="67" t="s">
        <v>41</v>
      </c>
      <c r="C33" s="84" t="s">
        <v>44</v>
      </c>
      <c r="D33" s="81">
        <f aca="true" t="shared" si="12" ref="D33:P33">+D36-D30</f>
        <v>0</v>
      </c>
      <c r="E33" s="37">
        <f t="shared" si="12"/>
        <v>1</v>
      </c>
      <c r="F33" s="37">
        <f t="shared" si="12"/>
        <v>5</v>
      </c>
      <c r="G33" s="37">
        <f t="shared" si="12"/>
        <v>0</v>
      </c>
      <c r="H33" s="37">
        <f t="shared" si="12"/>
        <v>0</v>
      </c>
      <c r="I33" s="37">
        <f t="shared" si="12"/>
        <v>4</v>
      </c>
      <c r="J33" s="37">
        <f t="shared" si="12"/>
        <v>20</v>
      </c>
      <c r="K33" s="37">
        <f t="shared" si="12"/>
        <v>11</v>
      </c>
      <c r="L33" s="37">
        <f t="shared" si="12"/>
        <v>5</v>
      </c>
      <c r="M33" s="37">
        <f t="shared" si="12"/>
        <v>5</v>
      </c>
      <c r="N33" s="37">
        <f t="shared" si="12"/>
        <v>0</v>
      </c>
      <c r="O33" s="38">
        <f t="shared" si="12"/>
        <v>2</v>
      </c>
      <c r="P33" s="39">
        <f t="shared" si="12"/>
        <v>53</v>
      </c>
    </row>
    <row r="34" spans="2:16" ht="15" thickBot="1">
      <c r="B34" s="68"/>
      <c r="C34" s="40" t="s">
        <v>40</v>
      </c>
      <c r="D34" s="34" t="e">
        <f aca="true" t="shared" si="13" ref="D34:P34">+(D32-D33)/D33*100</f>
        <v>#DIV/0!</v>
      </c>
      <c r="E34" s="42">
        <f t="shared" si="13"/>
        <v>400</v>
      </c>
      <c r="F34" s="42">
        <f t="shared" si="13"/>
        <v>380</v>
      </c>
      <c r="G34" s="93" t="e">
        <f t="shared" si="13"/>
        <v>#DIV/0!</v>
      </c>
      <c r="H34" s="93" t="e">
        <f t="shared" si="13"/>
        <v>#DIV/0!</v>
      </c>
      <c r="I34" s="93">
        <f t="shared" si="13"/>
        <v>0</v>
      </c>
      <c r="J34" s="42">
        <f t="shared" si="13"/>
        <v>10</v>
      </c>
      <c r="K34" s="42">
        <f t="shared" si="13"/>
        <v>-63.63636363636363</v>
      </c>
      <c r="L34" s="42">
        <f t="shared" si="13"/>
        <v>60</v>
      </c>
      <c r="M34" s="42">
        <f t="shared" si="13"/>
        <v>-100</v>
      </c>
      <c r="N34" s="93" t="e">
        <f t="shared" si="13"/>
        <v>#DIV/0!</v>
      </c>
      <c r="O34" s="42">
        <f t="shared" si="13"/>
        <v>-100</v>
      </c>
      <c r="P34" s="43">
        <f t="shared" si="13"/>
        <v>30.18867924528302</v>
      </c>
    </row>
    <row r="35" spans="2:16" ht="15" thickTop="1">
      <c r="B35" s="69"/>
      <c r="C35" s="44" t="s">
        <v>47</v>
      </c>
      <c r="D35" s="45">
        <v>76</v>
      </c>
      <c r="E35" s="27">
        <v>133</v>
      </c>
      <c r="F35" s="27">
        <v>95</v>
      </c>
      <c r="G35" s="27">
        <v>103</v>
      </c>
      <c r="H35" s="28">
        <v>77</v>
      </c>
      <c r="I35" s="27">
        <v>135</v>
      </c>
      <c r="J35" s="27">
        <v>205</v>
      </c>
      <c r="K35" s="27">
        <v>280</v>
      </c>
      <c r="L35" s="27">
        <v>82</v>
      </c>
      <c r="M35" s="27">
        <v>109</v>
      </c>
      <c r="N35" s="27">
        <v>82</v>
      </c>
      <c r="O35" s="112">
        <v>74</v>
      </c>
      <c r="P35" s="29">
        <f>SUM(D35:O35)</f>
        <v>1451</v>
      </c>
    </row>
    <row r="36" spans="2:16" ht="14.25">
      <c r="B36" s="70" t="s">
        <v>38</v>
      </c>
      <c r="C36" s="85" t="s">
        <v>44</v>
      </c>
      <c r="D36" s="120">
        <v>57</v>
      </c>
      <c r="E36" s="121">
        <v>48</v>
      </c>
      <c r="F36" s="121">
        <v>85</v>
      </c>
      <c r="G36" s="121">
        <v>67</v>
      </c>
      <c r="H36" s="122">
        <v>63</v>
      </c>
      <c r="I36" s="121">
        <v>133</v>
      </c>
      <c r="J36" s="121">
        <v>175</v>
      </c>
      <c r="K36" s="121">
        <v>90</v>
      </c>
      <c r="L36" s="121">
        <v>196</v>
      </c>
      <c r="M36" s="121">
        <v>132</v>
      </c>
      <c r="N36" s="121">
        <v>84</v>
      </c>
      <c r="O36" s="113">
        <v>135</v>
      </c>
      <c r="P36" s="123">
        <f>SUM(D36:O36)</f>
        <v>1265</v>
      </c>
    </row>
    <row r="37" spans="2:16" ht="15" thickBot="1">
      <c r="B37" s="71"/>
      <c r="C37" s="46" t="s">
        <v>40</v>
      </c>
      <c r="D37" s="83">
        <f aca="true" t="shared" si="14" ref="D37:P37">+(D35-D36)/D36*100</f>
        <v>33.33333333333333</v>
      </c>
      <c r="E37" s="48">
        <f t="shared" si="14"/>
        <v>177.08333333333331</v>
      </c>
      <c r="F37" s="48">
        <f t="shared" si="14"/>
        <v>11.76470588235294</v>
      </c>
      <c r="G37" s="48">
        <f t="shared" si="14"/>
        <v>53.73134328358209</v>
      </c>
      <c r="H37" s="48">
        <f t="shared" si="14"/>
        <v>22.22222222222222</v>
      </c>
      <c r="I37" s="48">
        <f t="shared" si="14"/>
        <v>1.5037593984962405</v>
      </c>
      <c r="J37" s="48">
        <f t="shared" si="14"/>
        <v>17.142857142857142</v>
      </c>
      <c r="K37" s="48">
        <f t="shared" si="14"/>
        <v>211.11111111111111</v>
      </c>
      <c r="L37" s="48">
        <f t="shared" si="14"/>
        <v>-58.16326530612245</v>
      </c>
      <c r="M37" s="48">
        <f t="shared" si="14"/>
        <v>-17.424242424242426</v>
      </c>
      <c r="N37" s="48">
        <f t="shared" si="14"/>
        <v>-2.380952380952381</v>
      </c>
      <c r="O37" s="48">
        <f t="shared" si="14"/>
        <v>-45.18518518518518</v>
      </c>
      <c r="P37" s="49">
        <f t="shared" si="14"/>
        <v>14.703557312252965</v>
      </c>
    </row>
    <row r="38" spans="2:16" ht="13.5">
      <c r="B38" s="1"/>
      <c r="C38" s="1"/>
      <c r="D38" s="1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47" ht="18" customHeight="1"/>
  </sheetData>
  <sheetProtection/>
  <mergeCells count="1">
    <mergeCell ref="B2:P2"/>
  </mergeCells>
  <printOptions/>
  <pageMargins left="1.37" right="0.7874015748031497" top="0.47" bottom="0.31496062992125984" header="0.4330708661417323" footer="0.2362204724409449"/>
  <pageSetup errors="dash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tabSelected="1" zoomScalePageLayoutView="0" workbookViewId="0" topLeftCell="A1">
      <pane xSplit="2" ySplit="4" topLeftCell="C19" activePane="bottomRight" state="frozen"/>
      <selection pane="topLeft" activeCell="N5" sqref="N5"/>
      <selection pane="topRight" activeCell="N5" sqref="N5"/>
      <selection pane="bottomLeft" activeCell="N5" sqref="N5"/>
      <selection pane="bottomRight" activeCell="O36" sqref="O36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9" t="s">
        <v>50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1"/>
      <c r="C4" s="86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2"/>
      <c r="C5" s="56" t="s">
        <v>47</v>
      </c>
      <c r="D5" s="101">
        <v>1</v>
      </c>
      <c r="E5" s="12">
        <v>40</v>
      </c>
      <c r="F5" s="11">
        <v>4</v>
      </c>
      <c r="G5" s="128">
        <v>54</v>
      </c>
      <c r="H5" s="13">
        <v>17</v>
      </c>
      <c r="I5" s="12">
        <v>77</v>
      </c>
      <c r="J5" s="12">
        <v>2</v>
      </c>
      <c r="K5" s="12">
        <v>5</v>
      </c>
      <c r="L5" s="12">
        <v>2</v>
      </c>
      <c r="M5" s="12">
        <v>4</v>
      </c>
      <c r="N5" s="12">
        <v>4</v>
      </c>
      <c r="O5" s="108">
        <v>6</v>
      </c>
      <c r="P5" s="14">
        <f>SUM(D5:O5)</f>
        <v>216</v>
      </c>
    </row>
    <row r="6" spans="2:16" ht="14.25">
      <c r="B6" s="63" t="s">
        <v>23</v>
      </c>
      <c r="C6" s="57" t="s">
        <v>44</v>
      </c>
      <c r="D6" s="111">
        <v>3</v>
      </c>
      <c r="E6" s="116">
        <v>0</v>
      </c>
      <c r="F6" s="125">
        <v>9</v>
      </c>
      <c r="G6" s="116">
        <v>46</v>
      </c>
      <c r="H6" s="117">
        <v>0</v>
      </c>
      <c r="I6" s="116">
        <v>66</v>
      </c>
      <c r="J6" s="116">
        <v>1</v>
      </c>
      <c r="K6" s="116">
        <v>3</v>
      </c>
      <c r="L6" s="116">
        <v>63</v>
      </c>
      <c r="M6" s="116">
        <v>9</v>
      </c>
      <c r="N6" s="116">
        <v>3</v>
      </c>
      <c r="O6" s="118">
        <v>52</v>
      </c>
      <c r="P6" s="119">
        <f>SUM(D6:O6)</f>
        <v>255</v>
      </c>
    </row>
    <row r="7" spans="2:16" ht="14.25">
      <c r="B7" s="64"/>
      <c r="C7" s="10" t="s">
        <v>40</v>
      </c>
      <c r="D7" s="25">
        <f>+(D5-D6)/D6*100</f>
        <v>-66.66666666666666</v>
      </c>
      <c r="E7" s="25" t="e">
        <f aca="true" t="shared" si="0" ref="E7:P7">+(E5-E6)/E6*100</f>
        <v>#DIV/0!</v>
      </c>
      <c r="F7" s="25">
        <f t="shared" si="0"/>
        <v>-55.55555555555556</v>
      </c>
      <c r="G7" s="25">
        <f t="shared" si="0"/>
        <v>17.391304347826086</v>
      </c>
      <c r="H7" s="25" t="e">
        <f t="shared" si="0"/>
        <v>#DIV/0!</v>
      </c>
      <c r="I7" s="25">
        <f t="shared" si="0"/>
        <v>16.666666666666664</v>
      </c>
      <c r="J7" s="25">
        <f t="shared" si="0"/>
        <v>100</v>
      </c>
      <c r="K7" s="25">
        <f t="shared" si="0"/>
        <v>66.66666666666666</v>
      </c>
      <c r="L7" s="25">
        <f t="shared" si="0"/>
        <v>-96.82539682539682</v>
      </c>
      <c r="M7" s="25">
        <f t="shared" si="0"/>
        <v>-55.55555555555556</v>
      </c>
      <c r="N7" s="25">
        <f t="shared" si="0"/>
        <v>33.33333333333333</v>
      </c>
      <c r="O7" s="25">
        <f t="shared" si="0"/>
        <v>-88.46153846153845</v>
      </c>
      <c r="P7" s="23">
        <f t="shared" si="0"/>
        <v>-15.294117647058824</v>
      </c>
    </row>
    <row r="8" spans="2:16" ht="14.25">
      <c r="B8" s="62"/>
      <c r="C8" s="56" t="s">
        <v>47</v>
      </c>
      <c r="D8" s="19">
        <v>1</v>
      </c>
      <c r="E8" s="12">
        <v>0</v>
      </c>
      <c r="F8" s="11">
        <v>4</v>
      </c>
      <c r="G8" s="12">
        <v>1</v>
      </c>
      <c r="H8" s="13">
        <v>0</v>
      </c>
      <c r="I8" s="12">
        <v>0</v>
      </c>
      <c r="J8" s="12">
        <v>0</v>
      </c>
      <c r="K8" s="12">
        <v>0</v>
      </c>
      <c r="L8" s="12">
        <v>0</v>
      </c>
      <c r="M8" s="12">
        <v>1</v>
      </c>
      <c r="N8" s="12">
        <v>1</v>
      </c>
      <c r="O8" s="108">
        <v>0</v>
      </c>
      <c r="P8" s="14">
        <f>SUM(D8:O8)</f>
        <v>8</v>
      </c>
    </row>
    <row r="9" spans="2:16" ht="14.25">
      <c r="B9" s="63" t="s">
        <v>33</v>
      </c>
      <c r="C9" s="57" t="s">
        <v>44</v>
      </c>
      <c r="D9" s="115">
        <v>0</v>
      </c>
      <c r="E9" s="116">
        <v>1</v>
      </c>
      <c r="F9" s="125">
        <v>0</v>
      </c>
      <c r="G9" s="116">
        <v>0</v>
      </c>
      <c r="H9" s="117">
        <v>0</v>
      </c>
      <c r="I9" s="116">
        <v>1</v>
      </c>
      <c r="J9" s="116">
        <v>0</v>
      </c>
      <c r="K9" s="116">
        <v>0</v>
      </c>
      <c r="L9" s="116">
        <v>0</v>
      </c>
      <c r="M9" s="116">
        <v>1</v>
      </c>
      <c r="N9" s="116">
        <v>0</v>
      </c>
      <c r="O9" s="118">
        <v>0</v>
      </c>
      <c r="P9" s="119">
        <f>SUM(D9:O9)</f>
        <v>3</v>
      </c>
    </row>
    <row r="10" spans="2:16" ht="14.25">
      <c r="B10" s="64"/>
      <c r="C10" s="10" t="s">
        <v>40</v>
      </c>
      <c r="D10" s="21" t="e">
        <f aca="true" t="shared" si="1" ref="D10:P10">+(D8-D9)/D9*100</f>
        <v>#DIV/0!</v>
      </c>
      <c r="E10" s="24">
        <f t="shared" si="1"/>
        <v>-100</v>
      </c>
      <c r="F10" s="24" t="e">
        <f t="shared" si="1"/>
        <v>#DIV/0!</v>
      </c>
      <c r="G10" s="24" t="e">
        <f t="shared" si="1"/>
        <v>#DIV/0!</v>
      </c>
      <c r="H10" s="24" t="e">
        <f t="shared" si="1"/>
        <v>#DIV/0!</v>
      </c>
      <c r="I10" s="24">
        <f t="shared" si="1"/>
        <v>-100</v>
      </c>
      <c r="J10" s="24" t="e">
        <f t="shared" si="1"/>
        <v>#DIV/0!</v>
      </c>
      <c r="K10" s="24" t="e">
        <f t="shared" si="1"/>
        <v>#DIV/0!</v>
      </c>
      <c r="L10" s="24" t="e">
        <f t="shared" si="1"/>
        <v>#DIV/0!</v>
      </c>
      <c r="M10" s="24">
        <f t="shared" si="1"/>
        <v>0</v>
      </c>
      <c r="N10" s="24" t="e">
        <f t="shared" si="1"/>
        <v>#DIV/0!</v>
      </c>
      <c r="O10" s="24" t="e">
        <f t="shared" si="1"/>
        <v>#DIV/0!</v>
      </c>
      <c r="P10" s="23">
        <f t="shared" si="1"/>
        <v>166.66666666666669</v>
      </c>
    </row>
    <row r="11" spans="2:16" ht="14.25">
      <c r="B11" s="62"/>
      <c r="C11" s="56" t="s">
        <v>47</v>
      </c>
      <c r="D11" s="19">
        <v>58</v>
      </c>
      <c r="E11" s="12">
        <v>8</v>
      </c>
      <c r="F11" s="11">
        <v>3</v>
      </c>
      <c r="G11" s="12">
        <v>2</v>
      </c>
      <c r="H11" s="13">
        <v>3</v>
      </c>
      <c r="I11" s="12">
        <v>3</v>
      </c>
      <c r="J11" s="12">
        <v>6</v>
      </c>
      <c r="K11" s="12">
        <v>5</v>
      </c>
      <c r="L11" s="12">
        <v>2</v>
      </c>
      <c r="M11" s="12">
        <v>1</v>
      </c>
      <c r="N11" s="12">
        <v>6</v>
      </c>
      <c r="O11" s="108">
        <v>0</v>
      </c>
      <c r="P11" s="14">
        <f>SUM(D11:O11)</f>
        <v>97</v>
      </c>
    </row>
    <row r="12" spans="2:16" ht="14.25">
      <c r="B12" s="63" t="s">
        <v>25</v>
      </c>
      <c r="C12" s="57" t="s">
        <v>44</v>
      </c>
      <c r="D12" s="115">
        <v>8</v>
      </c>
      <c r="E12" s="116">
        <v>2</v>
      </c>
      <c r="F12" s="125">
        <v>3</v>
      </c>
      <c r="G12" s="116">
        <v>1</v>
      </c>
      <c r="H12" s="117">
        <v>2</v>
      </c>
      <c r="I12" s="116">
        <v>0</v>
      </c>
      <c r="J12" s="116">
        <v>6</v>
      </c>
      <c r="K12" s="116">
        <v>56</v>
      </c>
      <c r="L12" s="116">
        <v>4</v>
      </c>
      <c r="M12" s="116">
        <v>2</v>
      </c>
      <c r="N12" s="116">
        <v>1</v>
      </c>
      <c r="O12" s="118">
        <v>7</v>
      </c>
      <c r="P12" s="119">
        <f>SUM(D12:O12)</f>
        <v>92</v>
      </c>
    </row>
    <row r="13" spans="2:16" ht="14.25">
      <c r="B13" s="64"/>
      <c r="C13" s="10" t="s">
        <v>40</v>
      </c>
      <c r="D13" s="55">
        <f aca="true" t="shared" si="2" ref="D13:P13">+(D11-D12)/D12*100</f>
        <v>625</v>
      </c>
      <c r="E13" s="22">
        <f t="shared" si="2"/>
        <v>300</v>
      </c>
      <c r="F13" s="22">
        <f t="shared" si="2"/>
        <v>0</v>
      </c>
      <c r="G13" s="22">
        <f t="shared" si="2"/>
        <v>100</v>
      </c>
      <c r="H13" s="22">
        <f t="shared" si="2"/>
        <v>50</v>
      </c>
      <c r="I13" s="22" t="e">
        <f t="shared" si="2"/>
        <v>#DIV/0!</v>
      </c>
      <c r="J13" s="22">
        <f t="shared" si="2"/>
        <v>0</v>
      </c>
      <c r="K13" s="22">
        <f t="shared" si="2"/>
        <v>-91.07142857142857</v>
      </c>
      <c r="L13" s="22">
        <f t="shared" si="2"/>
        <v>-50</v>
      </c>
      <c r="M13" s="22">
        <f t="shared" si="2"/>
        <v>-50</v>
      </c>
      <c r="N13" s="22">
        <f t="shared" si="2"/>
        <v>500</v>
      </c>
      <c r="O13" s="25">
        <f t="shared" si="2"/>
        <v>-100</v>
      </c>
      <c r="P13" s="23">
        <f t="shared" si="2"/>
        <v>5.434782608695652</v>
      </c>
    </row>
    <row r="14" spans="2:16" ht="14.25">
      <c r="B14" s="62"/>
      <c r="C14" s="56" t="s">
        <v>47</v>
      </c>
      <c r="D14" s="19">
        <v>1</v>
      </c>
      <c r="E14" s="12">
        <v>0</v>
      </c>
      <c r="F14" s="11">
        <v>0</v>
      </c>
      <c r="G14" s="12">
        <v>0</v>
      </c>
      <c r="H14" s="13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08">
        <v>0</v>
      </c>
      <c r="P14" s="14">
        <f>SUM(D14:O14)</f>
        <v>2</v>
      </c>
    </row>
    <row r="15" spans="2:16" ht="14.25">
      <c r="B15" s="63" t="s">
        <v>34</v>
      </c>
      <c r="C15" s="57" t="s">
        <v>44</v>
      </c>
      <c r="D15" s="20">
        <v>0</v>
      </c>
      <c r="E15" s="16">
        <v>0</v>
      </c>
      <c r="F15" s="15">
        <v>0</v>
      </c>
      <c r="G15" s="16">
        <v>0</v>
      </c>
      <c r="H15" s="17">
        <v>0</v>
      </c>
      <c r="I15" s="16">
        <v>0</v>
      </c>
      <c r="J15" s="16">
        <v>0</v>
      </c>
      <c r="K15" s="16">
        <v>0</v>
      </c>
      <c r="L15" s="16">
        <v>2</v>
      </c>
      <c r="M15" s="16">
        <v>0</v>
      </c>
      <c r="N15" s="16">
        <v>1</v>
      </c>
      <c r="O15" s="17">
        <v>1</v>
      </c>
      <c r="P15" s="18">
        <f>SUM(D15:O15)</f>
        <v>4</v>
      </c>
    </row>
    <row r="16" spans="2:16" ht="14.25">
      <c r="B16" s="64"/>
      <c r="C16" s="10" t="s">
        <v>40</v>
      </c>
      <c r="D16" s="22" t="e">
        <f>+(D14-D15)/D15*100</f>
        <v>#DIV/0!</v>
      </c>
      <c r="E16" s="22" t="e">
        <f aca="true" t="shared" si="3" ref="E16:N16">+(E14-E15)/E15*100</f>
        <v>#DIV/0!</v>
      </c>
      <c r="F16" s="22" t="e">
        <f t="shared" si="3"/>
        <v>#DIV/0!</v>
      </c>
      <c r="G16" s="22" t="e">
        <f t="shared" si="3"/>
        <v>#DIV/0!</v>
      </c>
      <c r="H16" s="22" t="e">
        <f t="shared" si="3"/>
        <v>#DIV/0!</v>
      </c>
      <c r="I16" s="22" t="e">
        <f t="shared" si="3"/>
        <v>#DIV/0!</v>
      </c>
      <c r="J16" s="22" t="e">
        <f t="shared" si="3"/>
        <v>#DIV/0!</v>
      </c>
      <c r="K16" s="22" t="e">
        <f t="shared" si="3"/>
        <v>#DIV/0!</v>
      </c>
      <c r="L16" s="22">
        <f>+(L14-L15)/L15*100</f>
        <v>-100</v>
      </c>
      <c r="M16" s="22" t="e">
        <f t="shared" si="3"/>
        <v>#DIV/0!</v>
      </c>
      <c r="N16" s="22">
        <f t="shared" si="3"/>
        <v>0</v>
      </c>
      <c r="O16" s="22">
        <f>+(O14-O15)/O15*100</f>
        <v>-100</v>
      </c>
      <c r="P16" s="23">
        <f>+(P14-P15)/P15*100</f>
        <v>-50</v>
      </c>
    </row>
    <row r="17" spans="2:16" ht="14.25">
      <c r="B17" s="62"/>
      <c r="C17" s="56" t="s">
        <v>47</v>
      </c>
      <c r="D17" s="19">
        <v>0</v>
      </c>
      <c r="E17" s="12">
        <v>0</v>
      </c>
      <c r="F17" s="11">
        <v>0</v>
      </c>
      <c r="G17" s="12">
        <v>0</v>
      </c>
      <c r="H17" s="13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08">
        <v>0</v>
      </c>
      <c r="P17" s="14">
        <f>SUM(D17:O17)</f>
        <v>0</v>
      </c>
    </row>
    <row r="18" spans="2:16" ht="14.25">
      <c r="B18" s="63" t="s">
        <v>35</v>
      </c>
      <c r="C18" s="57" t="s">
        <v>44</v>
      </c>
      <c r="D18" s="20">
        <v>0</v>
      </c>
      <c r="E18" s="16">
        <v>0</v>
      </c>
      <c r="F18" s="15">
        <v>0</v>
      </c>
      <c r="G18" s="16">
        <v>0</v>
      </c>
      <c r="H18" s="17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7">
        <v>0</v>
      </c>
      <c r="P18" s="18">
        <f>SUM(D18:O18)</f>
        <v>0</v>
      </c>
    </row>
    <row r="19" spans="2:17" ht="14.25">
      <c r="B19" s="64"/>
      <c r="C19" s="10" t="s">
        <v>40</v>
      </c>
      <c r="D19" s="102" t="e">
        <f>+(D17-D18)/D18*100</f>
        <v>#DIV/0!</v>
      </c>
      <c r="E19" s="54" t="e">
        <f aca="true" t="shared" si="4" ref="E19:P19">+(E17-E18)/E18*100</f>
        <v>#DIV/0!</v>
      </c>
      <c r="F19" s="92" t="e">
        <f t="shared" si="4"/>
        <v>#DIV/0!</v>
      </c>
      <c r="G19" s="92" t="e">
        <f t="shared" si="4"/>
        <v>#DIV/0!</v>
      </c>
      <c r="H19" s="91" t="e">
        <f t="shared" si="4"/>
        <v>#DIV/0!</v>
      </c>
      <c r="I19" s="91" t="e">
        <f t="shared" si="4"/>
        <v>#DIV/0!</v>
      </c>
      <c r="J19" s="54" t="e">
        <f t="shared" si="4"/>
        <v>#DIV/0!</v>
      </c>
      <c r="K19" s="91" t="e">
        <f t="shared" si="4"/>
        <v>#DIV/0!</v>
      </c>
      <c r="L19" s="91" t="e">
        <f t="shared" si="4"/>
        <v>#DIV/0!</v>
      </c>
      <c r="M19" s="91" t="e">
        <f t="shared" si="4"/>
        <v>#DIV/0!</v>
      </c>
      <c r="N19" s="54" t="e">
        <f t="shared" si="4"/>
        <v>#DIV/0!</v>
      </c>
      <c r="O19" s="107" t="e">
        <f t="shared" si="4"/>
        <v>#DIV/0!</v>
      </c>
      <c r="P19" s="109" t="e">
        <f t="shared" si="4"/>
        <v>#DIV/0!</v>
      </c>
      <c r="Q19" s="110"/>
    </row>
    <row r="20" spans="2:16" ht="14.25">
      <c r="B20" s="62"/>
      <c r="C20" s="56" t="s">
        <v>47</v>
      </c>
      <c r="D20" s="19">
        <v>0</v>
      </c>
      <c r="E20" s="12">
        <v>3</v>
      </c>
      <c r="F20" s="11">
        <v>0</v>
      </c>
      <c r="G20" s="12">
        <v>0</v>
      </c>
      <c r="H20" s="13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08">
        <v>0</v>
      </c>
      <c r="P20" s="14">
        <f>SUM(D20:O20)</f>
        <v>3</v>
      </c>
    </row>
    <row r="21" spans="2:16" ht="14.25">
      <c r="B21" s="63" t="s">
        <v>28</v>
      </c>
      <c r="C21" s="57" t="s">
        <v>44</v>
      </c>
      <c r="D21" s="20">
        <v>0</v>
      </c>
      <c r="E21" s="16">
        <v>0</v>
      </c>
      <c r="F21" s="15">
        <v>1</v>
      </c>
      <c r="G21" s="16">
        <v>0</v>
      </c>
      <c r="H21" s="17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7">
        <v>0</v>
      </c>
      <c r="P21" s="18">
        <f>SUM(D21:O21)</f>
        <v>1</v>
      </c>
    </row>
    <row r="22" spans="2:16" ht="14.25">
      <c r="B22" s="64"/>
      <c r="C22" s="10" t="s">
        <v>40</v>
      </c>
      <c r="D22" s="22" t="e">
        <f aca="true" t="shared" si="5" ref="D22:L22">+(D20-D21)/D21*100</f>
        <v>#DIV/0!</v>
      </c>
      <c r="E22" s="22" t="e">
        <f t="shared" si="5"/>
        <v>#DIV/0!</v>
      </c>
      <c r="F22" s="22">
        <f t="shared" si="5"/>
        <v>-100</v>
      </c>
      <c r="G22" s="22" t="e">
        <f t="shared" si="5"/>
        <v>#DIV/0!</v>
      </c>
      <c r="H22" s="22" t="e">
        <f t="shared" si="5"/>
        <v>#DIV/0!</v>
      </c>
      <c r="I22" s="22" t="e">
        <f t="shared" si="5"/>
        <v>#DIV/0!</v>
      </c>
      <c r="J22" s="22" t="e">
        <f t="shared" si="5"/>
        <v>#DIV/0!</v>
      </c>
      <c r="K22" s="22" t="e">
        <f t="shared" si="5"/>
        <v>#DIV/0!</v>
      </c>
      <c r="L22" s="22" t="e">
        <f t="shared" si="5"/>
        <v>#DIV/0!</v>
      </c>
      <c r="M22" s="22" t="e">
        <f>+(M20-M21)/M21*100</f>
        <v>#DIV/0!</v>
      </c>
      <c r="N22" s="22" t="e">
        <f>+(N20-N21)/N21*100</f>
        <v>#DIV/0!</v>
      </c>
      <c r="O22" s="22" t="e">
        <f>+(O20-O21)/O21*100</f>
        <v>#DIV/0!</v>
      </c>
      <c r="P22" s="23">
        <f>+(P20-P21)/P21*100</f>
        <v>200</v>
      </c>
    </row>
    <row r="23" spans="2:16" ht="14.25">
      <c r="B23" s="62"/>
      <c r="C23" s="56" t="s">
        <v>47</v>
      </c>
      <c r="D23" s="19">
        <v>0</v>
      </c>
      <c r="E23" s="12">
        <v>0</v>
      </c>
      <c r="F23" s="11">
        <v>1</v>
      </c>
      <c r="G23" s="12">
        <v>0</v>
      </c>
      <c r="H23" s="13">
        <v>0</v>
      </c>
      <c r="I23" s="12">
        <v>1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08">
        <v>0</v>
      </c>
      <c r="P23" s="14">
        <f>SUM(D23:O23)</f>
        <v>2</v>
      </c>
    </row>
    <row r="24" spans="2:16" ht="14.25">
      <c r="B24" s="63" t="s">
        <v>36</v>
      </c>
      <c r="C24" s="57" t="s">
        <v>44</v>
      </c>
      <c r="D24" s="115">
        <v>0</v>
      </c>
      <c r="E24" s="116">
        <v>0</v>
      </c>
      <c r="F24" s="125">
        <v>0</v>
      </c>
      <c r="G24" s="116">
        <v>2</v>
      </c>
      <c r="H24" s="117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8">
        <v>1</v>
      </c>
      <c r="P24" s="119">
        <f>SUM(D24:O24)</f>
        <v>3</v>
      </c>
    </row>
    <row r="25" spans="2:16" ht="14.25">
      <c r="B25" s="64"/>
      <c r="C25" s="10" t="s">
        <v>40</v>
      </c>
      <c r="D25" s="22" t="e">
        <f>+(D23-D24)/D24*100</f>
        <v>#DIV/0!</v>
      </c>
      <c r="E25" s="22" t="e">
        <f>+(E23-E24)/E24*100</f>
        <v>#DIV/0!</v>
      </c>
      <c r="F25" s="22" t="e">
        <f>+(F23-F24)/F24*100</f>
        <v>#DIV/0!</v>
      </c>
      <c r="G25" s="22">
        <f>+(G23-G24)/G24*100</f>
        <v>-100</v>
      </c>
      <c r="H25" s="22" t="e">
        <f>+(H23-H24)/H24*100</f>
        <v>#DIV/0!</v>
      </c>
      <c r="I25" s="22" t="e">
        <f aca="true" t="shared" si="6" ref="I25:O25">+(I23-I24)/I24*100</f>
        <v>#DIV/0!</v>
      </c>
      <c r="J25" s="22" t="e">
        <f t="shared" si="6"/>
        <v>#DIV/0!</v>
      </c>
      <c r="K25" s="22" t="e">
        <f t="shared" si="6"/>
        <v>#DIV/0!</v>
      </c>
      <c r="L25" s="22" t="e">
        <f t="shared" si="6"/>
        <v>#DIV/0!</v>
      </c>
      <c r="M25" s="22" t="e">
        <f t="shared" si="6"/>
        <v>#DIV/0!</v>
      </c>
      <c r="N25" s="22" t="e">
        <f t="shared" si="6"/>
        <v>#DIV/0!</v>
      </c>
      <c r="O25" s="22">
        <f t="shared" si="6"/>
        <v>-100</v>
      </c>
      <c r="P25" s="23">
        <f>+(P23-P24)/P24*100</f>
        <v>-33.33333333333333</v>
      </c>
    </row>
    <row r="26" spans="2:16" ht="14.25">
      <c r="B26" s="62"/>
      <c r="C26" s="56" t="s">
        <v>47</v>
      </c>
      <c r="D26" s="19">
        <v>0</v>
      </c>
      <c r="E26" s="12">
        <v>0</v>
      </c>
      <c r="F26" s="11">
        <v>0</v>
      </c>
      <c r="G26" s="12">
        <v>0</v>
      </c>
      <c r="H26" s="13">
        <v>0</v>
      </c>
      <c r="I26" s="12">
        <v>0</v>
      </c>
      <c r="J26" s="12">
        <v>1</v>
      </c>
      <c r="K26" s="12">
        <v>1</v>
      </c>
      <c r="L26" s="12">
        <v>0</v>
      </c>
      <c r="M26" s="12">
        <v>0</v>
      </c>
      <c r="N26" s="12">
        <v>0</v>
      </c>
      <c r="O26" s="108">
        <v>0</v>
      </c>
      <c r="P26" s="14">
        <f>SUM(D26:O26)</f>
        <v>2</v>
      </c>
    </row>
    <row r="27" spans="2:16" ht="14.25">
      <c r="B27" s="63" t="s">
        <v>30</v>
      </c>
      <c r="C27" s="57" t="s">
        <v>44</v>
      </c>
      <c r="D27" s="115">
        <v>0</v>
      </c>
      <c r="E27" s="116">
        <v>0</v>
      </c>
      <c r="F27" s="125">
        <v>1</v>
      </c>
      <c r="G27" s="116">
        <v>0</v>
      </c>
      <c r="H27" s="117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1</v>
      </c>
      <c r="O27" s="118">
        <v>0</v>
      </c>
      <c r="P27" s="119">
        <f>SUM(D27:O27)</f>
        <v>2</v>
      </c>
    </row>
    <row r="28" spans="2:16" ht="12" customHeight="1" thickBot="1">
      <c r="B28" s="65"/>
      <c r="C28" s="10" t="s">
        <v>40</v>
      </c>
      <c r="D28" s="22" t="e">
        <f aca="true" t="shared" si="7" ref="D28:P28">+(D26-D27)/D27*100</f>
        <v>#DIV/0!</v>
      </c>
      <c r="E28" s="22" t="e">
        <f t="shared" si="7"/>
        <v>#DIV/0!</v>
      </c>
      <c r="F28" s="22">
        <f t="shared" si="7"/>
        <v>-100</v>
      </c>
      <c r="G28" s="22" t="e">
        <f t="shared" si="7"/>
        <v>#DIV/0!</v>
      </c>
      <c r="H28" s="22" t="e">
        <f t="shared" si="7"/>
        <v>#DIV/0!</v>
      </c>
      <c r="I28" s="22" t="e">
        <f t="shared" si="7"/>
        <v>#DIV/0!</v>
      </c>
      <c r="J28" s="22" t="e">
        <f t="shared" si="7"/>
        <v>#DIV/0!</v>
      </c>
      <c r="K28" s="22" t="e">
        <f t="shared" si="7"/>
        <v>#DIV/0!</v>
      </c>
      <c r="L28" s="22" t="e">
        <f t="shared" si="7"/>
        <v>#DIV/0!</v>
      </c>
      <c r="M28" s="22" t="e">
        <f t="shared" si="7"/>
        <v>#DIV/0!</v>
      </c>
      <c r="N28" s="22">
        <f t="shared" si="7"/>
        <v>-100</v>
      </c>
      <c r="O28" s="22" t="e">
        <f t="shared" si="7"/>
        <v>#DIV/0!</v>
      </c>
      <c r="P28" s="23">
        <f t="shared" si="7"/>
        <v>0</v>
      </c>
    </row>
    <row r="29" spans="2:16" ht="15" thickTop="1">
      <c r="B29" s="66"/>
      <c r="C29" s="30" t="s">
        <v>47</v>
      </c>
      <c r="D29" s="31">
        <f>+D5+D8+D11+D14+D17+D20+D23+D26</f>
        <v>61</v>
      </c>
      <c r="E29" s="31">
        <f aca="true" t="shared" si="8" ref="E29:O29">+E5+E8+E11+E14+E17+E20+E23+E26</f>
        <v>51</v>
      </c>
      <c r="F29" s="75">
        <f t="shared" si="8"/>
        <v>12</v>
      </c>
      <c r="G29" s="31">
        <f t="shared" si="8"/>
        <v>57</v>
      </c>
      <c r="H29" s="31">
        <f t="shared" si="8"/>
        <v>20</v>
      </c>
      <c r="I29" s="31">
        <f t="shared" si="8"/>
        <v>81</v>
      </c>
      <c r="J29" s="31">
        <f t="shared" si="8"/>
        <v>9</v>
      </c>
      <c r="K29" s="31">
        <f t="shared" si="8"/>
        <v>11</v>
      </c>
      <c r="L29" s="31">
        <f t="shared" si="8"/>
        <v>4</v>
      </c>
      <c r="M29" s="31">
        <f t="shared" si="8"/>
        <v>6</v>
      </c>
      <c r="N29" s="31">
        <f t="shared" si="8"/>
        <v>12</v>
      </c>
      <c r="O29" s="32">
        <f t="shared" si="8"/>
        <v>6</v>
      </c>
      <c r="P29" s="33">
        <f>+P5+P8+P11+P14+P17+P20+P23+P26</f>
        <v>330</v>
      </c>
    </row>
    <row r="30" spans="2:16" ht="14.25">
      <c r="B30" s="67" t="s">
        <v>37</v>
      </c>
      <c r="C30" s="84" t="s">
        <v>44</v>
      </c>
      <c r="D30" s="36">
        <f aca="true" t="shared" si="9" ref="D30:O30">+D6+D9+D12+D15+D18+D21+D24+D27</f>
        <v>11</v>
      </c>
      <c r="E30" s="37">
        <f t="shared" si="9"/>
        <v>3</v>
      </c>
      <c r="F30" s="76">
        <f t="shared" si="9"/>
        <v>14</v>
      </c>
      <c r="G30" s="37">
        <f t="shared" si="9"/>
        <v>49</v>
      </c>
      <c r="H30" s="37">
        <f t="shared" si="9"/>
        <v>2</v>
      </c>
      <c r="I30" s="37">
        <f t="shared" si="9"/>
        <v>67</v>
      </c>
      <c r="J30" s="37">
        <f t="shared" si="9"/>
        <v>7</v>
      </c>
      <c r="K30" s="37">
        <f t="shared" si="9"/>
        <v>59</v>
      </c>
      <c r="L30" s="37">
        <f t="shared" si="9"/>
        <v>69</v>
      </c>
      <c r="M30" s="37">
        <f t="shared" si="9"/>
        <v>12</v>
      </c>
      <c r="N30" s="37">
        <f t="shared" si="9"/>
        <v>6</v>
      </c>
      <c r="O30" s="38">
        <f t="shared" si="9"/>
        <v>61</v>
      </c>
      <c r="P30" s="39">
        <f>+P6+P9+P12+P15+P18+P21+P24+P27</f>
        <v>360</v>
      </c>
    </row>
    <row r="31" spans="2:16" ht="15" thickBot="1">
      <c r="B31" s="68"/>
      <c r="C31" s="40" t="s">
        <v>40</v>
      </c>
      <c r="D31" s="41">
        <f aca="true" t="shared" si="10" ref="D31:P31">+(D29-D30)/D30*100</f>
        <v>454.54545454545456</v>
      </c>
      <c r="E31" s="42">
        <f t="shared" si="10"/>
        <v>1600</v>
      </c>
      <c r="F31" s="42">
        <f t="shared" si="10"/>
        <v>-14.285714285714285</v>
      </c>
      <c r="G31" s="42">
        <f t="shared" si="10"/>
        <v>16.3265306122449</v>
      </c>
      <c r="H31" s="42">
        <f t="shared" si="10"/>
        <v>900</v>
      </c>
      <c r="I31" s="42">
        <f t="shared" si="10"/>
        <v>20.8955223880597</v>
      </c>
      <c r="J31" s="42">
        <f t="shared" si="10"/>
        <v>28.57142857142857</v>
      </c>
      <c r="K31" s="42">
        <f t="shared" si="10"/>
        <v>-81.35593220338984</v>
      </c>
      <c r="L31" s="42">
        <f t="shared" si="10"/>
        <v>-94.20289855072464</v>
      </c>
      <c r="M31" s="42">
        <f t="shared" si="10"/>
        <v>-50</v>
      </c>
      <c r="N31" s="42">
        <f t="shared" si="10"/>
        <v>100</v>
      </c>
      <c r="O31" s="42">
        <f t="shared" si="10"/>
        <v>-90.1639344262295</v>
      </c>
      <c r="P31" s="43">
        <f t="shared" si="10"/>
        <v>-8.333333333333332</v>
      </c>
    </row>
    <row r="32" spans="2:16" ht="15" thickTop="1">
      <c r="B32" s="66"/>
      <c r="C32" s="30" t="s">
        <v>47</v>
      </c>
      <c r="D32" s="31">
        <f aca="true" t="shared" si="11" ref="D32:P32">+D35-D29</f>
        <v>0</v>
      </c>
      <c r="E32" s="31">
        <f t="shared" si="11"/>
        <v>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1"/>
        <v>0</v>
      </c>
      <c r="O32" s="32">
        <f t="shared" si="11"/>
        <v>0</v>
      </c>
      <c r="P32" s="33">
        <f t="shared" si="11"/>
        <v>0</v>
      </c>
    </row>
    <row r="33" spans="2:16" ht="14.25">
      <c r="B33" s="67" t="s">
        <v>41</v>
      </c>
      <c r="C33" s="84" t="s">
        <v>44</v>
      </c>
      <c r="D33" s="36">
        <f aca="true" t="shared" si="12" ref="D33:P33">+D36-D30</f>
        <v>0</v>
      </c>
      <c r="E33" s="37">
        <f t="shared" si="12"/>
        <v>4</v>
      </c>
      <c r="F33" s="76">
        <f t="shared" si="12"/>
        <v>0</v>
      </c>
      <c r="G33" s="37">
        <f t="shared" si="12"/>
        <v>1</v>
      </c>
      <c r="H33" s="37">
        <f t="shared" si="12"/>
        <v>0</v>
      </c>
      <c r="I33" s="37">
        <f t="shared" si="12"/>
        <v>0</v>
      </c>
      <c r="J33" s="37">
        <f t="shared" si="12"/>
        <v>0</v>
      </c>
      <c r="K33" s="37">
        <f t="shared" si="12"/>
        <v>0</v>
      </c>
      <c r="L33" s="37">
        <f t="shared" si="12"/>
        <v>0</v>
      </c>
      <c r="M33" s="37">
        <f t="shared" si="12"/>
        <v>0</v>
      </c>
      <c r="N33" s="37">
        <f t="shared" si="12"/>
        <v>0</v>
      </c>
      <c r="O33" s="38">
        <f t="shared" si="12"/>
        <v>0</v>
      </c>
      <c r="P33" s="39">
        <f t="shared" si="12"/>
        <v>5</v>
      </c>
    </row>
    <row r="34" spans="2:16" ht="15" thickBot="1">
      <c r="B34" s="68"/>
      <c r="C34" s="40" t="s">
        <v>40</v>
      </c>
      <c r="D34" s="35" t="e">
        <f aca="true" t="shared" si="13" ref="D34:P34">+(D32-D33)/D33*100</f>
        <v>#DIV/0!</v>
      </c>
      <c r="E34" s="77">
        <f t="shared" si="13"/>
        <v>-100</v>
      </c>
      <c r="F34" s="77" t="e">
        <f t="shared" si="13"/>
        <v>#DIV/0!</v>
      </c>
      <c r="G34" s="42">
        <f t="shared" si="13"/>
        <v>-100</v>
      </c>
      <c r="H34" s="42" t="e">
        <f t="shared" si="13"/>
        <v>#DIV/0!</v>
      </c>
      <c r="I34" s="42" t="e">
        <f t="shared" si="13"/>
        <v>#DIV/0!</v>
      </c>
      <c r="J34" s="42" t="e">
        <f t="shared" si="13"/>
        <v>#DIV/0!</v>
      </c>
      <c r="K34" s="42" t="e">
        <f t="shared" si="13"/>
        <v>#DIV/0!</v>
      </c>
      <c r="L34" s="42" t="e">
        <f t="shared" si="13"/>
        <v>#DIV/0!</v>
      </c>
      <c r="M34" s="42" t="e">
        <f t="shared" si="13"/>
        <v>#DIV/0!</v>
      </c>
      <c r="N34" s="78" t="e">
        <f t="shared" si="13"/>
        <v>#DIV/0!</v>
      </c>
      <c r="O34" s="79" t="e">
        <f t="shared" si="13"/>
        <v>#DIV/0!</v>
      </c>
      <c r="P34" s="43">
        <f t="shared" si="13"/>
        <v>-100</v>
      </c>
    </row>
    <row r="35" spans="2:16" ht="15" thickTop="1">
      <c r="B35" s="69"/>
      <c r="C35" s="44" t="s">
        <v>47</v>
      </c>
      <c r="D35" s="45">
        <v>61</v>
      </c>
      <c r="E35" s="27">
        <v>51</v>
      </c>
      <c r="F35" s="80">
        <v>12</v>
      </c>
      <c r="G35" s="27">
        <v>57</v>
      </c>
      <c r="H35" s="28">
        <v>20</v>
      </c>
      <c r="I35" s="27">
        <v>81</v>
      </c>
      <c r="J35" s="27">
        <v>9</v>
      </c>
      <c r="K35" s="27">
        <v>11</v>
      </c>
      <c r="L35" s="27">
        <v>4</v>
      </c>
      <c r="M35" s="27">
        <v>6</v>
      </c>
      <c r="N35" s="27">
        <v>12</v>
      </c>
      <c r="O35" s="112">
        <v>6</v>
      </c>
      <c r="P35" s="29">
        <f>SUM(D35:O35)</f>
        <v>330</v>
      </c>
    </row>
    <row r="36" spans="2:16" ht="14.25">
      <c r="B36" s="70" t="s">
        <v>38</v>
      </c>
      <c r="C36" s="85" t="s">
        <v>44</v>
      </c>
      <c r="D36" s="120">
        <v>11</v>
      </c>
      <c r="E36" s="121">
        <v>7</v>
      </c>
      <c r="F36" s="127">
        <v>14</v>
      </c>
      <c r="G36" s="121">
        <v>50</v>
      </c>
      <c r="H36" s="122">
        <v>2</v>
      </c>
      <c r="I36" s="121">
        <v>67</v>
      </c>
      <c r="J36" s="121">
        <v>7</v>
      </c>
      <c r="K36" s="121">
        <v>59</v>
      </c>
      <c r="L36" s="121">
        <v>69</v>
      </c>
      <c r="M36" s="121">
        <v>12</v>
      </c>
      <c r="N36" s="121">
        <v>6</v>
      </c>
      <c r="O36" s="113">
        <v>61</v>
      </c>
      <c r="P36" s="123">
        <f>SUM(D36:O36)</f>
        <v>365</v>
      </c>
    </row>
    <row r="37" spans="2:16" ht="15" thickBot="1">
      <c r="B37" s="71"/>
      <c r="C37" s="46" t="s">
        <v>40</v>
      </c>
      <c r="D37" s="47">
        <f aca="true" t="shared" si="14" ref="D37:P37">+(D35-D36)/D36*100</f>
        <v>454.54545454545456</v>
      </c>
      <c r="E37" s="48">
        <f t="shared" si="14"/>
        <v>628.5714285714286</v>
      </c>
      <c r="F37" s="48">
        <f t="shared" si="14"/>
        <v>-14.285714285714285</v>
      </c>
      <c r="G37" s="48">
        <f t="shared" si="14"/>
        <v>14.000000000000002</v>
      </c>
      <c r="H37" s="48">
        <f t="shared" si="14"/>
        <v>900</v>
      </c>
      <c r="I37" s="48">
        <f t="shared" si="14"/>
        <v>20.8955223880597</v>
      </c>
      <c r="J37" s="48">
        <f t="shared" si="14"/>
        <v>28.57142857142857</v>
      </c>
      <c r="K37" s="48">
        <f t="shared" si="14"/>
        <v>-81.35593220338984</v>
      </c>
      <c r="L37" s="48">
        <f t="shared" si="14"/>
        <v>-94.20289855072464</v>
      </c>
      <c r="M37" s="48">
        <f t="shared" si="14"/>
        <v>-50</v>
      </c>
      <c r="N37" s="48">
        <f t="shared" si="14"/>
        <v>100</v>
      </c>
      <c r="O37" s="48">
        <f t="shared" si="14"/>
        <v>-90.1639344262295</v>
      </c>
      <c r="P37" s="49">
        <f t="shared" si="14"/>
        <v>-9.58904109589041</v>
      </c>
    </row>
    <row r="38" spans="2:16" ht="13.5">
      <c r="B38" s="1"/>
      <c r="C38" s="1"/>
      <c r="D38" s="1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47" ht="18" customHeight="1"/>
  </sheetData>
  <sheetProtection/>
  <mergeCells count="1">
    <mergeCell ref="B2:P2"/>
  </mergeCells>
  <printOptions/>
  <pageMargins left="1.49" right="0.7874015748031497" top="0.49" bottom="0.31496062992125984" header="0.37" footer="0.2362204724409449"/>
  <pageSetup errors="dash"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986186</cp:lastModifiedBy>
  <cp:lastPrinted>2017-03-01T04:08:31Z</cp:lastPrinted>
  <dcterms:created xsi:type="dcterms:W3CDTF">2000-12-25T02:34:54Z</dcterms:created>
  <dcterms:modified xsi:type="dcterms:W3CDTF">2017-04-28T06:51:50Z</dcterms:modified>
  <cp:category/>
  <cp:version/>
  <cp:contentType/>
  <cp:contentStatus/>
</cp:coreProperties>
</file>