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20520" windowHeight="4590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<sst xmlns="http://schemas.openxmlformats.org/spreadsheetml/2006/main" count="238" uniqueCount="50">
  <si>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</si>
  <si>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</si>
  <si>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</si>
  <si>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</si>
  <si>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</si>
  <si>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</si>
  <si>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</si>
  <si>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</si>
  <si>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</si>
  <si>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</si>
  <si>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</si>
  <si>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</si>
  <si>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</si>
  <si>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</si>
  <si>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</si>
  <si>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</si>
  <si>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</si>
  <si>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</si>
  <si>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</si>
  <si>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</si>
  <si>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</si>
  <si>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</si>
  <si>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</si>
  <si>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</si>
  <si>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</si>
  <si>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</si>
  <si>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</si>
  <si>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</si>
  <si>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</si>
  <si>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</si>
  <si>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</si>
  <si>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</si>
  <si>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</si>
  <si>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</si>
  <si>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</si>
  <si>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</si>
  <si>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</si>
  <si>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</si>
  <si>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</si>
  <si>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</si>
  <si>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</si>
  <si>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町村計</t>
  </si>
  <si>
    <t>26年度</t>
  </si>
  <si>
    <t xml:space="preserve"> </t>
  </si>
  <si>
    <t xml:space="preserve"> </t>
  </si>
  <si>
    <t>27年度</t>
  </si>
  <si>
    <t>平成27年度・26年度 県内新設住宅着工戸数比較表(総戸数)</t>
  </si>
  <si>
    <t>平成27、26年度 県内新設住宅着工戸数比較表（持家）</t>
  </si>
  <si>
    <t>平成27、26年度 県内新設住宅着工戸数比較表（貸家）</t>
  </si>
  <si>
    <t>平成27、26年度 県内新設住宅着工戸数比較表（分譲）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</si>
</sst>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4" xfId="0" applyNumberFormat="1" applyFont="1" applyBorder="1" applyAlignment="1" applyProtection="1">
      <alignment vertical="center" shrinkToFit="1"/>
      <protection/>
    </xf>
    <xf numFmtId="176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horizontal="right" vertical="center" shrinkToFit="1"/>
      <protection/>
    </xf>
    <xf numFmtId="180" fontId="6" fillId="0" borderId="29" xfId="0" applyNumberFormat="1" applyFont="1" applyBorder="1" applyAlignment="1" applyProtection="1">
      <alignment vertical="center" shrinkToFit="1"/>
      <protection/>
    </xf>
    <xf numFmtId="180" fontId="6" fillId="0" borderId="30" xfId="0" applyNumberFormat="1" applyFont="1" applyBorder="1" applyAlignment="1" applyProtection="1">
      <alignment vertical="center" shrinkToFit="1"/>
      <protection/>
    </xf>
    <xf numFmtId="176" fontId="6" fillId="33" borderId="31" xfId="0" applyNumberFormat="1" applyFont="1" applyFill="1" applyBorder="1" applyAlignment="1" applyProtection="1">
      <alignment vertical="center" shrinkToFit="1"/>
      <protection/>
    </xf>
    <xf numFmtId="176" fontId="6" fillId="33" borderId="32" xfId="0" applyNumberFormat="1" applyFont="1" applyFill="1" applyBorder="1" applyAlignment="1" applyProtection="1">
      <alignment vertical="center" shrinkToFit="1"/>
      <protection/>
    </xf>
    <xf numFmtId="176" fontId="6" fillId="33" borderId="33" xfId="0" applyNumberFormat="1" applyFont="1" applyFill="1" applyBorder="1" applyAlignment="1" applyProtection="1">
      <alignment vertical="center" shrinkToFit="1"/>
      <protection/>
    </xf>
    <xf numFmtId="0" fontId="4" fillId="34" borderId="34" xfId="0" applyFont="1" applyFill="1" applyBorder="1" applyAlignment="1">
      <alignment horizontal="center" vertical="center"/>
    </xf>
    <xf numFmtId="176" fontId="6" fillId="34" borderId="31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3" xfId="0" applyNumberFormat="1" applyFont="1" applyFill="1" applyBorder="1" applyAlignment="1" applyProtection="1">
      <alignment vertical="center" shrinkToFit="1"/>
      <protection/>
    </xf>
    <xf numFmtId="180" fontId="6" fillId="34" borderId="30" xfId="0" applyNumberFormat="1" applyFont="1" applyFill="1" applyBorder="1" applyAlignment="1" applyProtection="1">
      <alignment horizontal="center" vertical="center" shrinkToFit="1"/>
      <protection/>
    </xf>
    <xf numFmtId="180" fontId="6" fillId="34" borderId="26" xfId="0" applyNumberFormat="1" applyFont="1" applyFill="1" applyBorder="1" applyAlignment="1" applyProtection="1">
      <alignment horizontal="center" vertical="center" shrinkToFit="1"/>
      <protection/>
    </xf>
    <xf numFmtId="176" fontId="6" fillId="34" borderId="25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0" fontId="4" fillId="34" borderId="35" xfId="0" applyFont="1" applyFill="1" applyBorder="1" applyAlignment="1">
      <alignment horizontal="center" vertical="center"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0" fontId="4" fillId="33" borderId="34" xfId="0" applyFont="1" applyFill="1" applyBorder="1" applyAlignment="1">
      <alignment horizontal="center" vertical="center"/>
    </xf>
    <xf numFmtId="176" fontId="6" fillId="33" borderId="36" xfId="0" applyNumberFormat="1" applyFont="1" applyFill="1" applyBorder="1" applyAlignment="1" applyProtection="1">
      <alignment vertical="center" shrinkToFit="1"/>
      <protection/>
    </xf>
    <xf numFmtId="0" fontId="4" fillId="33" borderId="37" xfId="0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 applyProtection="1">
      <alignment vertical="center" shrinkToFit="1"/>
      <protection/>
    </xf>
    <xf numFmtId="180" fontId="6" fillId="33" borderId="39" xfId="0" applyNumberFormat="1" applyFont="1" applyFill="1" applyBorder="1" applyAlignment="1" applyProtection="1">
      <alignment vertical="center" shrinkToFit="1"/>
      <protection/>
    </xf>
    <xf numFmtId="180" fontId="6" fillId="33" borderId="40" xfId="0" applyNumberFormat="1" applyFont="1" applyFill="1" applyBorder="1" applyAlignment="1" applyProtection="1">
      <alignment vertical="center" shrinkToFit="1"/>
      <protection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180" fontId="6" fillId="0" borderId="30" xfId="0" applyNumberFormat="1" applyFont="1" applyBorder="1" applyAlignment="1" applyProtection="1">
      <alignment horizontal="center"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/>
    </xf>
    <xf numFmtId="176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80" fontId="6" fillId="34" borderId="27" xfId="0" applyNumberFormat="1" applyFont="1" applyFill="1" applyBorder="1" applyAlignment="1" applyProtection="1">
      <alignment horizontal="right" vertical="center" shrinkToFit="1"/>
      <protection/>
    </xf>
    <xf numFmtId="180" fontId="6" fillId="34" borderId="29" xfId="0" applyNumberFormat="1" applyFont="1" applyFill="1" applyBorder="1" applyAlignment="1" applyProtection="1">
      <alignment vertical="center" shrinkToFit="1"/>
      <protection/>
    </xf>
    <xf numFmtId="180" fontId="6" fillId="34" borderId="58" xfId="0" applyNumberFormat="1" applyFont="1" applyFill="1" applyBorder="1" applyAlignment="1" applyProtection="1">
      <alignment vertical="center" shrinkToFit="1"/>
      <protection/>
    </xf>
    <xf numFmtId="176" fontId="6" fillId="33" borderId="57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3" borderId="59" xfId="0" applyNumberFormat="1" applyFont="1" applyFill="1" applyBorder="1" applyAlignment="1" applyProtection="1">
      <alignment vertical="center" shrinkToFit="1"/>
      <protection/>
    </xf>
    <xf numFmtId="0" fontId="4" fillId="0" borderId="60" xfId="0" applyFont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0" borderId="29" xfId="0" applyNumberFormat="1" applyFont="1" applyBorder="1" applyAlignment="1" applyProtection="1">
      <alignment horizontal="center" vertical="center" shrinkToFit="1"/>
      <protection/>
    </xf>
    <xf numFmtId="180" fontId="6" fillId="34" borderId="27" xfId="0" applyNumberFormat="1" applyFont="1" applyFill="1" applyBorder="1" applyAlignment="1" applyProtection="1">
      <alignment horizontal="center" vertical="center" shrinkToFit="1"/>
      <protection/>
    </xf>
    <xf numFmtId="176" fontId="6" fillId="34" borderId="62" xfId="0" applyNumberFormat="1" applyFont="1" applyFill="1" applyBorder="1" applyAlignment="1" applyProtection="1">
      <alignment vertical="center" shrinkToFit="1"/>
      <protection/>
    </xf>
    <xf numFmtId="176" fontId="6" fillId="34" borderId="63" xfId="0" applyNumberFormat="1" applyFont="1" applyFill="1" applyBorder="1" applyAlignment="1" applyProtection="1">
      <alignment vertical="center" shrinkToFit="1"/>
      <protection/>
    </xf>
    <xf numFmtId="176" fontId="6" fillId="34" borderId="64" xfId="0" applyNumberFormat="1" applyFont="1" applyFill="1" applyBorder="1" applyAlignment="1" applyProtection="1">
      <alignment vertical="center" shrinkToFit="1"/>
      <protection/>
    </xf>
    <xf numFmtId="176" fontId="6" fillId="0" borderId="17" xfId="0" applyNumberFormat="1" applyFont="1" applyFill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right" vertical="center" shrinkToFit="1"/>
      <protection/>
    </xf>
    <xf numFmtId="180" fontId="6" fillId="0" borderId="66" xfId="0" applyNumberFormat="1" applyFont="1" applyBorder="1" applyAlignment="1" applyProtection="1">
      <alignment vertical="center" shrinkToFit="1"/>
      <protection/>
    </xf>
    <xf numFmtId="176" fontId="6" fillId="0" borderId="67" xfId="0" applyNumberFormat="1" applyFont="1" applyBorder="1" applyAlignment="1" applyProtection="1">
      <alignment vertical="center" shrinkToFit="1"/>
      <protection/>
    </xf>
    <xf numFmtId="180" fontId="6" fillId="0" borderId="66" xfId="0" applyNumberFormat="1" applyFont="1" applyBorder="1" applyAlignment="1" applyProtection="1">
      <alignment horizontal="center" vertical="center" shrinkToFit="1"/>
      <protection/>
    </xf>
    <xf numFmtId="180" fontId="6" fillId="0" borderId="66" xfId="0" applyNumberFormat="1" applyFont="1" applyBorder="1" applyAlignment="1" applyProtection="1">
      <alignment horizontal="right" vertical="center" shrinkToFit="1"/>
      <protection/>
    </xf>
    <xf numFmtId="180" fontId="6" fillId="0" borderId="68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vertical="center" shrinkToFit="1"/>
      <protection/>
    </xf>
    <xf numFmtId="180" fontId="6" fillId="0" borderId="70" xfId="0" applyNumberFormat="1" applyFont="1" applyBorder="1" applyAlignment="1" applyProtection="1">
      <alignment vertical="center" shrinkToFit="1"/>
      <protection/>
    </xf>
    <xf numFmtId="180" fontId="6" fillId="0" borderId="70" xfId="0" applyNumberFormat="1" applyFont="1" applyBorder="1" applyAlignment="1" applyProtection="1">
      <alignment horizontal="center" vertical="center" shrinkToFit="1"/>
      <protection/>
    </xf>
    <xf numFmtId="176" fontId="6" fillId="0" borderId="71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0" fontId="0" fillId="0" borderId="72" xfId="0" applyBorder="1" applyAlignment="1">
      <alignment/>
    </xf>
    <xf numFmtId="176" fontId="6" fillId="0" borderId="73" xfId="0" applyNumberFormat="1" applyFont="1" applyBorder="1" applyAlignment="1" applyProtection="1">
      <alignment vertical="center" shrinkToFit="1"/>
      <protection/>
    </xf>
    <xf numFmtId="176" fontId="6" fillId="33" borderId="74" xfId="0" applyNumberFormat="1" applyFont="1" applyFill="1" applyBorder="1" applyAlignment="1" applyProtection="1">
      <alignment vertical="center" shrinkToFit="1"/>
      <protection/>
    </xf>
    <xf numFmtId="176" fontId="6" fillId="33" borderId="75" xfId="0" applyNumberFormat="1" applyFont="1" applyFill="1" applyBorder="1" applyAlignment="1" applyProtection="1">
      <alignment vertical="center" shrinkToFit="1"/>
      <protection/>
    </xf>
    <xf numFmtId="176" fontId="6" fillId="33" borderId="64" xfId="0" applyNumberFormat="1" applyFont="1" applyFill="1" applyBorder="1" applyAlignment="1" applyProtection="1">
      <alignment vertical="center" shrinkToFit="1"/>
      <protection/>
    </xf>
    <xf numFmtId="176" fontId="6" fillId="0" borderId="76" xfId="0" applyNumberFormat="1" applyFont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76" fontId="6" fillId="0" borderId="77" xfId="0" applyNumberFormat="1" applyFont="1" applyBorder="1" applyAlignment="1" applyProtection="1">
      <alignment vertical="center" shrinkToFit="1"/>
      <protection/>
    </xf>
    <xf numFmtId="176" fontId="6" fillId="0" borderId="75" xfId="0" applyNumberFormat="1" applyFont="1" applyBorder="1" applyAlignment="1" applyProtection="1">
      <alignment vertical="center" shrinkToFit="1"/>
      <protection/>
    </xf>
    <xf numFmtId="176" fontId="6" fillId="0" borderId="78" xfId="0" applyNumberFormat="1" applyFont="1" applyBorder="1" applyAlignment="1" applyProtection="1">
      <alignment vertical="center" shrinkToFit="1"/>
      <protection/>
    </xf>
    <xf numFmtId="176" fontId="6" fillId="33" borderId="76" xfId="0" applyNumberFormat="1" applyFont="1" applyFill="1" applyBorder="1" applyAlignment="1" applyProtection="1">
      <alignment vertical="center" shrinkToFit="1"/>
      <protection/>
    </xf>
    <xf numFmtId="176" fontId="6" fillId="33" borderId="62" xfId="0" applyNumberFormat="1" applyFont="1" applyFill="1" applyBorder="1" applyAlignment="1" applyProtection="1">
      <alignment vertical="center" shrinkToFit="1"/>
      <protection/>
    </xf>
    <xf numFmtId="176" fontId="6" fillId="33" borderId="77" xfId="0" applyNumberFormat="1" applyFont="1" applyFill="1" applyBorder="1" applyAlignment="1" applyProtection="1">
      <alignment vertical="center" shrinkToFit="1"/>
      <protection/>
    </xf>
    <xf numFmtId="176" fontId="6" fillId="33" borderId="78" xfId="0" applyNumberFormat="1" applyFont="1" applyFill="1" applyBorder="1" applyAlignment="1" applyProtection="1">
      <alignment vertical="center" shrinkToFit="1"/>
      <protection/>
    </xf>
    <xf numFmtId="176" fontId="6" fillId="33" borderId="73" xfId="0" applyNumberFormat="1" applyFont="1" applyFill="1" applyBorder="1" applyAlignment="1" applyProtection="1">
      <alignment vertical="center" shrinkToFit="1"/>
      <protection/>
    </xf>
    <xf numFmtId="176" fontId="6" fillId="0" borderId="63" xfId="0" applyNumberFormat="1" applyFont="1" applyBorder="1" applyAlignment="1" applyProtection="1">
      <alignment vertical="center" shrinkToFit="1"/>
      <protection/>
    </xf>
    <xf numFmtId="176" fontId="6" fillId="0" borderId="62" xfId="0" applyNumberFormat="1" applyFont="1" applyFill="1" applyBorder="1" applyAlignment="1" applyProtection="1">
      <alignment vertical="center" shrinkToFit="1"/>
      <protection/>
    </xf>
    <xf numFmtId="176" fontId="6" fillId="33" borderId="63" xfId="0" applyNumberFormat="1" applyFont="1" applyFill="1" applyBorder="1" applyAlignment="1" applyProtection="1">
      <alignment vertical="center" shrinkToFit="1"/>
      <protection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5" sqref="O5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4" t="s">
        <v>46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3"/>
      <c r="C4" s="51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31" t="s">
        <v>0</v>
      </c>
      <c r="C5" s="58" t="s">
        <v>45</v>
      </c>
      <c r="D5" s="20">
        <v>34</v>
      </c>
      <c r="E5" s="13">
        <v>55</v>
      </c>
      <c r="F5" s="13">
        <v>105</v>
      </c>
      <c r="G5" s="13">
        <v>98</v>
      </c>
      <c r="H5" s="14">
        <v>54</v>
      </c>
      <c r="I5" s="13">
        <v>132</v>
      </c>
      <c r="J5" s="13">
        <v>51</v>
      </c>
      <c r="K5" s="13">
        <v>73</v>
      </c>
      <c r="L5" s="13">
        <v>219</v>
      </c>
      <c r="M5" s="13">
        <v>126</v>
      </c>
      <c r="N5" s="13">
        <v>70</v>
      </c>
      <c r="O5" s="111">
        <v>146</v>
      </c>
      <c r="P5" s="15">
        <f>SUM(D5:O5)</f>
        <v>1163</v>
      </c>
    </row>
    <row r="6" spans="2:16" ht="14.25">
      <c r="B6" s="132"/>
      <c r="C6" s="59" t="s">
        <v>42</v>
      </c>
      <c r="D6" s="118">
        <v>90</v>
      </c>
      <c r="E6" s="119">
        <v>42</v>
      </c>
      <c r="F6" s="119">
        <v>143</v>
      </c>
      <c r="G6" s="119">
        <v>76</v>
      </c>
      <c r="H6" s="120">
        <v>74</v>
      </c>
      <c r="I6" s="119">
        <v>90</v>
      </c>
      <c r="J6" s="119">
        <v>120</v>
      </c>
      <c r="K6" s="119">
        <v>74</v>
      </c>
      <c r="L6" s="119">
        <v>70</v>
      </c>
      <c r="M6" s="119">
        <v>58</v>
      </c>
      <c r="N6" s="119">
        <v>85</v>
      </c>
      <c r="O6" s="121">
        <v>73</v>
      </c>
      <c r="P6" s="122">
        <f>SUM(D6:O6)</f>
        <v>995</v>
      </c>
    </row>
    <row r="7" spans="2:16" ht="14.25">
      <c r="B7" s="133"/>
      <c r="C7" s="52" t="s">
        <v>40</v>
      </c>
      <c r="D7" s="22">
        <f>+(D5-D6)/D6*100</f>
        <v>-62.22222222222222</v>
      </c>
      <c r="E7" s="23">
        <f aca="true" t="shared" si="0" ref="E7:P7">+(E5-E6)/E6*100</f>
        <v>30.952380952380953</v>
      </c>
      <c r="F7" s="23">
        <f t="shared" si="0"/>
        <v>-26.573426573426573</v>
      </c>
      <c r="G7" s="23">
        <f t="shared" si="0"/>
        <v>28.947368421052634</v>
      </c>
      <c r="H7" s="23">
        <f t="shared" si="0"/>
        <v>-27.027027027027028</v>
      </c>
      <c r="I7" s="23">
        <f t="shared" si="0"/>
        <v>46.666666666666664</v>
      </c>
      <c r="J7" s="23">
        <f t="shared" si="0"/>
        <v>-57.49999999999999</v>
      </c>
      <c r="K7" s="23">
        <f t="shared" si="0"/>
        <v>-1.3513513513513513</v>
      </c>
      <c r="L7" s="23">
        <f t="shared" si="0"/>
        <v>212.85714285714286</v>
      </c>
      <c r="M7" s="23">
        <f t="shared" si="0"/>
        <v>117.24137931034481</v>
      </c>
      <c r="N7" s="23">
        <f t="shared" si="0"/>
        <v>-17.647058823529413</v>
      </c>
      <c r="O7" s="26">
        <f t="shared" si="0"/>
        <v>100</v>
      </c>
      <c r="P7" s="24">
        <f t="shared" si="0"/>
        <v>16.884422110552762</v>
      </c>
    </row>
    <row r="8" spans="2:16" ht="14.25">
      <c r="B8" s="131" t="s">
        <v>1</v>
      </c>
      <c r="C8" s="58" t="s">
        <v>45</v>
      </c>
      <c r="D8" s="20">
        <v>7</v>
      </c>
      <c r="E8" s="13">
        <v>27</v>
      </c>
      <c r="F8" s="13">
        <v>10</v>
      </c>
      <c r="G8" s="13">
        <v>12</v>
      </c>
      <c r="H8" s="14">
        <v>37</v>
      </c>
      <c r="I8" s="13">
        <v>23</v>
      </c>
      <c r="J8" s="13">
        <v>25</v>
      </c>
      <c r="K8" s="13">
        <v>19</v>
      </c>
      <c r="L8" s="13">
        <v>21</v>
      </c>
      <c r="M8" s="13">
        <v>15</v>
      </c>
      <c r="N8" s="13">
        <v>5</v>
      </c>
      <c r="O8" s="111">
        <v>12</v>
      </c>
      <c r="P8" s="15">
        <f>SUM(D8:O8)</f>
        <v>213</v>
      </c>
    </row>
    <row r="9" spans="2:16" ht="14.25">
      <c r="B9" s="132"/>
      <c r="C9" s="59" t="s">
        <v>42</v>
      </c>
      <c r="D9" s="118">
        <v>11</v>
      </c>
      <c r="E9" s="119">
        <v>11</v>
      </c>
      <c r="F9" s="119">
        <v>8</v>
      </c>
      <c r="G9" s="119">
        <v>9</v>
      </c>
      <c r="H9" s="120">
        <v>9</v>
      </c>
      <c r="I9" s="119">
        <v>15</v>
      </c>
      <c r="J9" s="119">
        <v>9</v>
      </c>
      <c r="K9" s="119">
        <v>16</v>
      </c>
      <c r="L9" s="119">
        <v>17</v>
      </c>
      <c r="M9" s="119">
        <v>11</v>
      </c>
      <c r="N9" s="119">
        <v>7</v>
      </c>
      <c r="O9" s="121">
        <v>8</v>
      </c>
      <c r="P9" s="122">
        <f>SUM(D9:O9)</f>
        <v>131</v>
      </c>
    </row>
    <row r="10" spans="2:16" ht="14.25">
      <c r="B10" s="133"/>
      <c r="C10" s="52" t="s">
        <v>40</v>
      </c>
      <c r="D10" s="22">
        <f aca="true" t="shared" si="1" ref="D10:P10">+(D8-D9)/D9*100</f>
        <v>-36.36363636363637</v>
      </c>
      <c r="E10" s="23">
        <f t="shared" si="1"/>
        <v>145.45454545454547</v>
      </c>
      <c r="F10" s="23">
        <f t="shared" si="1"/>
        <v>25</v>
      </c>
      <c r="G10" s="23">
        <f t="shared" si="1"/>
        <v>33.33333333333333</v>
      </c>
      <c r="H10" s="23">
        <f t="shared" si="1"/>
        <v>311.11111111111114</v>
      </c>
      <c r="I10" s="23">
        <f t="shared" si="1"/>
        <v>53.333333333333336</v>
      </c>
      <c r="J10" s="23">
        <f t="shared" si="1"/>
        <v>177.77777777777777</v>
      </c>
      <c r="K10" s="23">
        <f t="shared" si="1"/>
        <v>18.75</v>
      </c>
      <c r="L10" s="23">
        <f t="shared" si="1"/>
        <v>23.52941176470588</v>
      </c>
      <c r="M10" s="23">
        <f t="shared" si="1"/>
        <v>36.36363636363637</v>
      </c>
      <c r="N10" s="23">
        <f t="shared" si="1"/>
        <v>-28.57142857142857</v>
      </c>
      <c r="O10" s="26">
        <f t="shared" si="1"/>
        <v>50</v>
      </c>
      <c r="P10" s="24">
        <f t="shared" si="1"/>
        <v>62.59541984732825</v>
      </c>
    </row>
    <row r="11" spans="2:16" ht="14.25">
      <c r="B11" s="131" t="s">
        <v>2</v>
      </c>
      <c r="C11" s="58" t="s">
        <v>45</v>
      </c>
      <c r="D11" s="20">
        <v>92</v>
      </c>
      <c r="E11" s="13">
        <v>40</v>
      </c>
      <c r="F11" s="13">
        <v>64</v>
      </c>
      <c r="G11" s="13">
        <v>77</v>
      </c>
      <c r="H11" s="14">
        <v>73</v>
      </c>
      <c r="I11" s="13">
        <v>120</v>
      </c>
      <c r="J11" s="13">
        <v>108</v>
      </c>
      <c r="K11" s="13">
        <v>128</v>
      </c>
      <c r="L11" s="13">
        <v>100</v>
      </c>
      <c r="M11" s="13">
        <v>72</v>
      </c>
      <c r="N11" s="13">
        <v>77</v>
      </c>
      <c r="O11" s="111">
        <v>133</v>
      </c>
      <c r="P11" s="15">
        <f>SUM(D11:O11)</f>
        <v>1084</v>
      </c>
    </row>
    <row r="12" spans="2:16" ht="14.25">
      <c r="B12" s="132"/>
      <c r="C12" s="59" t="s">
        <v>42</v>
      </c>
      <c r="D12" s="118">
        <v>128</v>
      </c>
      <c r="E12" s="119">
        <v>86</v>
      </c>
      <c r="F12" s="119">
        <v>63</v>
      </c>
      <c r="G12" s="119">
        <v>53</v>
      </c>
      <c r="H12" s="120">
        <v>52</v>
      </c>
      <c r="I12" s="119">
        <v>78</v>
      </c>
      <c r="J12" s="119">
        <v>59</v>
      </c>
      <c r="K12" s="119">
        <v>110</v>
      </c>
      <c r="L12" s="119">
        <v>147</v>
      </c>
      <c r="M12" s="119">
        <v>91</v>
      </c>
      <c r="N12" s="119">
        <v>68</v>
      </c>
      <c r="O12" s="121">
        <v>89</v>
      </c>
      <c r="P12" s="122">
        <f>SUM(D12:O12)</f>
        <v>1024</v>
      </c>
    </row>
    <row r="13" spans="2:16" ht="14.25">
      <c r="B13" s="133"/>
      <c r="C13" s="52" t="s">
        <v>40</v>
      </c>
      <c r="D13" s="22">
        <f aca="true" t="shared" si="2" ref="D13:P13">+(D11-D12)/D12*100</f>
        <v>-28.125</v>
      </c>
      <c r="E13" s="23">
        <f t="shared" si="2"/>
        <v>-53.48837209302325</v>
      </c>
      <c r="F13" s="23">
        <f t="shared" si="2"/>
        <v>1.5873015873015872</v>
      </c>
      <c r="G13" s="23">
        <f t="shared" si="2"/>
        <v>45.28301886792453</v>
      </c>
      <c r="H13" s="23">
        <f t="shared" si="2"/>
        <v>40.38461538461539</v>
      </c>
      <c r="I13" s="23">
        <f t="shared" si="2"/>
        <v>53.84615384615385</v>
      </c>
      <c r="J13" s="23">
        <f t="shared" si="2"/>
        <v>83.05084745762711</v>
      </c>
      <c r="K13" s="23">
        <f t="shared" si="2"/>
        <v>16.363636363636363</v>
      </c>
      <c r="L13" s="23">
        <f t="shared" si="2"/>
        <v>-31.97278911564626</v>
      </c>
      <c r="M13" s="23">
        <f t="shared" si="2"/>
        <v>-20.87912087912088</v>
      </c>
      <c r="N13" s="23">
        <f t="shared" si="2"/>
        <v>13.23529411764706</v>
      </c>
      <c r="O13" s="26">
        <f t="shared" si="2"/>
        <v>49.43820224719101</v>
      </c>
      <c r="P13" s="24">
        <f t="shared" si="2"/>
        <v>5.859375</v>
      </c>
    </row>
    <row r="14" spans="2:16" ht="14.25">
      <c r="B14" s="131" t="s">
        <v>3</v>
      </c>
      <c r="C14" s="58" t="s">
        <v>45</v>
      </c>
      <c r="D14" s="20">
        <v>6</v>
      </c>
      <c r="E14" s="13">
        <v>7</v>
      </c>
      <c r="F14" s="13">
        <v>12</v>
      </c>
      <c r="G14" s="13">
        <v>15</v>
      </c>
      <c r="H14" s="14">
        <v>12</v>
      </c>
      <c r="I14" s="13">
        <v>19</v>
      </c>
      <c r="J14" s="13">
        <v>20</v>
      </c>
      <c r="K14" s="13">
        <v>15</v>
      </c>
      <c r="L14" s="13">
        <v>27</v>
      </c>
      <c r="M14" s="13">
        <v>12</v>
      </c>
      <c r="N14" s="13">
        <v>17</v>
      </c>
      <c r="O14" s="111">
        <v>9</v>
      </c>
      <c r="P14" s="15">
        <f>SUM(D14:O14)</f>
        <v>171</v>
      </c>
    </row>
    <row r="15" spans="2:16" ht="14.25">
      <c r="B15" s="132"/>
      <c r="C15" s="59" t="s">
        <v>42</v>
      </c>
      <c r="D15" s="118">
        <v>22</v>
      </c>
      <c r="E15" s="119">
        <v>15</v>
      </c>
      <c r="F15" s="119">
        <v>14</v>
      </c>
      <c r="G15" s="119">
        <v>32</v>
      </c>
      <c r="H15" s="120">
        <v>10</v>
      </c>
      <c r="I15" s="119">
        <v>34</v>
      </c>
      <c r="J15" s="119">
        <v>32</v>
      </c>
      <c r="K15" s="119">
        <v>26</v>
      </c>
      <c r="L15" s="119">
        <v>48</v>
      </c>
      <c r="M15" s="119">
        <v>79</v>
      </c>
      <c r="N15" s="119">
        <v>38</v>
      </c>
      <c r="O15" s="121">
        <v>27</v>
      </c>
      <c r="P15" s="122">
        <f>SUM(D15:O15)</f>
        <v>377</v>
      </c>
    </row>
    <row r="16" spans="2:16" ht="14.25">
      <c r="B16" s="133"/>
      <c r="C16" s="52" t="s">
        <v>40</v>
      </c>
      <c r="D16" s="22">
        <f aca="true" t="shared" si="3" ref="D16:P16">+(D14-D15)/D15*100</f>
        <v>-72.72727272727273</v>
      </c>
      <c r="E16" s="23">
        <f t="shared" si="3"/>
        <v>-53.333333333333336</v>
      </c>
      <c r="F16" s="23">
        <f t="shared" si="3"/>
        <v>-14.285714285714285</v>
      </c>
      <c r="G16" s="23">
        <f t="shared" si="3"/>
        <v>-53.125</v>
      </c>
      <c r="H16" s="23">
        <f t="shared" si="3"/>
        <v>20</v>
      </c>
      <c r="I16" s="23">
        <f t="shared" si="3"/>
        <v>-44.11764705882353</v>
      </c>
      <c r="J16" s="23">
        <f t="shared" si="3"/>
        <v>-37.5</v>
      </c>
      <c r="K16" s="23">
        <f t="shared" si="3"/>
        <v>-42.30769230769231</v>
      </c>
      <c r="L16" s="23">
        <f t="shared" si="3"/>
        <v>-43.75</v>
      </c>
      <c r="M16" s="23">
        <f t="shared" si="3"/>
        <v>-84.81012658227847</v>
      </c>
      <c r="N16" s="23">
        <f t="shared" si="3"/>
        <v>-55.26315789473685</v>
      </c>
      <c r="O16" s="23">
        <f t="shared" si="3"/>
        <v>-66.66666666666666</v>
      </c>
      <c r="P16" s="24">
        <f t="shared" si="3"/>
        <v>-54.64190981432361</v>
      </c>
    </row>
    <row r="17" spans="2:16" ht="14.25">
      <c r="B17" s="131" t="s">
        <v>4</v>
      </c>
      <c r="C17" s="58" t="s">
        <v>45</v>
      </c>
      <c r="D17" s="20">
        <v>3</v>
      </c>
      <c r="E17" s="13">
        <v>7</v>
      </c>
      <c r="F17" s="13">
        <v>9</v>
      </c>
      <c r="G17" s="13">
        <v>7</v>
      </c>
      <c r="H17" s="14">
        <v>6</v>
      </c>
      <c r="I17" s="13">
        <v>10</v>
      </c>
      <c r="J17" s="13">
        <v>22</v>
      </c>
      <c r="K17" s="13">
        <v>13</v>
      </c>
      <c r="L17" s="13">
        <v>8</v>
      </c>
      <c r="M17" s="13">
        <v>5</v>
      </c>
      <c r="N17" s="13">
        <v>3</v>
      </c>
      <c r="O17" s="111">
        <v>6</v>
      </c>
      <c r="P17" s="15">
        <f>SUM(D17:O17)</f>
        <v>99</v>
      </c>
    </row>
    <row r="18" spans="2:16" ht="14.25">
      <c r="B18" s="132"/>
      <c r="C18" s="59" t="s">
        <v>42</v>
      </c>
      <c r="D18" s="118">
        <v>11</v>
      </c>
      <c r="E18" s="119">
        <v>8</v>
      </c>
      <c r="F18" s="119">
        <v>7</v>
      </c>
      <c r="G18" s="119">
        <v>4</v>
      </c>
      <c r="H18" s="120">
        <v>5</v>
      </c>
      <c r="I18" s="119">
        <v>19</v>
      </c>
      <c r="J18" s="119">
        <v>16</v>
      </c>
      <c r="K18" s="119">
        <v>8</v>
      </c>
      <c r="L18" s="119">
        <v>19</v>
      </c>
      <c r="M18" s="119">
        <v>19</v>
      </c>
      <c r="N18" s="119">
        <v>18</v>
      </c>
      <c r="O18" s="121">
        <v>3</v>
      </c>
      <c r="P18" s="122">
        <f>SUM(D18:O18)</f>
        <v>137</v>
      </c>
    </row>
    <row r="19" spans="2:16" ht="14.25">
      <c r="B19" s="133"/>
      <c r="C19" s="52" t="s">
        <v>40</v>
      </c>
      <c r="D19" s="22">
        <f aca="true" t="shared" si="4" ref="D19:P19">+(D17-D18)/D18*100</f>
        <v>-72.72727272727273</v>
      </c>
      <c r="E19" s="23">
        <f t="shared" si="4"/>
        <v>-12.5</v>
      </c>
      <c r="F19" s="23">
        <f t="shared" si="4"/>
        <v>28.57142857142857</v>
      </c>
      <c r="G19" s="23">
        <f t="shared" si="4"/>
        <v>75</v>
      </c>
      <c r="H19" s="23">
        <f t="shared" si="4"/>
        <v>20</v>
      </c>
      <c r="I19" s="23">
        <f t="shared" si="4"/>
        <v>-47.368421052631575</v>
      </c>
      <c r="J19" s="23">
        <f t="shared" si="4"/>
        <v>37.5</v>
      </c>
      <c r="K19" s="23">
        <f t="shared" si="4"/>
        <v>62.5</v>
      </c>
      <c r="L19" s="23">
        <f t="shared" si="4"/>
        <v>-57.89473684210527</v>
      </c>
      <c r="M19" s="23">
        <f t="shared" si="4"/>
        <v>-73.68421052631578</v>
      </c>
      <c r="N19" s="23">
        <f t="shared" si="4"/>
        <v>-83.33333333333334</v>
      </c>
      <c r="O19" s="23">
        <f t="shared" si="4"/>
        <v>100</v>
      </c>
      <c r="P19" s="24">
        <f t="shared" si="4"/>
        <v>-27.73722627737226</v>
      </c>
    </row>
    <row r="20" spans="2:16" ht="14.25">
      <c r="B20" s="131" t="s">
        <v>5</v>
      </c>
      <c r="C20" s="58" t="s">
        <v>45</v>
      </c>
      <c r="D20" s="20">
        <v>9</v>
      </c>
      <c r="E20" s="13">
        <v>9</v>
      </c>
      <c r="F20" s="13">
        <v>19</v>
      </c>
      <c r="G20" s="13">
        <v>8</v>
      </c>
      <c r="H20" s="14">
        <v>4</v>
      </c>
      <c r="I20" s="13">
        <v>7</v>
      </c>
      <c r="J20" s="13">
        <v>17</v>
      </c>
      <c r="K20" s="13">
        <v>6</v>
      </c>
      <c r="L20" s="13">
        <v>6</v>
      </c>
      <c r="M20" s="13">
        <v>7</v>
      </c>
      <c r="N20" s="13">
        <v>3</v>
      </c>
      <c r="O20" s="111">
        <v>5</v>
      </c>
      <c r="P20" s="15">
        <f>SUM(D20:O20)</f>
        <v>100</v>
      </c>
    </row>
    <row r="21" spans="2:16" ht="14.25">
      <c r="B21" s="132"/>
      <c r="C21" s="59" t="s">
        <v>42</v>
      </c>
      <c r="D21" s="118">
        <v>15</v>
      </c>
      <c r="E21" s="119">
        <v>11</v>
      </c>
      <c r="F21" s="119">
        <v>7</v>
      </c>
      <c r="G21" s="119">
        <v>11</v>
      </c>
      <c r="H21" s="120">
        <v>7</v>
      </c>
      <c r="I21" s="119">
        <v>10</v>
      </c>
      <c r="J21" s="119">
        <v>6</v>
      </c>
      <c r="K21" s="119">
        <v>15</v>
      </c>
      <c r="L21" s="119">
        <v>23</v>
      </c>
      <c r="M21" s="119">
        <v>7</v>
      </c>
      <c r="N21" s="119">
        <v>7</v>
      </c>
      <c r="O21" s="121">
        <v>7</v>
      </c>
      <c r="P21" s="122">
        <f>SUM(D21:O21)</f>
        <v>126</v>
      </c>
    </row>
    <row r="22" spans="2:18" ht="14.25">
      <c r="B22" s="133"/>
      <c r="C22" s="52" t="s">
        <v>40</v>
      </c>
      <c r="D22" s="22">
        <f aca="true" t="shared" si="5" ref="D22:P22">+(D20-D21)/D21*100</f>
        <v>-40</v>
      </c>
      <c r="E22" s="23">
        <f t="shared" si="5"/>
        <v>-18.181818181818183</v>
      </c>
      <c r="F22" s="23">
        <f t="shared" si="5"/>
        <v>171.42857142857142</v>
      </c>
      <c r="G22" s="23">
        <f t="shared" si="5"/>
        <v>-27.27272727272727</v>
      </c>
      <c r="H22" s="23">
        <f t="shared" si="5"/>
        <v>-42.857142857142854</v>
      </c>
      <c r="I22" s="23">
        <f t="shared" si="5"/>
        <v>-30</v>
      </c>
      <c r="J22" s="23">
        <f t="shared" si="5"/>
        <v>183.33333333333331</v>
      </c>
      <c r="K22" s="23">
        <f t="shared" si="5"/>
        <v>-60</v>
      </c>
      <c r="L22" s="23">
        <f t="shared" si="5"/>
        <v>-73.91304347826086</v>
      </c>
      <c r="M22" s="23">
        <f t="shared" si="5"/>
        <v>0</v>
      </c>
      <c r="N22" s="23">
        <f t="shared" si="5"/>
        <v>-57.14285714285714</v>
      </c>
      <c r="O22" s="23">
        <f t="shared" si="5"/>
        <v>-28.57142857142857</v>
      </c>
      <c r="P22" s="24">
        <f t="shared" si="5"/>
        <v>-20.634920634920633</v>
      </c>
      <c r="R22" t="s">
        <v>44</v>
      </c>
    </row>
    <row r="23" spans="2:16" ht="14.25">
      <c r="B23" s="131" t="s">
        <v>6</v>
      </c>
      <c r="C23" s="58" t="s">
        <v>45</v>
      </c>
      <c r="D23" s="20">
        <v>5</v>
      </c>
      <c r="E23" s="13">
        <v>3</v>
      </c>
      <c r="F23" s="13">
        <v>6</v>
      </c>
      <c r="G23" s="13">
        <v>6</v>
      </c>
      <c r="H23" s="14">
        <v>4</v>
      </c>
      <c r="I23" s="13">
        <v>8</v>
      </c>
      <c r="J23" s="13">
        <v>19</v>
      </c>
      <c r="K23" s="13">
        <v>6</v>
      </c>
      <c r="L23" s="13">
        <v>5</v>
      </c>
      <c r="M23" s="13">
        <v>5</v>
      </c>
      <c r="N23" s="13">
        <v>14</v>
      </c>
      <c r="O23" s="111">
        <v>4</v>
      </c>
      <c r="P23" s="15">
        <f>SUM(D23:O23)</f>
        <v>85</v>
      </c>
    </row>
    <row r="24" spans="2:16" ht="14.25">
      <c r="B24" s="132"/>
      <c r="C24" s="59" t="s">
        <v>42</v>
      </c>
      <c r="D24" s="118">
        <v>4</v>
      </c>
      <c r="E24" s="119">
        <v>4</v>
      </c>
      <c r="F24" s="119">
        <v>9</v>
      </c>
      <c r="G24" s="119">
        <v>11</v>
      </c>
      <c r="H24" s="120">
        <v>8</v>
      </c>
      <c r="I24" s="119">
        <v>1</v>
      </c>
      <c r="J24" s="119">
        <v>6</v>
      </c>
      <c r="K24" s="119">
        <v>18</v>
      </c>
      <c r="L24" s="119">
        <v>10</v>
      </c>
      <c r="M24" s="119">
        <v>5</v>
      </c>
      <c r="N24" s="119">
        <v>18</v>
      </c>
      <c r="O24" s="121">
        <v>5</v>
      </c>
      <c r="P24" s="122">
        <f>SUM(D24:O24)</f>
        <v>99</v>
      </c>
    </row>
    <row r="25" spans="2:16" ht="14.25">
      <c r="B25" s="133"/>
      <c r="C25" s="52" t="s">
        <v>40</v>
      </c>
      <c r="D25" s="22">
        <f aca="true" t="shared" si="6" ref="D25:P25">+(D23-D24)/D24*100</f>
        <v>25</v>
      </c>
      <c r="E25" s="23">
        <f t="shared" si="6"/>
        <v>-25</v>
      </c>
      <c r="F25" s="23">
        <f t="shared" si="6"/>
        <v>-33.33333333333333</v>
      </c>
      <c r="G25" s="23">
        <f t="shared" si="6"/>
        <v>-45.45454545454545</v>
      </c>
      <c r="H25" s="23">
        <f t="shared" si="6"/>
        <v>-50</v>
      </c>
      <c r="I25" s="23">
        <f t="shared" si="6"/>
        <v>700</v>
      </c>
      <c r="J25" s="23">
        <f t="shared" si="6"/>
        <v>216.66666666666666</v>
      </c>
      <c r="K25" s="23">
        <f t="shared" si="6"/>
        <v>-66.66666666666666</v>
      </c>
      <c r="L25" s="23">
        <f t="shared" si="6"/>
        <v>-50</v>
      </c>
      <c r="M25" s="23">
        <f t="shared" si="6"/>
        <v>0</v>
      </c>
      <c r="N25" s="23">
        <f t="shared" si="6"/>
        <v>-22.22222222222222</v>
      </c>
      <c r="O25" s="23">
        <f t="shared" si="6"/>
        <v>-20</v>
      </c>
      <c r="P25" s="24">
        <f t="shared" si="6"/>
        <v>-14.14141414141414</v>
      </c>
    </row>
    <row r="26" spans="2:16" ht="14.25">
      <c r="B26" s="131" t="s">
        <v>9</v>
      </c>
      <c r="C26" s="58" t="s">
        <v>45</v>
      </c>
      <c r="D26" s="20">
        <v>9</v>
      </c>
      <c r="E26" s="13">
        <v>1</v>
      </c>
      <c r="F26" s="13">
        <v>8</v>
      </c>
      <c r="G26" s="13">
        <v>7</v>
      </c>
      <c r="H26" s="14">
        <v>5</v>
      </c>
      <c r="I26" s="13">
        <v>2</v>
      </c>
      <c r="J26" s="13">
        <v>5</v>
      </c>
      <c r="K26" s="13">
        <v>4</v>
      </c>
      <c r="L26" s="13">
        <v>8</v>
      </c>
      <c r="M26" s="13">
        <v>2</v>
      </c>
      <c r="N26" s="13">
        <v>6</v>
      </c>
      <c r="O26" s="111">
        <v>4</v>
      </c>
      <c r="P26" s="15">
        <f>SUM(D26:O26)</f>
        <v>61</v>
      </c>
    </row>
    <row r="27" spans="2:16" ht="14.25">
      <c r="B27" s="132"/>
      <c r="C27" s="59" t="s">
        <v>42</v>
      </c>
      <c r="D27" s="118">
        <v>29</v>
      </c>
      <c r="E27" s="119">
        <v>7</v>
      </c>
      <c r="F27" s="119">
        <v>15</v>
      </c>
      <c r="G27" s="119">
        <v>5</v>
      </c>
      <c r="H27" s="120">
        <v>17</v>
      </c>
      <c r="I27" s="119">
        <v>12</v>
      </c>
      <c r="J27" s="119">
        <v>2</v>
      </c>
      <c r="K27" s="119">
        <v>6</v>
      </c>
      <c r="L27" s="119">
        <v>6</v>
      </c>
      <c r="M27" s="119">
        <v>2</v>
      </c>
      <c r="N27" s="119">
        <v>1</v>
      </c>
      <c r="O27" s="121">
        <v>5</v>
      </c>
      <c r="P27" s="122">
        <f>SUM(D27:O27)</f>
        <v>107</v>
      </c>
    </row>
    <row r="28" spans="2:16" ht="15" thickBot="1">
      <c r="B28" s="138"/>
      <c r="C28" s="52" t="s">
        <v>40</v>
      </c>
      <c r="D28" s="22">
        <f aca="true" t="shared" si="7" ref="D28:P28">+(D26-D27)/D27*100</f>
        <v>-68.96551724137932</v>
      </c>
      <c r="E28" s="23">
        <f t="shared" si="7"/>
        <v>-85.71428571428571</v>
      </c>
      <c r="F28" s="23">
        <f t="shared" si="7"/>
        <v>-46.666666666666664</v>
      </c>
      <c r="G28" s="23">
        <f t="shared" si="7"/>
        <v>40</v>
      </c>
      <c r="H28" s="23">
        <f t="shared" si="7"/>
        <v>-70.58823529411765</v>
      </c>
      <c r="I28" s="23">
        <f t="shared" si="7"/>
        <v>-83.33333333333334</v>
      </c>
      <c r="J28" s="23">
        <f t="shared" si="7"/>
        <v>150</v>
      </c>
      <c r="K28" s="23">
        <f t="shared" si="7"/>
        <v>-33.33333333333333</v>
      </c>
      <c r="L28" s="23">
        <f t="shared" si="7"/>
        <v>33.33333333333333</v>
      </c>
      <c r="M28" s="23">
        <f t="shared" si="7"/>
        <v>0</v>
      </c>
      <c r="N28" s="23">
        <f t="shared" si="7"/>
        <v>500</v>
      </c>
      <c r="O28" s="23">
        <f t="shared" si="7"/>
        <v>-20</v>
      </c>
      <c r="P28" s="24">
        <f t="shared" si="7"/>
        <v>-42.99065420560748</v>
      </c>
    </row>
    <row r="29" spans="2:16" ht="15" thickTop="1">
      <c r="B29" s="139" t="s">
        <v>7</v>
      </c>
      <c r="C29" s="31" t="s">
        <v>45</v>
      </c>
      <c r="D29" s="77">
        <f>+D5+D8+D11+D14+D17+D20+D23+D26</f>
        <v>165</v>
      </c>
      <c r="E29" s="32">
        <f>+E5+E8+E11+E14+E17+E20+E23+E26</f>
        <v>149</v>
      </c>
      <c r="F29" s="32">
        <f aca="true" t="shared" si="8" ref="F29:O29">+F5+F8+F11+F14+F17+F20+F23+F26</f>
        <v>233</v>
      </c>
      <c r="G29" s="32">
        <f t="shared" si="8"/>
        <v>230</v>
      </c>
      <c r="H29" s="32">
        <f t="shared" si="8"/>
        <v>195</v>
      </c>
      <c r="I29" s="32">
        <f t="shared" si="8"/>
        <v>321</v>
      </c>
      <c r="J29" s="32">
        <f>+J5+J8+J11+J14+J17+J20+J23+J26</f>
        <v>267</v>
      </c>
      <c r="K29" s="32">
        <f t="shared" si="8"/>
        <v>264</v>
      </c>
      <c r="L29" s="32">
        <f t="shared" si="8"/>
        <v>394</v>
      </c>
      <c r="M29" s="32">
        <f t="shared" si="8"/>
        <v>244</v>
      </c>
      <c r="N29" s="32">
        <f t="shared" si="8"/>
        <v>195</v>
      </c>
      <c r="O29" s="33">
        <f t="shared" si="8"/>
        <v>319</v>
      </c>
      <c r="P29" s="34">
        <f>+P5+P8+P11+P14+P17+P20+P23+P26</f>
        <v>2976</v>
      </c>
    </row>
    <row r="30" spans="2:16" ht="14.25">
      <c r="B30" s="140"/>
      <c r="C30" s="87" t="s">
        <v>42</v>
      </c>
      <c r="D30" s="98">
        <f>+D6+D9+D12+D15+D18+D21+D24+D27</f>
        <v>310</v>
      </c>
      <c r="E30" s="97">
        <f aca="true" t="shared" si="9" ref="E30:O30">+E6+E9+E12+E15+E18+E21+E24+E27</f>
        <v>184</v>
      </c>
      <c r="F30" s="97">
        <f t="shared" si="9"/>
        <v>266</v>
      </c>
      <c r="G30" s="97">
        <f t="shared" si="9"/>
        <v>201</v>
      </c>
      <c r="H30" s="97">
        <f t="shared" si="9"/>
        <v>182</v>
      </c>
      <c r="I30" s="97">
        <f t="shared" si="9"/>
        <v>259</v>
      </c>
      <c r="J30" s="97">
        <f t="shared" si="9"/>
        <v>250</v>
      </c>
      <c r="K30" s="97">
        <f t="shared" si="9"/>
        <v>273</v>
      </c>
      <c r="L30" s="97">
        <f t="shared" si="9"/>
        <v>340</v>
      </c>
      <c r="M30" s="97">
        <f t="shared" si="9"/>
        <v>272</v>
      </c>
      <c r="N30" s="97">
        <f t="shared" si="9"/>
        <v>242</v>
      </c>
      <c r="O30" s="97">
        <f t="shared" si="9"/>
        <v>217</v>
      </c>
      <c r="P30" s="40">
        <f>+P6+P9+P12+P15+P18+P21+P24+P27</f>
        <v>2996</v>
      </c>
    </row>
    <row r="31" spans="2:16" ht="15" thickBot="1">
      <c r="B31" s="141"/>
      <c r="C31" s="61" t="s">
        <v>40</v>
      </c>
      <c r="D31" s="42">
        <f aca="true" t="shared" si="10" ref="D31:P31">+(D29-D30)/D30*100</f>
        <v>-46.774193548387096</v>
      </c>
      <c r="E31" s="43">
        <f t="shared" si="10"/>
        <v>-19.021739130434785</v>
      </c>
      <c r="F31" s="43">
        <f t="shared" si="10"/>
        <v>-12.406015037593985</v>
      </c>
      <c r="G31" s="43">
        <f t="shared" si="10"/>
        <v>14.427860696517413</v>
      </c>
      <c r="H31" s="43">
        <f t="shared" si="10"/>
        <v>7.142857142857142</v>
      </c>
      <c r="I31" s="43">
        <f t="shared" si="10"/>
        <v>23.93822393822394</v>
      </c>
      <c r="J31" s="43">
        <f t="shared" si="10"/>
        <v>6.800000000000001</v>
      </c>
      <c r="K31" s="43">
        <f t="shared" si="10"/>
        <v>-3.296703296703297</v>
      </c>
      <c r="L31" s="43">
        <f t="shared" si="10"/>
        <v>15.88235294117647</v>
      </c>
      <c r="M31" s="43">
        <f t="shared" si="10"/>
        <v>-10.294117647058822</v>
      </c>
      <c r="N31" s="43">
        <f t="shared" si="10"/>
        <v>-19.421487603305785</v>
      </c>
      <c r="O31" s="43">
        <f t="shared" si="10"/>
        <v>47.004608294930875</v>
      </c>
      <c r="P31" s="44">
        <f t="shared" si="10"/>
        <v>-0.6675567423230975</v>
      </c>
    </row>
    <row r="32" spans="2:16" ht="15" thickTop="1">
      <c r="B32" s="139" t="s">
        <v>41</v>
      </c>
      <c r="C32" s="53" t="s">
        <v>45</v>
      </c>
      <c r="D32" s="99">
        <v>10</v>
      </c>
      <c r="E32" s="32">
        <f aca="true" t="shared" si="11" ref="E32:N32">+E35-E29</f>
        <v>12</v>
      </c>
      <c r="F32" s="32">
        <f t="shared" si="11"/>
        <v>14</v>
      </c>
      <c r="G32" s="32">
        <f t="shared" si="11"/>
        <v>8</v>
      </c>
      <c r="H32" s="32">
        <f t="shared" si="11"/>
        <v>13</v>
      </c>
      <c r="I32" s="32">
        <f t="shared" si="11"/>
        <v>11</v>
      </c>
      <c r="J32" s="32">
        <f t="shared" si="11"/>
        <v>27</v>
      </c>
      <c r="K32" s="32">
        <f t="shared" si="11"/>
        <v>14</v>
      </c>
      <c r="L32" s="32">
        <f t="shared" si="11"/>
        <v>12</v>
      </c>
      <c r="M32" s="32">
        <f t="shared" si="11"/>
        <v>14</v>
      </c>
      <c r="N32" s="32">
        <f t="shared" si="11"/>
        <v>5</v>
      </c>
      <c r="O32" s="33">
        <f>+O35-O29</f>
        <v>5</v>
      </c>
      <c r="P32" s="34">
        <f>+P35-P29</f>
        <v>145</v>
      </c>
    </row>
    <row r="33" spans="2:16" ht="14.25">
      <c r="B33" s="140"/>
      <c r="C33" s="60" t="s">
        <v>42</v>
      </c>
      <c r="D33" s="37">
        <v>7</v>
      </c>
      <c r="E33" s="38">
        <v>6</v>
      </c>
      <c r="F33" s="38">
        <v>12</v>
      </c>
      <c r="G33" s="38">
        <v>21</v>
      </c>
      <c r="H33" s="38">
        <v>17</v>
      </c>
      <c r="I33" s="38">
        <v>13</v>
      </c>
      <c r="J33" s="38">
        <v>31</v>
      </c>
      <c r="K33" s="38">
        <v>14</v>
      </c>
      <c r="L33" s="38">
        <v>13</v>
      </c>
      <c r="M33" s="38">
        <v>4</v>
      </c>
      <c r="N33" s="38">
        <v>3</v>
      </c>
      <c r="O33" s="39">
        <v>11</v>
      </c>
      <c r="P33" s="40">
        <f>+P36-P30</f>
        <v>151</v>
      </c>
    </row>
    <row r="34" spans="2:16" ht="15" thickBot="1">
      <c r="B34" s="141"/>
      <c r="C34" s="61" t="s">
        <v>40</v>
      </c>
      <c r="D34" s="42">
        <f aca="true" t="shared" si="12" ref="D34:P34">+(D32-D33)/D33*100</f>
        <v>42.857142857142854</v>
      </c>
      <c r="E34" s="43">
        <f t="shared" si="12"/>
        <v>100</v>
      </c>
      <c r="F34" s="43">
        <f t="shared" si="12"/>
        <v>16.666666666666664</v>
      </c>
      <c r="G34" s="43">
        <f t="shared" si="12"/>
        <v>-61.904761904761905</v>
      </c>
      <c r="H34" s="43">
        <f t="shared" si="12"/>
        <v>-23.52941176470588</v>
      </c>
      <c r="I34" s="43">
        <f t="shared" si="12"/>
        <v>-15.384615384615385</v>
      </c>
      <c r="J34" s="43">
        <f t="shared" si="12"/>
        <v>-12.903225806451612</v>
      </c>
      <c r="K34" s="43">
        <f t="shared" si="12"/>
        <v>0</v>
      </c>
      <c r="L34" s="43">
        <f t="shared" si="12"/>
        <v>-7.6923076923076925</v>
      </c>
      <c r="M34" s="43">
        <f t="shared" si="12"/>
        <v>250</v>
      </c>
      <c r="N34" s="43">
        <f t="shared" si="12"/>
        <v>66.66666666666666</v>
      </c>
      <c r="O34" s="43">
        <f t="shared" si="12"/>
        <v>-54.54545454545454</v>
      </c>
      <c r="P34" s="44">
        <f t="shared" si="12"/>
        <v>-3.9735099337748347</v>
      </c>
    </row>
    <row r="35" spans="2:16" ht="15" thickTop="1">
      <c r="B35" s="135" t="s">
        <v>8</v>
      </c>
      <c r="C35" s="54" t="s">
        <v>45</v>
      </c>
      <c r="D35" s="46">
        <v>175</v>
      </c>
      <c r="E35" s="28">
        <v>161</v>
      </c>
      <c r="F35" s="28">
        <v>247</v>
      </c>
      <c r="G35" s="28">
        <v>238</v>
      </c>
      <c r="H35" s="29">
        <v>208</v>
      </c>
      <c r="I35" s="28">
        <v>332</v>
      </c>
      <c r="J35" s="28">
        <v>294</v>
      </c>
      <c r="K35" s="28">
        <v>278</v>
      </c>
      <c r="L35" s="28">
        <v>406</v>
      </c>
      <c r="M35" s="28">
        <v>258</v>
      </c>
      <c r="N35" s="28">
        <v>200</v>
      </c>
      <c r="O35" s="115">
        <v>324</v>
      </c>
      <c r="P35" s="30">
        <f>SUM(D35:O35)</f>
        <v>3121</v>
      </c>
    </row>
    <row r="36" spans="2:16" ht="14.25">
      <c r="B36" s="136"/>
      <c r="C36" s="62" t="s">
        <v>42</v>
      </c>
      <c r="D36" s="123">
        <v>317</v>
      </c>
      <c r="E36" s="124">
        <v>190</v>
      </c>
      <c r="F36" s="124">
        <v>278</v>
      </c>
      <c r="G36" s="124">
        <v>222</v>
      </c>
      <c r="H36" s="125">
        <v>199</v>
      </c>
      <c r="I36" s="124">
        <v>272</v>
      </c>
      <c r="J36" s="124">
        <v>280</v>
      </c>
      <c r="K36" s="124">
        <v>287</v>
      </c>
      <c r="L36" s="124">
        <v>353</v>
      </c>
      <c r="M36" s="124">
        <v>276</v>
      </c>
      <c r="N36" s="124">
        <v>245</v>
      </c>
      <c r="O36" s="116">
        <v>228</v>
      </c>
      <c r="P36" s="126">
        <f>SUM(D36:O36)</f>
        <v>3147</v>
      </c>
    </row>
    <row r="37" spans="2:16" ht="15" thickBot="1">
      <c r="B37" s="137"/>
      <c r="C37" s="55" t="s">
        <v>40</v>
      </c>
      <c r="D37" s="48">
        <f aca="true" t="shared" si="13" ref="D37:P37">+(D35-D36)/D36*100</f>
        <v>-44.79495268138801</v>
      </c>
      <c r="E37" s="49">
        <f t="shared" si="13"/>
        <v>-15.263157894736842</v>
      </c>
      <c r="F37" s="49">
        <f t="shared" si="13"/>
        <v>-11.151079136690647</v>
      </c>
      <c r="G37" s="49">
        <f t="shared" si="13"/>
        <v>7.207207207207207</v>
      </c>
      <c r="H37" s="49">
        <f t="shared" si="13"/>
        <v>4.522613065326634</v>
      </c>
      <c r="I37" s="49">
        <f t="shared" si="13"/>
        <v>22.058823529411764</v>
      </c>
      <c r="J37" s="49">
        <f t="shared" si="13"/>
        <v>5</v>
      </c>
      <c r="K37" s="49">
        <f t="shared" si="13"/>
        <v>-3.1358885017421603</v>
      </c>
      <c r="L37" s="49">
        <f t="shared" si="13"/>
        <v>15.01416430594901</v>
      </c>
      <c r="M37" s="49">
        <f t="shared" si="13"/>
        <v>-6.521739130434782</v>
      </c>
      <c r="N37" s="49">
        <f t="shared" si="13"/>
        <v>-18.367346938775512</v>
      </c>
      <c r="O37" s="49">
        <f t="shared" si="13"/>
        <v>42.10526315789473</v>
      </c>
      <c r="P37" s="50">
        <f t="shared" si="13"/>
        <v>-0.8261836669844296</v>
      </c>
    </row>
    <row r="38" spans="2:16" ht="13.5">
      <c r="B38" s="91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40" ht="13.5">
      <c r="B40" t="s">
        <v>43</v>
      </c>
    </row>
    <row r="47" spans="2:16" s="93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20:B22"/>
    <mergeCell ref="B23:B25"/>
    <mergeCell ref="B35:B37"/>
    <mergeCell ref="B26:B28"/>
    <mergeCell ref="B29:B31"/>
    <mergeCell ref="B32:B34"/>
    <mergeCell ref="B14:B16"/>
    <mergeCell ref="B17:B19"/>
    <mergeCell ref="B5:B7"/>
    <mergeCell ref="B2:P2"/>
    <mergeCell ref="B8:B10"/>
    <mergeCell ref="B11:B13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16" activePane="bottomRight" state="frozen"/>
      <selection pane="topLeft" activeCell="O5" sqref="O5"/>
      <selection pane="topRight" activeCell="O5" sqref="O5"/>
      <selection pane="bottomLeft" activeCell="O5" sqref="O5"/>
      <selection pane="bottomRight" activeCell="O5" sqref="O5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4" t="s">
        <v>47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3"/>
      <c r="C4" s="74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4"/>
      <c r="C5" s="58" t="s">
        <v>45</v>
      </c>
      <c r="D5" s="20">
        <v>24</v>
      </c>
      <c r="E5" s="13">
        <v>36</v>
      </c>
      <c r="F5" s="13">
        <v>50</v>
      </c>
      <c r="G5" s="13">
        <v>31</v>
      </c>
      <c r="H5" s="14">
        <v>44</v>
      </c>
      <c r="I5" s="13">
        <v>37</v>
      </c>
      <c r="J5" s="13">
        <v>28</v>
      </c>
      <c r="K5" s="13">
        <v>40</v>
      </c>
      <c r="L5" s="13">
        <v>60</v>
      </c>
      <c r="M5" s="13">
        <v>41</v>
      </c>
      <c r="N5" s="13">
        <v>41</v>
      </c>
      <c r="O5" s="111">
        <v>49</v>
      </c>
      <c r="P5" s="15">
        <f>SUM(D5:O5)</f>
        <v>481</v>
      </c>
    </row>
    <row r="6" spans="2:16" ht="14.25">
      <c r="B6" s="65" t="s">
        <v>23</v>
      </c>
      <c r="C6" s="59" t="s">
        <v>42</v>
      </c>
      <c r="D6" s="118">
        <v>30</v>
      </c>
      <c r="E6" s="119">
        <v>40</v>
      </c>
      <c r="F6" s="119">
        <v>49</v>
      </c>
      <c r="G6" s="119">
        <v>41</v>
      </c>
      <c r="H6" s="120">
        <v>41</v>
      </c>
      <c r="I6" s="119">
        <v>28</v>
      </c>
      <c r="J6" s="119">
        <v>58</v>
      </c>
      <c r="K6" s="119">
        <v>38</v>
      </c>
      <c r="L6" s="119">
        <v>51</v>
      </c>
      <c r="M6" s="119">
        <v>34</v>
      </c>
      <c r="N6" s="119">
        <v>25</v>
      </c>
      <c r="O6" s="121">
        <v>23</v>
      </c>
      <c r="P6" s="122">
        <f>SUM(D6:O6)</f>
        <v>458</v>
      </c>
    </row>
    <row r="7" spans="2:16" ht="14.25">
      <c r="B7" s="66"/>
      <c r="C7" s="52" t="s">
        <v>40</v>
      </c>
      <c r="D7" s="22">
        <f>+(D5-D6)/D6*100</f>
        <v>-20</v>
      </c>
      <c r="E7" s="23">
        <f aca="true" t="shared" si="0" ref="E7:P7">+(E5-E6)/E6*100</f>
        <v>-10</v>
      </c>
      <c r="F7" s="23">
        <f t="shared" si="0"/>
        <v>2.0408163265306123</v>
      </c>
      <c r="G7" s="23">
        <f t="shared" si="0"/>
        <v>-24.390243902439025</v>
      </c>
      <c r="H7" s="23">
        <f t="shared" si="0"/>
        <v>7.317073170731707</v>
      </c>
      <c r="I7" s="23">
        <f t="shared" si="0"/>
        <v>32.142857142857146</v>
      </c>
      <c r="J7" s="23">
        <f t="shared" si="0"/>
        <v>-51.724137931034484</v>
      </c>
      <c r="K7" s="23">
        <f t="shared" si="0"/>
        <v>5.263157894736842</v>
      </c>
      <c r="L7" s="23">
        <f t="shared" si="0"/>
        <v>17.647058823529413</v>
      </c>
      <c r="M7" s="23">
        <f t="shared" si="0"/>
        <v>20.588235294117645</v>
      </c>
      <c r="N7" s="23">
        <f t="shared" si="0"/>
        <v>64</v>
      </c>
      <c r="O7" s="26">
        <f t="shared" si="0"/>
        <v>113.04347826086956</v>
      </c>
      <c r="P7" s="24">
        <f t="shared" si="0"/>
        <v>5.021834061135371</v>
      </c>
    </row>
    <row r="8" spans="2:16" ht="14.25">
      <c r="B8" s="64"/>
      <c r="C8" s="58" t="s">
        <v>45</v>
      </c>
      <c r="D8" s="20">
        <v>7</v>
      </c>
      <c r="E8" s="13">
        <v>12</v>
      </c>
      <c r="F8" s="13">
        <v>6</v>
      </c>
      <c r="G8" s="13">
        <v>8</v>
      </c>
      <c r="H8" s="14">
        <v>13</v>
      </c>
      <c r="I8" s="13">
        <v>10</v>
      </c>
      <c r="J8" s="13">
        <v>9</v>
      </c>
      <c r="K8" s="13">
        <v>14</v>
      </c>
      <c r="L8" s="13">
        <v>6</v>
      </c>
      <c r="M8" s="13">
        <v>12</v>
      </c>
      <c r="N8" s="13">
        <v>5</v>
      </c>
      <c r="O8" s="111">
        <v>6</v>
      </c>
      <c r="P8" s="15">
        <f>SUM(D8:O8)</f>
        <v>108</v>
      </c>
    </row>
    <row r="9" spans="2:16" ht="14.25">
      <c r="B9" s="65" t="s">
        <v>24</v>
      </c>
      <c r="C9" s="59" t="s">
        <v>42</v>
      </c>
      <c r="D9" s="118">
        <v>9</v>
      </c>
      <c r="E9" s="119">
        <v>3</v>
      </c>
      <c r="F9" s="119">
        <v>6</v>
      </c>
      <c r="G9" s="119">
        <v>9</v>
      </c>
      <c r="H9" s="120">
        <v>9</v>
      </c>
      <c r="I9" s="119">
        <v>15</v>
      </c>
      <c r="J9" s="119">
        <v>4</v>
      </c>
      <c r="K9" s="119">
        <v>9</v>
      </c>
      <c r="L9" s="119">
        <v>15</v>
      </c>
      <c r="M9" s="119">
        <v>11</v>
      </c>
      <c r="N9" s="119">
        <v>7</v>
      </c>
      <c r="O9" s="121">
        <v>8</v>
      </c>
      <c r="P9" s="122">
        <f>SUM(D9:O9)</f>
        <v>105</v>
      </c>
    </row>
    <row r="10" spans="2:16" ht="14.25">
      <c r="B10" s="66"/>
      <c r="C10" s="52" t="s">
        <v>40</v>
      </c>
      <c r="D10" s="22">
        <f aca="true" t="shared" si="1" ref="D10:P10">+(D8-D9)/D9*100</f>
        <v>-22.22222222222222</v>
      </c>
      <c r="E10" s="23">
        <f t="shared" si="1"/>
        <v>300</v>
      </c>
      <c r="F10" s="23">
        <f t="shared" si="1"/>
        <v>0</v>
      </c>
      <c r="G10" s="23">
        <f t="shared" si="1"/>
        <v>-11.11111111111111</v>
      </c>
      <c r="H10" s="23">
        <f t="shared" si="1"/>
        <v>44.44444444444444</v>
      </c>
      <c r="I10" s="23">
        <f t="shared" si="1"/>
        <v>-33.33333333333333</v>
      </c>
      <c r="J10" s="23">
        <f t="shared" si="1"/>
        <v>125</v>
      </c>
      <c r="K10" s="23">
        <f t="shared" si="1"/>
        <v>55.55555555555556</v>
      </c>
      <c r="L10" s="23">
        <f t="shared" si="1"/>
        <v>-60</v>
      </c>
      <c r="M10" s="23">
        <f t="shared" si="1"/>
        <v>9.090909090909092</v>
      </c>
      <c r="N10" s="23">
        <f t="shared" si="1"/>
        <v>-28.57142857142857</v>
      </c>
      <c r="O10" s="23">
        <f t="shared" si="1"/>
        <v>-25</v>
      </c>
      <c r="P10" s="24">
        <f t="shared" si="1"/>
        <v>2.857142857142857</v>
      </c>
    </row>
    <row r="11" spans="2:16" ht="14.25">
      <c r="B11" s="64"/>
      <c r="C11" s="58" t="s">
        <v>45</v>
      </c>
      <c r="D11" s="20">
        <v>34</v>
      </c>
      <c r="E11" s="13">
        <v>29</v>
      </c>
      <c r="F11" s="13">
        <v>39</v>
      </c>
      <c r="G11" s="13">
        <v>42</v>
      </c>
      <c r="H11" s="14">
        <v>41</v>
      </c>
      <c r="I11" s="13">
        <v>49</v>
      </c>
      <c r="J11" s="13">
        <v>24</v>
      </c>
      <c r="K11" s="13">
        <v>42</v>
      </c>
      <c r="L11" s="13">
        <v>41</v>
      </c>
      <c r="M11" s="13">
        <v>27</v>
      </c>
      <c r="N11" s="13">
        <v>36</v>
      </c>
      <c r="O11" s="111">
        <v>44</v>
      </c>
      <c r="P11" s="15">
        <f>SUM(D11:O11)</f>
        <v>448</v>
      </c>
    </row>
    <row r="12" spans="2:16" ht="14.25">
      <c r="B12" s="65" t="s">
        <v>25</v>
      </c>
      <c r="C12" s="59" t="s">
        <v>42</v>
      </c>
      <c r="D12" s="118">
        <v>35</v>
      </c>
      <c r="E12" s="119">
        <v>26</v>
      </c>
      <c r="F12" s="119">
        <v>28</v>
      </c>
      <c r="G12" s="119">
        <v>44</v>
      </c>
      <c r="H12" s="120">
        <v>31</v>
      </c>
      <c r="I12" s="119">
        <v>50</v>
      </c>
      <c r="J12" s="119">
        <v>39</v>
      </c>
      <c r="K12" s="119">
        <v>39</v>
      </c>
      <c r="L12" s="119">
        <v>41</v>
      </c>
      <c r="M12" s="119">
        <v>34</v>
      </c>
      <c r="N12" s="119">
        <v>27</v>
      </c>
      <c r="O12" s="121">
        <v>35</v>
      </c>
      <c r="P12" s="122">
        <f>SUM(D12:O12)</f>
        <v>429</v>
      </c>
    </row>
    <row r="13" spans="2:16" ht="14.25">
      <c r="B13" s="66"/>
      <c r="C13" s="52" t="s">
        <v>40</v>
      </c>
      <c r="D13" s="22">
        <f aca="true" t="shared" si="2" ref="D13:P13">+(D11-D12)/D12*100</f>
        <v>-2.857142857142857</v>
      </c>
      <c r="E13" s="23">
        <f t="shared" si="2"/>
        <v>11.538461538461538</v>
      </c>
      <c r="F13" s="23">
        <f t="shared" si="2"/>
        <v>39.285714285714285</v>
      </c>
      <c r="G13" s="23">
        <f t="shared" si="2"/>
        <v>-4.545454545454546</v>
      </c>
      <c r="H13" s="23">
        <f t="shared" si="2"/>
        <v>32.25806451612903</v>
      </c>
      <c r="I13" s="23">
        <f t="shared" si="2"/>
        <v>-2</v>
      </c>
      <c r="J13" s="23">
        <f t="shared" si="2"/>
        <v>-38.46153846153847</v>
      </c>
      <c r="K13" s="23">
        <f t="shared" si="2"/>
        <v>7.6923076923076925</v>
      </c>
      <c r="L13" s="23">
        <f t="shared" si="2"/>
        <v>0</v>
      </c>
      <c r="M13" s="23">
        <f t="shared" si="2"/>
        <v>-20.588235294117645</v>
      </c>
      <c r="N13" s="23">
        <f t="shared" si="2"/>
        <v>33.33333333333333</v>
      </c>
      <c r="O13" s="23">
        <f t="shared" si="2"/>
        <v>25.71428571428571</v>
      </c>
      <c r="P13" s="24">
        <f t="shared" si="2"/>
        <v>4.428904428904429</v>
      </c>
    </row>
    <row r="14" spans="2:16" ht="14.25">
      <c r="B14" s="64"/>
      <c r="C14" s="58" t="s">
        <v>45</v>
      </c>
      <c r="D14" s="20">
        <v>6</v>
      </c>
      <c r="E14" s="13">
        <v>7</v>
      </c>
      <c r="F14" s="13">
        <v>12</v>
      </c>
      <c r="G14" s="13">
        <v>5</v>
      </c>
      <c r="H14" s="14">
        <v>12</v>
      </c>
      <c r="I14" s="13">
        <v>6</v>
      </c>
      <c r="J14" s="13">
        <v>12</v>
      </c>
      <c r="K14" s="13">
        <v>7</v>
      </c>
      <c r="L14" s="13">
        <v>9</v>
      </c>
      <c r="M14" s="13">
        <v>12</v>
      </c>
      <c r="N14" s="13">
        <v>7</v>
      </c>
      <c r="O14" s="111">
        <v>8</v>
      </c>
      <c r="P14" s="15">
        <f>SUM(D14:O14)</f>
        <v>103</v>
      </c>
    </row>
    <row r="15" spans="2:16" ht="14.25">
      <c r="B15" s="65" t="s">
        <v>26</v>
      </c>
      <c r="C15" s="59" t="s">
        <v>42</v>
      </c>
      <c r="D15" s="118">
        <v>12</v>
      </c>
      <c r="E15" s="119">
        <v>15</v>
      </c>
      <c r="F15" s="119">
        <v>5</v>
      </c>
      <c r="G15" s="119">
        <v>9</v>
      </c>
      <c r="H15" s="120">
        <v>9</v>
      </c>
      <c r="I15" s="119">
        <v>9</v>
      </c>
      <c r="J15" s="119">
        <v>7</v>
      </c>
      <c r="K15" s="119">
        <v>12</v>
      </c>
      <c r="L15" s="119">
        <v>8</v>
      </c>
      <c r="M15" s="119">
        <v>17</v>
      </c>
      <c r="N15" s="119">
        <v>7</v>
      </c>
      <c r="O15" s="121">
        <v>10</v>
      </c>
      <c r="P15" s="122">
        <f>SUM(D15:O15)</f>
        <v>120</v>
      </c>
    </row>
    <row r="16" spans="2:16" ht="14.25">
      <c r="B16" s="66"/>
      <c r="C16" s="52" t="s">
        <v>40</v>
      </c>
      <c r="D16" s="22">
        <f aca="true" t="shared" si="3" ref="D16:P16">+(D14-D15)/D15*100</f>
        <v>-50</v>
      </c>
      <c r="E16" s="23">
        <f t="shared" si="3"/>
        <v>-53.333333333333336</v>
      </c>
      <c r="F16" s="23">
        <f t="shared" si="3"/>
        <v>140</v>
      </c>
      <c r="G16" s="23">
        <f t="shared" si="3"/>
        <v>-44.44444444444444</v>
      </c>
      <c r="H16" s="23">
        <f t="shared" si="3"/>
        <v>33.33333333333333</v>
      </c>
      <c r="I16" s="23">
        <f t="shared" si="3"/>
        <v>-33.33333333333333</v>
      </c>
      <c r="J16" s="23">
        <f t="shared" si="3"/>
        <v>71.42857142857143</v>
      </c>
      <c r="K16" s="23">
        <f t="shared" si="3"/>
        <v>-41.66666666666667</v>
      </c>
      <c r="L16" s="23">
        <f t="shared" si="3"/>
        <v>12.5</v>
      </c>
      <c r="M16" s="23">
        <f t="shared" si="3"/>
        <v>-29.411764705882355</v>
      </c>
      <c r="N16" s="23">
        <f>+(N14-N15)/N15*100</f>
        <v>0</v>
      </c>
      <c r="O16" s="23">
        <f t="shared" si="3"/>
        <v>-20</v>
      </c>
      <c r="P16" s="24">
        <f t="shared" si="3"/>
        <v>-14.166666666666666</v>
      </c>
    </row>
    <row r="17" spans="2:16" ht="14.25">
      <c r="B17" s="64"/>
      <c r="C17" s="58" t="s">
        <v>45</v>
      </c>
      <c r="D17" s="20">
        <v>2</v>
      </c>
      <c r="E17" s="13">
        <v>5</v>
      </c>
      <c r="F17" s="13">
        <v>9</v>
      </c>
      <c r="G17" s="13">
        <v>7</v>
      </c>
      <c r="H17" s="14">
        <v>6</v>
      </c>
      <c r="I17" s="13">
        <v>10</v>
      </c>
      <c r="J17" s="13">
        <v>10</v>
      </c>
      <c r="K17" s="13">
        <v>7</v>
      </c>
      <c r="L17" s="13">
        <v>2</v>
      </c>
      <c r="M17" s="13">
        <v>5</v>
      </c>
      <c r="N17" s="13">
        <v>3</v>
      </c>
      <c r="O17" s="111">
        <v>6</v>
      </c>
      <c r="P17" s="15">
        <f>SUM(D17:O17)</f>
        <v>72</v>
      </c>
    </row>
    <row r="18" spans="2:16" ht="14.25">
      <c r="B18" s="65" t="s">
        <v>27</v>
      </c>
      <c r="C18" s="59" t="s">
        <v>42</v>
      </c>
      <c r="D18" s="118">
        <v>10</v>
      </c>
      <c r="E18" s="119">
        <v>8</v>
      </c>
      <c r="F18" s="119">
        <v>7</v>
      </c>
      <c r="G18" s="119">
        <v>4</v>
      </c>
      <c r="H18" s="120">
        <v>5</v>
      </c>
      <c r="I18" s="119">
        <v>7</v>
      </c>
      <c r="J18" s="119">
        <v>4</v>
      </c>
      <c r="K18" s="119">
        <v>8</v>
      </c>
      <c r="L18" s="119">
        <v>9</v>
      </c>
      <c r="M18" s="119">
        <v>7</v>
      </c>
      <c r="N18" s="119">
        <v>7</v>
      </c>
      <c r="O18" s="121">
        <v>3</v>
      </c>
      <c r="P18" s="122">
        <f>SUM(D18:O18)</f>
        <v>79</v>
      </c>
    </row>
    <row r="19" spans="2:16" ht="14.25">
      <c r="B19" s="66"/>
      <c r="C19" s="52" t="s">
        <v>40</v>
      </c>
      <c r="D19" s="22">
        <f aca="true" t="shared" si="4" ref="D19:P19">+(D17-D18)/D18*100</f>
        <v>-80</v>
      </c>
      <c r="E19" s="23">
        <f t="shared" si="4"/>
        <v>-37.5</v>
      </c>
      <c r="F19" s="23">
        <f t="shared" si="4"/>
        <v>28.57142857142857</v>
      </c>
      <c r="G19" s="23">
        <f t="shared" si="4"/>
        <v>75</v>
      </c>
      <c r="H19" s="23">
        <f t="shared" si="4"/>
        <v>20</v>
      </c>
      <c r="I19" s="23">
        <f t="shared" si="4"/>
        <v>42.857142857142854</v>
      </c>
      <c r="J19" s="23">
        <f t="shared" si="4"/>
        <v>150</v>
      </c>
      <c r="K19" s="23">
        <f t="shared" si="4"/>
        <v>-12.5</v>
      </c>
      <c r="L19" s="23">
        <f t="shared" si="4"/>
        <v>-77.77777777777779</v>
      </c>
      <c r="M19" s="23">
        <f t="shared" si="4"/>
        <v>-28.57142857142857</v>
      </c>
      <c r="N19" s="23">
        <f t="shared" si="4"/>
        <v>-57.14285714285714</v>
      </c>
      <c r="O19" s="23">
        <f t="shared" si="4"/>
        <v>100</v>
      </c>
      <c r="P19" s="24">
        <f t="shared" si="4"/>
        <v>-8.860759493670885</v>
      </c>
    </row>
    <row r="20" spans="2:16" ht="14.25">
      <c r="B20" s="64"/>
      <c r="C20" s="58" t="s">
        <v>45</v>
      </c>
      <c r="D20" s="20">
        <v>9</v>
      </c>
      <c r="E20" s="13">
        <v>5</v>
      </c>
      <c r="F20" s="13">
        <v>10</v>
      </c>
      <c r="G20" s="13">
        <v>8</v>
      </c>
      <c r="H20" s="14">
        <v>4</v>
      </c>
      <c r="I20" s="13">
        <v>7</v>
      </c>
      <c r="J20" s="13">
        <v>9</v>
      </c>
      <c r="K20" s="13">
        <v>6</v>
      </c>
      <c r="L20" s="13">
        <v>6</v>
      </c>
      <c r="M20" s="13">
        <v>1</v>
      </c>
      <c r="N20" s="13">
        <v>3</v>
      </c>
      <c r="O20" s="111">
        <v>5</v>
      </c>
      <c r="P20" s="15">
        <f>SUM(D20:O20)</f>
        <v>73</v>
      </c>
    </row>
    <row r="21" spans="2:16" ht="14.25">
      <c r="B21" s="65" t="s">
        <v>28</v>
      </c>
      <c r="C21" s="59" t="s">
        <v>42</v>
      </c>
      <c r="D21" s="118">
        <v>15</v>
      </c>
      <c r="E21" s="119">
        <v>11</v>
      </c>
      <c r="F21" s="119">
        <v>5</v>
      </c>
      <c r="G21" s="119">
        <v>8</v>
      </c>
      <c r="H21" s="120">
        <v>7</v>
      </c>
      <c r="I21" s="119">
        <v>10</v>
      </c>
      <c r="J21" s="119">
        <v>6</v>
      </c>
      <c r="K21" s="119">
        <v>5</v>
      </c>
      <c r="L21" s="119">
        <v>9</v>
      </c>
      <c r="M21" s="119">
        <v>7</v>
      </c>
      <c r="N21" s="119">
        <v>7</v>
      </c>
      <c r="O21" s="121">
        <v>5</v>
      </c>
      <c r="P21" s="122">
        <f>SUM(D21:O21)</f>
        <v>95</v>
      </c>
    </row>
    <row r="22" spans="2:16" ht="14.25">
      <c r="B22" s="66"/>
      <c r="C22" s="52" t="s">
        <v>40</v>
      </c>
      <c r="D22" s="22">
        <f aca="true" t="shared" si="5" ref="D22:P22">+(D20-D21)/D21*100</f>
        <v>-40</v>
      </c>
      <c r="E22" s="23">
        <f t="shared" si="5"/>
        <v>-54.54545454545454</v>
      </c>
      <c r="F22" s="23">
        <f t="shared" si="5"/>
        <v>100</v>
      </c>
      <c r="G22" s="23">
        <f t="shared" si="5"/>
        <v>0</v>
      </c>
      <c r="H22" s="23">
        <f t="shared" si="5"/>
        <v>-42.857142857142854</v>
      </c>
      <c r="I22" s="23">
        <f t="shared" si="5"/>
        <v>-30</v>
      </c>
      <c r="J22" s="23">
        <f t="shared" si="5"/>
        <v>50</v>
      </c>
      <c r="K22" s="23">
        <f t="shared" si="5"/>
        <v>20</v>
      </c>
      <c r="L22" s="23">
        <f t="shared" si="5"/>
        <v>-33.33333333333333</v>
      </c>
      <c r="M22" s="23">
        <f t="shared" si="5"/>
        <v>-85.71428571428571</v>
      </c>
      <c r="N22" s="23">
        <f t="shared" si="5"/>
        <v>-57.14285714285714</v>
      </c>
      <c r="O22" s="23">
        <f t="shared" si="5"/>
        <v>0</v>
      </c>
      <c r="P22" s="24">
        <f t="shared" si="5"/>
        <v>-23.157894736842106</v>
      </c>
    </row>
    <row r="23" spans="2:16" ht="14.25">
      <c r="B23" s="64"/>
      <c r="C23" s="58" t="s">
        <v>45</v>
      </c>
      <c r="D23" s="20">
        <v>5</v>
      </c>
      <c r="E23" s="13">
        <v>3</v>
      </c>
      <c r="F23" s="13">
        <v>6</v>
      </c>
      <c r="G23" s="13">
        <v>4</v>
      </c>
      <c r="H23" s="14">
        <v>4</v>
      </c>
      <c r="I23" s="13">
        <v>2</v>
      </c>
      <c r="J23" s="13">
        <v>5</v>
      </c>
      <c r="K23" s="13">
        <v>6</v>
      </c>
      <c r="L23" s="13">
        <v>1</v>
      </c>
      <c r="M23" s="13">
        <v>5</v>
      </c>
      <c r="N23" s="13">
        <v>4</v>
      </c>
      <c r="O23" s="111">
        <v>3</v>
      </c>
      <c r="P23" s="15">
        <f>SUM(D23:O23)</f>
        <v>48</v>
      </c>
    </row>
    <row r="24" spans="2:16" ht="14.25">
      <c r="B24" s="65" t="s">
        <v>29</v>
      </c>
      <c r="C24" s="59" t="s">
        <v>42</v>
      </c>
      <c r="D24" s="118">
        <v>4</v>
      </c>
      <c r="E24" s="119">
        <v>4</v>
      </c>
      <c r="F24" s="119">
        <v>8</v>
      </c>
      <c r="G24" s="119">
        <v>6</v>
      </c>
      <c r="H24" s="120">
        <v>8</v>
      </c>
      <c r="I24" s="119">
        <v>1</v>
      </c>
      <c r="J24" s="119">
        <v>5</v>
      </c>
      <c r="K24" s="119">
        <v>10</v>
      </c>
      <c r="L24" s="119">
        <v>4</v>
      </c>
      <c r="M24" s="119">
        <v>5</v>
      </c>
      <c r="N24" s="119">
        <v>6</v>
      </c>
      <c r="O24" s="121">
        <v>5</v>
      </c>
      <c r="P24" s="122">
        <f>SUM(D24:O24)</f>
        <v>66</v>
      </c>
    </row>
    <row r="25" spans="2:16" ht="14.25">
      <c r="B25" s="66"/>
      <c r="C25" s="52" t="s">
        <v>40</v>
      </c>
      <c r="D25" s="22">
        <f aca="true" t="shared" si="6" ref="D25:P25">+(D23-D24)/D24*100</f>
        <v>25</v>
      </c>
      <c r="E25" s="23">
        <f t="shared" si="6"/>
        <v>-25</v>
      </c>
      <c r="F25" s="23">
        <f t="shared" si="6"/>
        <v>-25</v>
      </c>
      <c r="G25" s="23">
        <f t="shared" si="6"/>
        <v>-33.33333333333333</v>
      </c>
      <c r="H25" s="23">
        <f t="shared" si="6"/>
        <v>-50</v>
      </c>
      <c r="I25" s="23">
        <f t="shared" si="6"/>
        <v>100</v>
      </c>
      <c r="J25" s="23">
        <f t="shared" si="6"/>
        <v>0</v>
      </c>
      <c r="K25" s="23">
        <f t="shared" si="6"/>
        <v>-40</v>
      </c>
      <c r="L25" s="23">
        <f t="shared" si="6"/>
        <v>-75</v>
      </c>
      <c r="M25" s="23">
        <f t="shared" si="6"/>
        <v>0</v>
      </c>
      <c r="N25" s="23">
        <f t="shared" si="6"/>
        <v>-33.33333333333333</v>
      </c>
      <c r="O25" s="23">
        <f t="shared" si="6"/>
        <v>-40</v>
      </c>
      <c r="P25" s="24">
        <f t="shared" si="6"/>
        <v>-27.27272727272727</v>
      </c>
    </row>
    <row r="26" spans="2:16" ht="14.25">
      <c r="B26" s="64"/>
      <c r="C26" s="58" t="s">
        <v>45</v>
      </c>
      <c r="D26" s="20">
        <v>9</v>
      </c>
      <c r="E26" s="13">
        <v>1</v>
      </c>
      <c r="F26" s="13">
        <v>7</v>
      </c>
      <c r="G26" s="13">
        <v>3</v>
      </c>
      <c r="H26" s="14">
        <v>5</v>
      </c>
      <c r="I26" s="13">
        <v>2</v>
      </c>
      <c r="J26" s="13">
        <v>5</v>
      </c>
      <c r="K26" s="13">
        <v>4</v>
      </c>
      <c r="L26" s="13">
        <v>8</v>
      </c>
      <c r="M26" s="13">
        <v>2</v>
      </c>
      <c r="N26" s="13">
        <v>5</v>
      </c>
      <c r="O26" s="111">
        <v>4</v>
      </c>
      <c r="P26" s="15">
        <f>SUM(D26:O26)</f>
        <v>55</v>
      </c>
    </row>
    <row r="27" spans="2:16" ht="14.25">
      <c r="B27" s="65" t="s">
        <v>30</v>
      </c>
      <c r="C27" s="59" t="s">
        <v>42</v>
      </c>
      <c r="D27" s="118">
        <v>10</v>
      </c>
      <c r="E27" s="119">
        <v>7</v>
      </c>
      <c r="F27" s="119">
        <v>7</v>
      </c>
      <c r="G27" s="119">
        <v>4</v>
      </c>
      <c r="H27" s="120">
        <v>5</v>
      </c>
      <c r="I27" s="119">
        <v>4</v>
      </c>
      <c r="J27" s="119">
        <v>2</v>
      </c>
      <c r="K27" s="119">
        <v>6</v>
      </c>
      <c r="L27" s="119">
        <v>5</v>
      </c>
      <c r="M27" s="119">
        <v>2</v>
      </c>
      <c r="N27" s="119">
        <v>1</v>
      </c>
      <c r="O27" s="121">
        <v>5</v>
      </c>
      <c r="P27" s="122">
        <f>SUM(D27:O27)</f>
        <v>58</v>
      </c>
    </row>
    <row r="28" spans="2:16" ht="15" thickBot="1">
      <c r="B28" s="67"/>
      <c r="C28" s="52" t="s">
        <v>40</v>
      </c>
      <c r="D28" s="22">
        <f aca="true" t="shared" si="7" ref="D28:P28">+(D26-D27)/D27*100</f>
        <v>-10</v>
      </c>
      <c r="E28" s="23">
        <f t="shared" si="7"/>
        <v>-85.71428571428571</v>
      </c>
      <c r="F28" s="23">
        <f t="shared" si="7"/>
        <v>0</v>
      </c>
      <c r="G28" s="23">
        <f t="shared" si="7"/>
        <v>-25</v>
      </c>
      <c r="H28" s="23">
        <f t="shared" si="7"/>
        <v>0</v>
      </c>
      <c r="I28" s="23">
        <f t="shared" si="7"/>
        <v>-50</v>
      </c>
      <c r="J28" s="23">
        <f t="shared" si="7"/>
        <v>150</v>
      </c>
      <c r="K28" s="23">
        <f t="shared" si="7"/>
        <v>-33.33333333333333</v>
      </c>
      <c r="L28" s="23">
        <f t="shared" si="7"/>
        <v>60</v>
      </c>
      <c r="M28" s="23">
        <f t="shared" si="7"/>
        <v>0</v>
      </c>
      <c r="N28" s="23">
        <f t="shared" si="7"/>
        <v>400</v>
      </c>
      <c r="O28" s="23">
        <f t="shared" si="7"/>
        <v>-20</v>
      </c>
      <c r="P28" s="24">
        <f t="shared" si="7"/>
        <v>-5.172413793103448</v>
      </c>
    </row>
    <row r="29" spans="2:16" ht="15" thickTop="1">
      <c r="B29" s="68"/>
      <c r="C29" s="31" t="s">
        <v>45</v>
      </c>
      <c r="D29" s="99">
        <f>+D5+D8+D11+D14+D17+D20+D23+D26</f>
        <v>96</v>
      </c>
      <c r="E29" s="32">
        <f aca="true" t="shared" si="8" ref="E29:O29">+E5+E8+E11+E14+E17+E20+E23+E26</f>
        <v>98</v>
      </c>
      <c r="F29" s="32">
        <f t="shared" si="8"/>
        <v>139</v>
      </c>
      <c r="G29" s="32">
        <f t="shared" si="8"/>
        <v>108</v>
      </c>
      <c r="H29" s="32">
        <f t="shared" si="8"/>
        <v>129</v>
      </c>
      <c r="I29" s="32">
        <f t="shared" si="8"/>
        <v>123</v>
      </c>
      <c r="J29" s="32">
        <f t="shared" si="8"/>
        <v>102</v>
      </c>
      <c r="K29" s="32">
        <f t="shared" si="8"/>
        <v>126</v>
      </c>
      <c r="L29" s="32">
        <f t="shared" si="8"/>
        <v>133</v>
      </c>
      <c r="M29" s="32">
        <f t="shared" si="8"/>
        <v>105</v>
      </c>
      <c r="N29" s="32">
        <f t="shared" si="8"/>
        <v>104</v>
      </c>
      <c r="O29" s="33">
        <f t="shared" si="8"/>
        <v>125</v>
      </c>
      <c r="P29" s="34">
        <f>+P5+P8+P11+P14+P17+P20+P23+P26</f>
        <v>1388</v>
      </c>
    </row>
    <row r="30" spans="2:16" ht="14.25">
      <c r="B30" s="69" t="s">
        <v>31</v>
      </c>
      <c r="C30" s="60" t="s">
        <v>42</v>
      </c>
      <c r="D30" s="37">
        <f aca="true" t="shared" si="9" ref="D30:O30">+D6+D9+D12+D15+D18+D21+D24+D27</f>
        <v>125</v>
      </c>
      <c r="E30" s="38">
        <f t="shared" si="9"/>
        <v>114</v>
      </c>
      <c r="F30" s="38">
        <f t="shared" si="9"/>
        <v>115</v>
      </c>
      <c r="G30" s="38">
        <f t="shared" si="9"/>
        <v>125</v>
      </c>
      <c r="H30" s="38">
        <f t="shared" si="9"/>
        <v>115</v>
      </c>
      <c r="I30" s="38">
        <f t="shared" si="9"/>
        <v>124</v>
      </c>
      <c r="J30" s="38">
        <f t="shared" si="9"/>
        <v>125</v>
      </c>
      <c r="K30" s="38">
        <f t="shared" si="9"/>
        <v>127</v>
      </c>
      <c r="L30" s="38">
        <f t="shared" si="9"/>
        <v>142</v>
      </c>
      <c r="M30" s="38">
        <f t="shared" si="9"/>
        <v>117</v>
      </c>
      <c r="N30" s="38">
        <f t="shared" si="9"/>
        <v>87</v>
      </c>
      <c r="O30" s="39">
        <f t="shared" si="9"/>
        <v>94</v>
      </c>
      <c r="P30" s="40">
        <f>+P6+P9+P12+P15+P18+P21+P24+P27</f>
        <v>1410</v>
      </c>
    </row>
    <row r="31" spans="2:16" ht="15" thickBot="1">
      <c r="B31" s="70"/>
      <c r="C31" s="61" t="s">
        <v>40</v>
      </c>
      <c r="D31" s="42">
        <f aca="true" t="shared" si="10" ref="D31:P31">+(D29-D30)/D30*100</f>
        <v>-23.200000000000003</v>
      </c>
      <c r="E31" s="43">
        <f t="shared" si="10"/>
        <v>-14.035087719298245</v>
      </c>
      <c r="F31" s="43">
        <f t="shared" si="10"/>
        <v>20.869565217391305</v>
      </c>
      <c r="G31" s="43">
        <f t="shared" si="10"/>
        <v>-13.600000000000001</v>
      </c>
      <c r="H31" s="43">
        <f t="shared" si="10"/>
        <v>12.173913043478262</v>
      </c>
      <c r="I31" s="43">
        <f t="shared" si="10"/>
        <v>-0.8064516129032258</v>
      </c>
      <c r="J31" s="43">
        <f t="shared" si="10"/>
        <v>-18.4</v>
      </c>
      <c r="K31" s="43">
        <f t="shared" si="10"/>
        <v>-0.7874015748031495</v>
      </c>
      <c r="L31" s="43">
        <f t="shared" si="10"/>
        <v>-6.338028169014084</v>
      </c>
      <c r="M31" s="43">
        <f t="shared" si="10"/>
        <v>-10.256410256410255</v>
      </c>
      <c r="N31" s="43">
        <f t="shared" si="10"/>
        <v>19.54022988505747</v>
      </c>
      <c r="O31" s="43">
        <f t="shared" si="10"/>
        <v>32.97872340425532</v>
      </c>
      <c r="P31" s="44">
        <f t="shared" si="10"/>
        <v>-1.5602836879432624</v>
      </c>
    </row>
    <row r="32" spans="2:16" ht="15" thickTop="1">
      <c r="B32" s="68"/>
      <c r="C32" s="31" t="s">
        <v>45</v>
      </c>
      <c r="D32" s="77">
        <f>D35-D29</f>
        <v>10</v>
      </c>
      <c r="E32" s="77">
        <f aca="true" t="shared" si="11" ref="E32:O32">E35-E29</f>
        <v>7</v>
      </c>
      <c r="F32" s="77">
        <f t="shared" si="11"/>
        <v>9</v>
      </c>
      <c r="G32" s="77">
        <f t="shared" si="11"/>
        <v>7</v>
      </c>
      <c r="H32" s="77">
        <f t="shared" si="11"/>
        <v>13</v>
      </c>
      <c r="I32" s="77">
        <f t="shared" si="11"/>
        <v>7</v>
      </c>
      <c r="J32" s="77">
        <f t="shared" si="11"/>
        <v>6</v>
      </c>
      <c r="K32" s="77">
        <f t="shared" si="11"/>
        <v>2</v>
      </c>
      <c r="L32" s="77">
        <f t="shared" si="11"/>
        <v>7</v>
      </c>
      <c r="M32" s="77">
        <f t="shared" si="11"/>
        <v>9</v>
      </c>
      <c r="N32" s="77">
        <f t="shared" si="11"/>
        <v>5</v>
      </c>
      <c r="O32" s="77">
        <f t="shared" si="11"/>
        <v>3</v>
      </c>
      <c r="P32" s="34">
        <f>+P35-P29</f>
        <v>85</v>
      </c>
    </row>
    <row r="33" spans="2:16" ht="14.25">
      <c r="B33" s="69" t="s">
        <v>41</v>
      </c>
      <c r="C33" s="60" t="s">
        <v>42</v>
      </c>
      <c r="D33" s="37">
        <v>7</v>
      </c>
      <c r="E33" s="38">
        <v>6</v>
      </c>
      <c r="F33" s="38">
        <v>12</v>
      </c>
      <c r="G33" s="38">
        <v>12</v>
      </c>
      <c r="H33" s="38">
        <v>15</v>
      </c>
      <c r="I33" s="38">
        <v>10</v>
      </c>
      <c r="J33" s="38">
        <v>6</v>
      </c>
      <c r="K33" s="38">
        <v>3</v>
      </c>
      <c r="L33" s="38">
        <v>3</v>
      </c>
      <c r="M33" s="38">
        <v>2</v>
      </c>
      <c r="N33" s="38">
        <v>2</v>
      </c>
      <c r="O33" s="39">
        <v>11</v>
      </c>
      <c r="P33" s="40">
        <f>+P36-P30</f>
        <v>89</v>
      </c>
    </row>
    <row r="34" spans="2:16" ht="15" thickBot="1">
      <c r="B34" s="70"/>
      <c r="C34" s="61" t="s">
        <v>40</v>
      </c>
      <c r="D34" s="42">
        <f aca="true" t="shared" si="12" ref="D34:P34">+(D32-D33)/D33*100</f>
        <v>42.857142857142854</v>
      </c>
      <c r="E34" s="43">
        <f t="shared" si="12"/>
        <v>16.666666666666664</v>
      </c>
      <c r="F34" s="43">
        <f t="shared" si="12"/>
        <v>-25</v>
      </c>
      <c r="G34" s="43">
        <f t="shared" si="12"/>
        <v>-41.66666666666667</v>
      </c>
      <c r="H34" s="43">
        <f t="shared" si="12"/>
        <v>-13.333333333333334</v>
      </c>
      <c r="I34" s="43">
        <f t="shared" si="12"/>
        <v>-30</v>
      </c>
      <c r="J34" s="43">
        <f t="shared" si="12"/>
        <v>0</v>
      </c>
      <c r="K34" s="43">
        <f t="shared" si="12"/>
        <v>-33.33333333333333</v>
      </c>
      <c r="L34" s="43">
        <f t="shared" si="12"/>
        <v>133.33333333333331</v>
      </c>
      <c r="M34" s="43">
        <f t="shared" si="12"/>
        <v>350</v>
      </c>
      <c r="N34" s="43">
        <f t="shared" si="12"/>
        <v>150</v>
      </c>
      <c r="O34" s="43">
        <f t="shared" si="12"/>
        <v>-72.72727272727273</v>
      </c>
      <c r="P34" s="44">
        <f t="shared" si="12"/>
        <v>-4.49438202247191</v>
      </c>
    </row>
    <row r="35" spans="2:16" ht="15" thickTop="1">
      <c r="B35" s="71"/>
      <c r="C35" s="54" t="s">
        <v>45</v>
      </c>
      <c r="D35" s="117">
        <v>106</v>
      </c>
      <c r="E35" s="28">
        <v>105</v>
      </c>
      <c r="F35" s="28">
        <v>148</v>
      </c>
      <c r="G35" s="28">
        <v>115</v>
      </c>
      <c r="H35" s="29">
        <v>142</v>
      </c>
      <c r="I35" s="28">
        <v>130</v>
      </c>
      <c r="J35" s="28">
        <v>108</v>
      </c>
      <c r="K35" s="28">
        <v>128</v>
      </c>
      <c r="L35" s="28">
        <v>140</v>
      </c>
      <c r="M35" s="28">
        <v>114</v>
      </c>
      <c r="N35" s="28">
        <v>109</v>
      </c>
      <c r="O35" s="115">
        <v>128</v>
      </c>
      <c r="P35" s="30">
        <f>SUM(D35:O35)</f>
        <v>1473</v>
      </c>
    </row>
    <row r="36" spans="2:16" ht="14.25">
      <c r="B36" s="72" t="s">
        <v>32</v>
      </c>
      <c r="C36" s="62" t="s">
        <v>42</v>
      </c>
      <c r="D36" s="127">
        <v>132</v>
      </c>
      <c r="E36" s="124">
        <v>120</v>
      </c>
      <c r="F36" s="124">
        <v>127</v>
      </c>
      <c r="G36" s="124">
        <v>137</v>
      </c>
      <c r="H36" s="125">
        <v>130</v>
      </c>
      <c r="I36" s="124">
        <v>134</v>
      </c>
      <c r="J36" s="124">
        <v>131</v>
      </c>
      <c r="K36" s="124">
        <v>130</v>
      </c>
      <c r="L36" s="124">
        <v>145</v>
      </c>
      <c r="M36" s="124">
        <v>119</v>
      </c>
      <c r="N36" s="124">
        <v>89</v>
      </c>
      <c r="O36" s="116">
        <v>105</v>
      </c>
      <c r="P36" s="126">
        <f>SUM(D36:O36)</f>
        <v>1499</v>
      </c>
    </row>
    <row r="37" spans="2:16" ht="15" thickBot="1">
      <c r="B37" s="73"/>
      <c r="C37" s="55" t="s">
        <v>40</v>
      </c>
      <c r="D37" s="48">
        <f aca="true" t="shared" si="13" ref="D37:P37">+(D35-D36)/D36*100</f>
        <v>-19.696969696969695</v>
      </c>
      <c r="E37" s="49">
        <f t="shared" si="13"/>
        <v>-12.5</v>
      </c>
      <c r="F37" s="49">
        <f t="shared" si="13"/>
        <v>16.535433070866144</v>
      </c>
      <c r="G37" s="49">
        <f t="shared" si="13"/>
        <v>-16.05839416058394</v>
      </c>
      <c r="H37" s="49">
        <f t="shared" si="13"/>
        <v>9.230769230769232</v>
      </c>
      <c r="I37" s="49">
        <f t="shared" si="13"/>
        <v>-2.9850746268656714</v>
      </c>
      <c r="J37" s="49">
        <f t="shared" si="13"/>
        <v>-17.557251908396946</v>
      </c>
      <c r="K37" s="49">
        <f t="shared" si="13"/>
        <v>-1.5384615384615385</v>
      </c>
      <c r="L37" s="49">
        <f t="shared" si="13"/>
        <v>-3.4482758620689653</v>
      </c>
      <c r="M37" s="49">
        <f t="shared" si="13"/>
        <v>-4.201680672268908</v>
      </c>
      <c r="N37" s="49">
        <f t="shared" si="13"/>
        <v>22.47191011235955</v>
      </c>
      <c r="O37" s="49">
        <f t="shared" si="13"/>
        <v>21.904761904761905</v>
      </c>
      <c r="P37" s="50">
        <f t="shared" si="13"/>
        <v>-1.734489659773182</v>
      </c>
    </row>
    <row r="38" spans="2:16" ht="13.5">
      <c r="B38" s="1"/>
      <c r="C38" s="1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15" activePane="bottomRight" state="frozen"/>
      <selection pane="topLeft" activeCell="O5" sqref="O5"/>
      <selection pane="topRight" activeCell="O5" sqref="O5"/>
      <selection pane="bottomLeft" activeCell="O5" sqref="O5"/>
      <selection pane="bottomRight" activeCell="O5" sqref="O5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4" t="s">
        <v>48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3"/>
      <c r="C4" s="75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76"/>
      <c r="C5" s="58" t="s">
        <v>45</v>
      </c>
      <c r="D5" s="20">
        <v>7</v>
      </c>
      <c r="E5" s="13">
        <v>19</v>
      </c>
      <c r="F5" s="13">
        <v>46</v>
      </c>
      <c r="G5" s="13">
        <v>20</v>
      </c>
      <c r="H5" s="14">
        <v>9</v>
      </c>
      <c r="I5" s="13">
        <v>28</v>
      </c>
      <c r="J5" s="13">
        <v>22</v>
      </c>
      <c r="K5" s="13">
        <v>30</v>
      </c>
      <c r="L5" s="13">
        <v>95</v>
      </c>
      <c r="M5" s="13">
        <v>76</v>
      </c>
      <c r="N5" s="13">
        <v>26</v>
      </c>
      <c r="O5" s="111">
        <v>45</v>
      </c>
      <c r="P5" s="15">
        <f>SUM(D5:O5)</f>
        <v>423</v>
      </c>
    </row>
    <row r="6" spans="2:16" ht="14.25">
      <c r="B6" s="65" t="s">
        <v>23</v>
      </c>
      <c r="C6" s="59" t="s">
        <v>42</v>
      </c>
      <c r="D6" s="118">
        <v>60</v>
      </c>
      <c r="E6" s="119">
        <v>0</v>
      </c>
      <c r="F6" s="119">
        <v>34</v>
      </c>
      <c r="G6" s="119">
        <v>25</v>
      </c>
      <c r="H6" s="120">
        <v>29</v>
      </c>
      <c r="I6" s="119">
        <v>56</v>
      </c>
      <c r="J6" s="119">
        <v>56</v>
      </c>
      <c r="K6" s="119">
        <v>34</v>
      </c>
      <c r="L6" s="119">
        <v>7</v>
      </c>
      <c r="M6" s="119">
        <v>22</v>
      </c>
      <c r="N6" s="119">
        <v>24</v>
      </c>
      <c r="O6" s="121">
        <v>44</v>
      </c>
      <c r="P6" s="122">
        <f>SUM(D6:O6)</f>
        <v>391</v>
      </c>
    </row>
    <row r="7" spans="2:16" ht="14.25">
      <c r="B7" s="66"/>
      <c r="C7" s="52" t="s">
        <v>40</v>
      </c>
      <c r="D7" s="22">
        <f>+(D5-D6)/D6*100</f>
        <v>-88.33333333333333</v>
      </c>
      <c r="E7" s="26" t="e">
        <f aca="true" t="shared" si="0" ref="E7:O7">+(E5-E6)/E6*100</f>
        <v>#DIV/0!</v>
      </c>
      <c r="F7" s="26">
        <f t="shared" si="0"/>
        <v>35.294117647058826</v>
      </c>
      <c r="G7" s="26">
        <f t="shared" si="0"/>
        <v>-20</v>
      </c>
      <c r="H7" s="23">
        <f t="shared" si="0"/>
        <v>-68.96551724137932</v>
      </c>
      <c r="I7" s="27">
        <f t="shared" si="0"/>
        <v>-50</v>
      </c>
      <c r="J7" s="26">
        <f t="shared" si="0"/>
        <v>-60.71428571428571</v>
      </c>
      <c r="K7" s="26">
        <f t="shared" si="0"/>
        <v>-11.76470588235294</v>
      </c>
      <c r="L7" s="26">
        <f t="shared" si="0"/>
        <v>1257.142857142857</v>
      </c>
      <c r="M7" s="23">
        <f t="shared" si="0"/>
        <v>245.45454545454547</v>
      </c>
      <c r="N7" s="27">
        <f t="shared" si="0"/>
        <v>8.333333333333332</v>
      </c>
      <c r="O7" s="109">
        <f t="shared" si="0"/>
        <v>2.272727272727273</v>
      </c>
      <c r="P7" s="24">
        <f>+(P5-P6)/P6*100</f>
        <v>8.184143222506394</v>
      </c>
    </row>
    <row r="8" spans="2:16" ht="14.25">
      <c r="B8" s="64"/>
      <c r="C8" s="58" t="s">
        <v>45</v>
      </c>
      <c r="D8" s="20">
        <v>0</v>
      </c>
      <c r="E8" s="13">
        <v>14</v>
      </c>
      <c r="F8" s="13">
        <v>4</v>
      </c>
      <c r="G8" s="13">
        <v>0</v>
      </c>
      <c r="H8" s="14">
        <v>24</v>
      </c>
      <c r="I8" s="13">
        <v>12</v>
      </c>
      <c r="J8" s="13">
        <v>16</v>
      </c>
      <c r="K8" s="13">
        <v>5</v>
      </c>
      <c r="L8" s="13">
        <v>15</v>
      </c>
      <c r="M8" s="13">
        <v>2</v>
      </c>
      <c r="N8" s="13">
        <v>0</v>
      </c>
      <c r="O8" s="111">
        <v>6</v>
      </c>
      <c r="P8" s="15">
        <f>SUM(D8:O8)</f>
        <v>98</v>
      </c>
    </row>
    <row r="9" spans="2:16" ht="14.25">
      <c r="B9" s="65" t="s">
        <v>33</v>
      </c>
      <c r="C9" s="59" t="s">
        <v>42</v>
      </c>
      <c r="D9" s="118">
        <v>0</v>
      </c>
      <c r="E9" s="119">
        <v>8</v>
      </c>
      <c r="F9" s="119">
        <v>2</v>
      </c>
      <c r="G9" s="119">
        <v>0</v>
      </c>
      <c r="H9" s="120">
        <v>0</v>
      </c>
      <c r="I9" s="119">
        <v>0</v>
      </c>
      <c r="J9" s="119">
        <v>5</v>
      </c>
      <c r="K9" s="119">
        <v>6</v>
      </c>
      <c r="L9" s="119">
        <v>2</v>
      </c>
      <c r="M9" s="119">
        <v>0</v>
      </c>
      <c r="N9" s="119">
        <v>0</v>
      </c>
      <c r="O9" s="121">
        <v>0</v>
      </c>
      <c r="P9" s="122">
        <f>SUM(D9:O9)</f>
        <v>23</v>
      </c>
    </row>
    <row r="10" spans="2:16" ht="14.25">
      <c r="B10" s="66"/>
      <c r="C10" s="52" t="s">
        <v>40</v>
      </c>
      <c r="D10" s="103" t="e">
        <f>+(D8-D9)/D9*100</f>
        <v>#DIV/0!</v>
      </c>
      <c r="E10" s="23">
        <f aca="true" t="shared" si="1" ref="E10:O10">+(E8-E9)/E9*100</f>
        <v>75</v>
      </c>
      <c r="F10" s="23">
        <f t="shared" si="1"/>
        <v>100</v>
      </c>
      <c r="G10" s="23" t="e">
        <f t="shared" si="1"/>
        <v>#DIV/0!</v>
      </c>
      <c r="H10" s="23" t="e">
        <f t="shared" si="1"/>
        <v>#DIV/0!</v>
      </c>
      <c r="I10" s="23" t="e">
        <f t="shared" si="1"/>
        <v>#DIV/0!</v>
      </c>
      <c r="J10" s="23">
        <f>+(J8-J9)/J9*100</f>
        <v>220.00000000000003</v>
      </c>
      <c r="K10" s="23">
        <f t="shared" si="1"/>
        <v>-16.666666666666664</v>
      </c>
      <c r="L10" s="23">
        <f t="shared" si="1"/>
        <v>650</v>
      </c>
      <c r="M10" s="23" t="e">
        <f t="shared" si="1"/>
        <v>#DIV/0!</v>
      </c>
      <c r="N10" s="23" t="e">
        <f t="shared" si="1"/>
        <v>#DIV/0!</v>
      </c>
      <c r="O10" s="23" t="e">
        <f t="shared" si="1"/>
        <v>#DIV/0!</v>
      </c>
      <c r="P10" s="24">
        <f>+(P8-P9)/P9*100</f>
        <v>326.0869565217391</v>
      </c>
    </row>
    <row r="11" spans="2:16" ht="14.25">
      <c r="B11" s="64"/>
      <c r="C11" s="58" t="s">
        <v>45</v>
      </c>
      <c r="D11" s="20">
        <v>50</v>
      </c>
      <c r="E11" s="13">
        <v>8</v>
      </c>
      <c r="F11" s="13">
        <v>22</v>
      </c>
      <c r="G11" s="13">
        <v>34</v>
      </c>
      <c r="H11" s="14">
        <v>30</v>
      </c>
      <c r="I11" s="13">
        <v>70</v>
      </c>
      <c r="J11" s="13">
        <v>77</v>
      </c>
      <c r="K11" s="13">
        <v>30</v>
      </c>
      <c r="L11" s="13">
        <v>55</v>
      </c>
      <c r="M11" s="13">
        <v>43</v>
      </c>
      <c r="N11" s="13">
        <v>40</v>
      </c>
      <c r="O11" s="111">
        <v>82</v>
      </c>
      <c r="P11" s="15">
        <f>SUM(D11:O11)</f>
        <v>541</v>
      </c>
    </row>
    <row r="12" spans="2:16" ht="14.25">
      <c r="B12" s="65" t="s">
        <v>25</v>
      </c>
      <c r="C12" s="59" t="s">
        <v>42</v>
      </c>
      <c r="D12" s="118">
        <v>88</v>
      </c>
      <c r="E12" s="119">
        <v>58</v>
      </c>
      <c r="F12" s="119">
        <v>31</v>
      </c>
      <c r="G12" s="119">
        <v>8</v>
      </c>
      <c r="H12" s="120">
        <v>18</v>
      </c>
      <c r="I12" s="119">
        <v>17</v>
      </c>
      <c r="J12" s="119">
        <v>18</v>
      </c>
      <c r="K12" s="119">
        <v>70</v>
      </c>
      <c r="L12" s="119">
        <v>99</v>
      </c>
      <c r="M12" s="119">
        <v>55</v>
      </c>
      <c r="N12" s="119">
        <v>36</v>
      </c>
      <c r="O12" s="121">
        <v>42</v>
      </c>
      <c r="P12" s="122">
        <f>SUM(D12:O12)</f>
        <v>540</v>
      </c>
    </row>
    <row r="13" spans="2:16" ht="14.25">
      <c r="B13" s="66"/>
      <c r="C13" s="52" t="s">
        <v>40</v>
      </c>
      <c r="D13" s="103">
        <f aca="true" t="shared" si="2" ref="D13:P13">+(D11-D12)/D12*100</f>
        <v>-43.18181818181818</v>
      </c>
      <c r="E13" s="23">
        <f t="shared" si="2"/>
        <v>-86.20689655172413</v>
      </c>
      <c r="F13" s="27">
        <f t="shared" si="2"/>
        <v>-29.03225806451613</v>
      </c>
      <c r="G13" s="26">
        <f t="shared" si="2"/>
        <v>325</v>
      </c>
      <c r="H13" s="26">
        <f t="shared" si="2"/>
        <v>66.66666666666666</v>
      </c>
      <c r="I13" s="23">
        <f t="shared" si="2"/>
        <v>311.7647058823529</v>
      </c>
      <c r="J13" s="27">
        <f t="shared" si="2"/>
        <v>327.77777777777777</v>
      </c>
      <c r="K13" s="26">
        <f t="shared" si="2"/>
        <v>-57.14285714285714</v>
      </c>
      <c r="L13" s="26">
        <f t="shared" si="2"/>
        <v>-44.44444444444444</v>
      </c>
      <c r="M13" s="26">
        <f t="shared" si="2"/>
        <v>-21.818181818181817</v>
      </c>
      <c r="N13" s="26">
        <f t="shared" si="2"/>
        <v>11.11111111111111</v>
      </c>
      <c r="O13" s="109">
        <f t="shared" si="2"/>
        <v>95.23809523809523</v>
      </c>
      <c r="P13" s="24">
        <f t="shared" si="2"/>
        <v>0.1851851851851852</v>
      </c>
    </row>
    <row r="14" spans="2:16" ht="14.25">
      <c r="B14" s="64"/>
      <c r="C14" s="58" t="s">
        <v>45</v>
      </c>
      <c r="D14" s="104">
        <v>0</v>
      </c>
      <c r="E14" s="13">
        <v>0</v>
      </c>
      <c r="F14" s="12">
        <v>0</v>
      </c>
      <c r="G14" s="13">
        <v>9</v>
      </c>
      <c r="H14" s="14">
        <v>0</v>
      </c>
      <c r="I14" s="13">
        <v>13</v>
      </c>
      <c r="J14" s="13">
        <v>8</v>
      </c>
      <c r="K14" s="13">
        <v>8</v>
      </c>
      <c r="L14" s="13">
        <v>16</v>
      </c>
      <c r="M14" s="13">
        <v>0</v>
      </c>
      <c r="N14" s="13">
        <v>8</v>
      </c>
      <c r="O14" s="111">
        <v>0</v>
      </c>
      <c r="P14" s="15">
        <f>SUM(D14:O14)</f>
        <v>62</v>
      </c>
    </row>
    <row r="15" spans="2:16" ht="14.25">
      <c r="B15" s="65" t="s">
        <v>34</v>
      </c>
      <c r="C15" s="59" t="s">
        <v>42</v>
      </c>
      <c r="D15" s="114">
        <v>10</v>
      </c>
      <c r="E15" s="119">
        <v>0</v>
      </c>
      <c r="F15" s="128">
        <v>9</v>
      </c>
      <c r="G15" s="119">
        <v>22</v>
      </c>
      <c r="H15" s="120">
        <v>0</v>
      </c>
      <c r="I15" s="119">
        <v>24</v>
      </c>
      <c r="J15" s="119">
        <v>24</v>
      </c>
      <c r="K15" s="119">
        <v>14</v>
      </c>
      <c r="L15" s="119">
        <v>40</v>
      </c>
      <c r="M15" s="119">
        <v>14</v>
      </c>
      <c r="N15" s="119">
        <v>31</v>
      </c>
      <c r="O15" s="121">
        <v>16</v>
      </c>
      <c r="P15" s="122">
        <f>SUM(D15:O15)</f>
        <v>204</v>
      </c>
    </row>
    <row r="16" spans="2:16" ht="14.25">
      <c r="B16" s="66"/>
      <c r="C16" s="52" t="s">
        <v>40</v>
      </c>
      <c r="D16" s="103">
        <f aca="true" t="shared" si="3" ref="D16:P16">+(D14-D15)/D15*100</f>
        <v>-100</v>
      </c>
      <c r="E16" s="23" t="e">
        <f t="shared" si="3"/>
        <v>#DIV/0!</v>
      </c>
      <c r="F16" s="101">
        <f t="shared" si="3"/>
        <v>-100</v>
      </c>
      <c r="G16" s="23">
        <f t="shared" si="3"/>
        <v>-59.09090909090909</v>
      </c>
      <c r="H16" s="23" t="e">
        <f t="shared" si="3"/>
        <v>#DIV/0!</v>
      </c>
      <c r="I16" s="23">
        <f t="shared" si="3"/>
        <v>-45.83333333333333</v>
      </c>
      <c r="J16" s="23">
        <f t="shared" si="3"/>
        <v>-66.66666666666666</v>
      </c>
      <c r="K16" s="23">
        <f t="shared" si="3"/>
        <v>-42.857142857142854</v>
      </c>
      <c r="L16" s="23">
        <f t="shared" si="3"/>
        <v>-60</v>
      </c>
      <c r="M16" s="23">
        <f t="shared" si="3"/>
        <v>-100</v>
      </c>
      <c r="N16" s="23">
        <f t="shared" si="3"/>
        <v>-74.19354838709677</v>
      </c>
      <c r="O16" s="23">
        <f t="shared" si="3"/>
        <v>-100</v>
      </c>
      <c r="P16" s="24">
        <f t="shared" si="3"/>
        <v>-69.6078431372549</v>
      </c>
    </row>
    <row r="17" spans="2:16" ht="14.25">
      <c r="B17" s="64"/>
      <c r="C17" s="58" t="s">
        <v>45</v>
      </c>
      <c r="D17" s="104">
        <v>0</v>
      </c>
      <c r="E17" s="13">
        <v>2</v>
      </c>
      <c r="F17" s="12">
        <v>0</v>
      </c>
      <c r="G17" s="13">
        <v>0</v>
      </c>
      <c r="H17" s="14">
        <v>0</v>
      </c>
      <c r="I17" s="13">
        <v>0</v>
      </c>
      <c r="J17" s="13">
        <v>10</v>
      </c>
      <c r="K17" s="100">
        <v>6</v>
      </c>
      <c r="L17" s="13">
        <v>6</v>
      </c>
      <c r="M17" s="13">
        <v>0</v>
      </c>
      <c r="N17" s="13">
        <v>0</v>
      </c>
      <c r="O17" s="111">
        <v>0</v>
      </c>
      <c r="P17" s="15">
        <f>SUM(D17:O17)</f>
        <v>24</v>
      </c>
    </row>
    <row r="18" spans="2:16" ht="14.25">
      <c r="B18" s="65" t="s">
        <v>35</v>
      </c>
      <c r="C18" s="59" t="s">
        <v>42</v>
      </c>
      <c r="D18" s="114">
        <v>0</v>
      </c>
      <c r="E18" s="119">
        <v>0</v>
      </c>
      <c r="F18" s="128">
        <v>0</v>
      </c>
      <c r="G18" s="119">
        <v>0</v>
      </c>
      <c r="H18" s="120">
        <v>0</v>
      </c>
      <c r="I18" s="119">
        <v>12</v>
      </c>
      <c r="J18" s="119">
        <v>12</v>
      </c>
      <c r="K18" s="129">
        <v>0</v>
      </c>
      <c r="L18" s="119">
        <v>10</v>
      </c>
      <c r="M18" s="119">
        <v>12</v>
      </c>
      <c r="N18" s="119">
        <v>11</v>
      </c>
      <c r="O18" s="121">
        <v>0</v>
      </c>
      <c r="P18" s="122">
        <f>SUM(D18:O18)</f>
        <v>57</v>
      </c>
    </row>
    <row r="19" spans="2:16" ht="14.25">
      <c r="B19" s="66"/>
      <c r="C19" s="52" t="s">
        <v>40</v>
      </c>
      <c r="D19" s="105" t="e">
        <f>+(D17-D18)/D18*100</f>
        <v>#DIV/0!</v>
      </c>
      <c r="E19" s="94" t="e">
        <f aca="true" t="shared" si="4" ref="E19:O19">+(E17-E18)/E18*100</f>
        <v>#DIV/0!</v>
      </c>
      <c r="F19" s="94" t="e">
        <f t="shared" si="4"/>
        <v>#DIV/0!</v>
      </c>
      <c r="G19" s="56" t="e">
        <f t="shared" si="4"/>
        <v>#DIV/0!</v>
      </c>
      <c r="H19" s="95" t="e">
        <f t="shared" si="4"/>
        <v>#DIV/0!</v>
      </c>
      <c r="I19" s="95">
        <f t="shared" si="4"/>
        <v>-100</v>
      </c>
      <c r="J19" s="94">
        <f t="shared" si="4"/>
        <v>-16.666666666666664</v>
      </c>
      <c r="K19" s="56" t="e">
        <f t="shared" si="4"/>
        <v>#DIV/0!</v>
      </c>
      <c r="L19" s="95">
        <f t="shared" si="4"/>
        <v>-40</v>
      </c>
      <c r="M19" s="95">
        <f t="shared" si="4"/>
        <v>-100</v>
      </c>
      <c r="N19" s="95">
        <f t="shared" si="4"/>
        <v>-100</v>
      </c>
      <c r="O19" s="110" t="e">
        <f t="shared" si="4"/>
        <v>#DIV/0!</v>
      </c>
      <c r="P19" s="24">
        <f>+(P17-P18)/P18*100</f>
        <v>-57.89473684210527</v>
      </c>
    </row>
    <row r="20" spans="2:16" ht="14.25">
      <c r="B20" s="64"/>
      <c r="C20" s="58" t="s">
        <v>45</v>
      </c>
      <c r="D20" s="104">
        <v>0</v>
      </c>
      <c r="E20" s="13">
        <v>4</v>
      </c>
      <c r="F20" s="12">
        <v>8</v>
      </c>
      <c r="G20" s="13">
        <v>0</v>
      </c>
      <c r="H20" s="14">
        <v>0</v>
      </c>
      <c r="I20" s="13">
        <v>0</v>
      </c>
      <c r="J20" s="13">
        <v>8</v>
      </c>
      <c r="K20" s="13">
        <v>0</v>
      </c>
      <c r="L20" s="13">
        <v>0</v>
      </c>
      <c r="M20" s="13">
        <v>6</v>
      </c>
      <c r="N20" s="13">
        <v>0</v>
      </c>
      <c r="O20" s="111">
        <v>0</v>
      </c>
      <c r="P20" s="15">
        <f>SUM(D20:O20)</f>
        <v>26</v>
      </c>
    </row>
    <row r="21" spans="2:16" ht="14.25">
      <c r="B21" s="65" t="s">
        <v>28</v>
      </c>
      <c r="C21" s="59" t="s">
        <v>42</v>
      </c>
      <c r="D21" s="114">
        <v>0</v>
      </c>
      <c r="E21" s="119">
        <v>0</v>
      </c>
      <c r="F21" s="128">
        <v>0</v>
      </c>
      <c r="G21" s="119">
        <v>0</v>
      </c>
      <c r="H21" s="120">
        <v>0</v>
      </c>
      <c r="I21" s="119">
        <v>0</v>
      </c>
      <c r="J21" s="119">
        <v>0</v>
      </c>
      <c r="K21" s="119">
        <v>10</v>
      </c>
      <c r="L21" s="119">
        <v>14</v>
      </c>
      <c r="M21" s="119">
        <v>0</v>
      </c>
      <c r="N21" s="119">
        <v>0</v>
      </c>
      <c r="O21" s="121">
        <v>0</v>
      </c>
      <c r="P21" s="122">
        <f>SUM(D21:O21)</f>
        <v>24</v>
      </c>
    </row>
    <row r="22" spans="2:16" ht="14.25">
      <c r="B22" s="66"/>
      <c r="C22" s="52" t="s">
        <v>40</v>
      </c>
      <c r="D22" s="105" t="e">
        <f aca="true" t="shared" si="5" ref="D22:P22">+(D20-D21)/D21*100</f>
        <v>#DIV/0!</v>
      </c>
      <c r="E22" s="94" t="e">
        <f t="shared" si="5"/>
        <v>#DIV/0!</v>
      </c>
      <c r="F22" s="56" t="e">
        <f t="shared" si="5"/>
        <v>#DIV/0!</v>
      </c>
      <c r="G22" s="95" t="e">
        <f t="shared" si="5"/>
        <v>#DIV/0!</v>
      </c>
      <c r="H22" s="95" t="e">
        <f t="shared" si="5"/>
        <v>#DIV/0!</v>
      </c>
      <c r="I22" s="94" t="e">
        <f t="shared" si="5"/>
        <v>#DIV/0!</v>
      </c>
      <c r="J22" s="56" t="e">
        <f t="shared" si="5"/>
        <v>#DIV/0!</v>
      </c>
      <c r="K22" s="95">
        <f t="shared" si="5"/>
        <v>-100</v>
      </c>
      <c r="L22" s="95">
        <f t="shared" si="5"/>
        <v>-100</v>
      </c>
      <c r="M22" s="95" t="e">
        <f t="shared" si="5"/>
        <v>#DIV/0!</v>
      </c>
      <c r="N22" s="95" t="e">
        <f t="shared" si="5"/>
        <v>#DIV/0!</v>
      </c>
      <c r="O22" s="110" t="e">
        <f t="shared" si="5"/>
        <v>#DIV/0!</v>
      </c>
      <c r="P22" s="24">
        <f t="shared" si="5"/>
        <v>8.333333333333332</v>
      </c>
    </row>
    <row r="23" spans="2:16" ht="14.25">
      <c r="B23" s="64"/>
      <c r="C23" s="58" t="s">
        <v>45</v>
      </c>
      <c r="D23" s="104">
        <v>0</v>
      </c>
      <c r="E23" s="13">
        <v>0</v>
      </c>
      <c r="F23" s="12">
        <v>0</v>
      </c>
      <c r="G23" s="13">
        <v>0</v>
      </c>
      <c r="H23" s="14">
        <v>0</v>
      </c>
      <c r="I23" s="13">
        <v>6</v>
      </c>
      <c r="J23" s="13">
        <v>14</v>
      </c>
      <c r="K23" s="13">
        <v>0</v>
      </c>
      <c r="L23" s="13">
        <v>4</v>
      </c>
      <c r="M23" s="13">
        <v>0</v>
      </c>
      <c r="N23" s="13">
        <v>10</v>
      </c>
      <c r="O23" s="111">
        <v>0</v>
      </c>
      <c r="P23" s="15">
        <f>SUM(D23:O23)</f>
        <v>34</v>
      </c>
    </row>
    <row r="24" spans="2:16" ht="14.25">
      <c r="B24" s="65" t="s">
        <v>36</v>
      </c>
      <c r="C24" s="59" t="s">
        <v>42</v>
      </c>
      <c r="D24" s="114">
        <v>0</v>
      </c>
      <c r="E24" s="119">
        <v>0</v>
      </c>
      <c r="F24" s="128">
        <v>0</v>
      </c>
      <c r="G24" s="119">
        <v>1</v>
      </c>
      <c r="H24" s="120">
        <v>0</v>
      </c>
      <c r="I24" s="119">
        <v>0</v>
      </c>
      <c r="J24" s="119">
        <v>1</v>
      </c>
      <c r="K24" s="119">
        <v>8</v>
      </c>
      <c r="L24" s="119">
        <v>6</v>
      </c>
      <c r="M24" s="119">
        <v>0</v>
      </c>
      <c r="N24" s="119">
        <v>12</v>
      </c>
      <c r="O24" s="121">
        <v>0</v>
      </c>
      <c r="P24" s="122">
        <f>SUM(D24:O24)</f>
        <v>28</v>
      </c>
    </row>
    <row r="25" spans="2:16" ht="14.25">
      <c r="B25" s="66"/>
      <c r="C25" s="52" t="s">
        <v>40</v>
      </c>
      <c r="D25" s="106" t="e">
        <f aca="true" t="shared" si="6" ref="D25:P25">+(D23-D24)/D24*100</f>
        <v>#DIV/0!</v>
      </c>
      <c r="E25" s="25" t="e">
        <f t="shared" si="6"/>
        <v>#DIV/0!</v>
      </c>
      <c r="F25" s="102" t="e">
        <f t="shared" si="6"/>
        <v>#DIV/0!</v>
      </c>
      <c r="G25" s="25">
        <f t="shared" si="6"/>
        <v>-100</v>
      </c>
      <c r="H25" s="25" t="e">
        <f t="shared" si="6"/>
        <v>#DIV/0!</v>
      </c>
      <c r="I25" s="25" t="e">
        <f t="shared" si="6"/>
        <v>#DIV/0!</v>
      </c>
      <c r="J25" s="25">
        <f t="shared" si="6"/>
        <v>1300</v>
      </c>
      <c r="K25" s="25">
        <f t="shared" si="6"/>
        <v>-100</v>
      </c>
      <c r="L25" s="25">
        <f t="shared" si="6"/>
        <v>-33.33333333333333</v>
      </c>
      <c r="M25" s="25" t="e">
        <f t="shared" si="6"/>
        <v>#DIV/0!</v>
      </c>
      <c r="N25" s="25">
        <f t="shared" si="6"/>
        <v>-16.666666666666664</v>
      </c>
      <c r="O25" s="25" t="e">
        <f t="shared" si="6"/>
        <v>#DIV/0!</v>
      </c>
      <c r="P25" s="24">
        <f t="shared" si="6"/>
        <v>21.428571428571427</v>
      </c>
    </row>
    <row r="26" spans="2:16" ht="14.25">
      <c r="B26" s="64"/>
      <c r="C26" s="58" t="s">
        <v>45</v>
      </c>
      <c r="D26" s="104">
        <v>0</v>
      </c>
      <c r="E26" s="13">
        <v>0</v>
      </c>
      <c r="F26" s="12">
        <v>0</v>
      </c>
      <c r="G26" s="13">
        <v>4</v>
      </c>
      <c r="H26" s="14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11">
        <v>0</v>
      </c>
      <c r="P26" s="15">
        <f>SUM(D26:O26)</f>
        <v>4</v>
      </c>
    </row>
    <row r="27" spans="2:16" ht="14.25">
      <c r="B27" s="65" t="s">
        <v>30</v>
      </c>
      <c r="C27" s="59" t="s">
        <v>42</v>
      </c>
      <c r="D27" s="114">
        <v>18</v>
      </c>
      <c r="E27" s="119">
        <v>0</v>
      </c>
      <c r="F27" s="128">
        <v>8</v>
      </c>
      <c r="G27" s="119">
        <v>1</v>
      </c>
      <c r="H27" s="120">
        <v>12</v>
      </c>
      <c r="I27" s="119">
        <v>6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21">
        <v>0</v>
      </c>
      <c r="P27" s="122">
        <f>SUM(D27:O27)</f>
        <v>45</v>
      </c>
    </row>
    <row r="28" spans="2:16" ht="15" thickBot="1">
      <c r="B28" s="67"/>
      <c r="C28" s="11" t="s">
        <v>40</v>
      </c>
      <c r="D28" s="107">
        <f aca="true" t="shared" si="7" ref="D28:O28">+(D26-D27)/D27*100</f>
        <v>-100</v>
      </c>
      <c r="E28" s="108" t="e">
        <f t="shared" si="7"/>
        <v>#DIV/0!</v>
      </c>
      <c r="F28" s="101">
        <f t="shared" si="7"/>
        <v>-100</v>
      </c>
      <c r="G28" s="23">
        <f t="shared" si="7"/>
        <v>300</v>
      </c>
      <c r="H28" s="23">
        <f t="shared" si="7"/>
        <v>-100</v>
      </c>
      <c r="I28" s="23">
        <f t="shared" si="7"/>
        <v>-100</v>
      </c>
      <c r="J28" s="23" t="e">
        <f t="shared" si="7"/>
        <v>#DIV/0!</v>
      </c>
      <c r="K28" s="23" t="e">
        <f t="shared" si="7"/>
        <v>#DIV/0!</v>
      </c>
      <c r="L28" s="23" t="e">
        <f t="shared" si="7"/>
        <v>#DIV/0!</v>
      </c>
      <c r="M28" s="23" t="e">
        <f t="shared" si="7"/>
        <v>#DIV/0!</v>
      </c>
      <c r="N28" s="23" t="e">
        <f t="shared" si="7"/>
        <v>#DIV/0!</v>
      </c>
      <c r="O28" s="23" t="e">
        <f t="shared" si="7"/>
        <v>#DIV/0!</v>
      </c>
      <c r="P28" s="24">
        <f>+(P26-P27)/P27*100</f>
        <v>-91.11111111111111</v>
      </c>
    </row>
    <row r="29" spans="2:16" ht="15" thickTop="1">
      <c r="B29" s="68"/>
      <c r="C29" s="31" t="s">
        <v>45</v>
      </c>
      <c r="D29" s="32">
        <f>+D5+D8+D11+D14+D17+D20+D23+D26</f>
        <v>57</v>
      </c>
      <c r="E29" s="32">
        <f aca="true" t="shared" si="8" ref="E29:O29">+E5+E8+E11+E14+E17+E20+E23+E26</f>
        <v>47</v>
      </c>
      <c r="F29" s="32">
        <f t="shared" si="8"/>
        <v>80</v>
      </c>
      <c r="G29" s="32">
        <f t="shared" si="8"/>
        <v>67</v>
      </c>
      <c r="H29" s="32">
        <f t="shared" si="8"/>
        <v>63</v>
      </c>
      <c r="I29" s="32">
        <f t="shared" si="8"/>
        <v>129</v>
      </c>
      <c r="J29" s="32">
        <f t="shared" si="8"/>
        <v>155</v>
      </c>
      <c r="K29" s="32">
        <f t="shared" si="8"/>
        <v>79</v>
      </c>
      <c r="L29" s="32">
        <f t="shared" si="8"/>
        <v>191</v>
      </c>
      <c r="M29" s="32">
        <f t="shared" si="8"/>
        <v>127</v>
      </c>
      <c r="N29" s="32">
        <f t="shared" si="8"/>
        <v>84</v>
      </c>
      <c r="O29" s="33">
        <f t="shared" si="8"/>
        <v>133</v>
      </c>
      <c r="P29" s="34">
        <f>+P5+P8+P11+P14+P17+P20+P23+P26</f>
        <v>1212</v>
      </c>
    </row>
    <row r="30" spans="2:16" ht="14.25">
      <c r="B30" s="69" t="s">
        <v>37</v>
      </c>
      <c r="C30" s="87" t="s">
        <v>42</v>
      </c>
      <c r="D30" s="83">
        <f aca="true" t="shared" si="9" ref="D30:O30">+D6+D9+D12+D15+D18+D21+D24+D27</f>
        <v>176</v>
      </c>
      <c r="E30" s="38">
        <f t="shared" si="9"/>
        <v>66</v>
      </c>
      <c r="F30" s="38">
        <f t="shared" si="9"/>
        <v>84</v>
      </c>
      <c r="G30" s="38">
        <f t="shared" si="9"/>
        <v>57</v>
      </c>
      <c r="H30" s="38">
        <f t="shared" si="9"/>
        <v>59</v>
      </c>
      <c r="I30" s="38">
        <f t="shared" si="9"/>
        <v>115</v>
      </c>
      <c r="J30" s="38">
        <f t="shared" si="9"/>
        <v>116</v>
      </c>
      <c r="K30" s="38">
        <f t="shared" si="9"/>
        <v>142</v>
      </c>
      <c r="L30" s="38">
        <f t="shared" si="9"/>
        <v>178</v>
      </c>
      <c r="M30" s="38">
        <f t="shared" si="9"/>
        <v>103</v>
      </c>
      <c r="N30" s="38">
        <f t="shared" si="9"/>
        <v>114</v>
      </c>
      <c r="O30" s="39">
        <f t="shared" si="9"/>
        <v>102</v>
      </c>
      <c r="P30" s="40">
        <f>+P6+P9+P12+P15+P18+P21+P24+P27</f>
        <v>1312</v>
      </c>
    </row>
    <row r="31" spans="2:16" ht="15" thickBot="1">
      <c r="B31" s="70"/>
      <c r="C31" s="41" t="s">
        <v>40</v>
      </c>
      <c r="D31" s="84">
        <f aca="true" t="shared" si="10" ref="D31:P31">+(D29-D30)/D30*100</f>
        <v>-67.61363636363636</v>
      </c>
      <c r="E31" s="43">
        <f t="shared" si="10"/>
        <v>-28.78787878787879</v>
      </c>
      <c r="F31" s="43">
        <f t="shared" si="10"/>
        <v>-4.761904761904762</v>
      </c>
      <c r="G31" s="43">
        <f t="shared" si="10"/>
        <v>17.543859649122805</v>
      </c>
      <c r="H31" s="43">
        <f t="shared" si="10"/>
        <v>6.779661016949152</v>
      </c>
      <c r="I31" s="43">
        <f t="shared" si="10"/>
        <v>12.173913043478262</v>
      </c>
      <c r="J31" s="43">
        <f t="shared" si="10"/>
        <v>33.62068965517241</v>
      </c>
      <c r="K31" s="43">
        <f t="shared" si="10"/>
        <v>-44.36619718309859</v>
      </c>
      <c r="L31" s="43">
        <f t="shared" si="10"/>
        <v>7.303370786516854</v>
      </c>
      <c r="M31" s="43">
        <f t="shared" si="10"/>
        <v>23.300970873786408</v>
      </c>
      <c r="N31" s="43">
        <f t="shared" si="10"/>
        <v>-26.31578947368421</v>
      </c>
      <c r="O31" s="43">
        <f t="shared" si="10"/>
        <v>30.392156862745097</v>
      </c>
      <c r="P31" s="44">
        <f t="shared" si="10"/>
        <v>-7.621951219512195</v>
      </c>
    </row>
    <row r="32" spans="2:16" ht="15" thickTop="1">
      <c r="B32" s="68"/>
      <c r="C32" s="31" t="s">
        <v>45</v>
      </c>
      <c r="D32" s="32">
        <f>+D35-D29</f>
        <v>0</v>
      </c>
      <c r="E32" s="32">
        <f aca="true" t="shared" si="11" ref="E32:P32">+E35-E29</f>
        <v>1</v>
      </c>
      <c r="F32" s="32">
        <f t="shared" si="11"/>
        <v>5</v>
      </c>
      <c r="G32" s="32">
        <f t="shared" si="11"/>
        <v>0</v>
      </c>
      <c r="H32" s="32">
        <f t="shared" si="11"/>
        <v>0</v>
      </c>
      <c r="I32" s="32">
        <f t="shared" si="11"/>
        <v>4</v>
      </c>
      <c r="J32" s="32">
        <f t="shared" si="11"/>
        <v>20</v>
      </c>
      <c r="K32" s="32">
        <f t="shared" si="11"/>
        <v>11</v>
      </c>
      <c r="L32" s="32">
        <f t="shared" si="11"/>
        <v>5</v>
      </c>
      <c r="M32" s="32">
        <f t="shared" si="11"/>
        <v>5</v>
      </c>
      <c r="N32" s="32">
        <f t="shared" si="11"/>
        <v>0</v>
      </c>
      <c r="O32" s="33">
        <f t="shared" si="11"/>
        <v>2</v>
      </c>
      <c r="P32" s="34">
        <f t="shared" si="11"/>
        <v>53</v>
      </c>
    </row>
    <row r="33" spans="2:16" ht="14.25">
      <c r="B33" s="69" t="s">
        <v>41</v>
      </c>
      <c r="C33" s="87" t="s">
        <v>42</v>
      </c>
      <c r="D33" s="83">
        <f aca="true" t="shared" si="12" ref="D33:P33">+D36-D30</f>
        <v>0</v>
      </c>
      <c r="E33" s="38">
        <f t="shared" si="12"/>
        <v>0</v>
      </c>
      <c r="F33" s="38">
        <f t="shared" si="12"/>
        <v>0</v>
      </c>
      <c r="G33" s="38">
        <f t="shared" si="12"/>
        <v>9</v>
      </c>
      <c r="H33" s="38">
        <f t="shared" si="12"/>
        <v>2</v>
      </c>
      <c r="I33" s="38">
        <f t="shared" si="12"/>
        <v>3</v>
      </c>
      <c r="J33" s="38">
        <f t="shared" si="12"/>
        <v>24</v>
      </c>
      <c r="K33" s="38">
        <f t="shared" si="12"/>
        <v>11</v>
      </c>
      <c r="L33" s="38">
        <f t="shared" si="12"/>
        <v>10</v>
      </c>
      <c r="M33" s="38">
        <f t="shared" si="12"/>
        <v>2</v>
      </c>
      <c r="N33" s="38">
        <f t="shared" si="12"/>
        <v>1</v>
      </c>
      <c r="O33" s="39">
        <f t="shared" si="12"/>
        <v>0</v>
      </c>
      <c r="P33" s="40">
        <f t="shared" si="12"/>
        <v>62</v>
      </c>
    </row>
    <row r="34" spans="2:16" ht="15" thickBot="1">
      <c r="B34" s="70"/>
      <c r="C34" s="41" t="s">
        <v>40</v>
      </c>
      <c r="D34" s="35" t="e">
        <f aca="true" t="shared" si="13" ref="D34:P34">+(D32-D33)/D33*100</f>
        <v>#DIV/0!</v>
      </c>
      <c r="E34" s="43" t="e">
        <f t="shared" si="13"/>
        <v>#DIV/0!</v>
      </c>
      <c r="F34" s="43" t="e">
        <f t="shared" si="13"/>
        <v>#DIV/0!</v>
      </c>
      <c r="G34" s="96">
        <f t="shared" si="13"/>
        <v>-100</v>
      </c>
      <c r="H34" s="96">
        <f t="shared" si="13"/>
        <v>-100</v>
      </c>
      <c r="I34" s="96">
        <f t="shared" si="13"/>
        <v>33.33333333333333</v>
      </c>
      <c r="J34" s="43">
        <f t="shared" si="13"/>
        <v>-16.666666666666664</v>
      </c>
      <c r="K34" s="43">
        <f t="shared" si="13"/>
        <v>0</v>
      </c>
      <c r="L34" s="43">
        <f t="shared" si="13"/>
        <v>-50</v>
      </c>
      <c r="M34" s="43">
        <f t="shared" si="13"/>
        <v>150</v>
      </c>
      <c r="N34" s="96">
        <f t="shared" si="13"/>
        <v>-100</v>
      </c>
      <c r="O34" s="43" t="e">
        <f t="shared" si="13"/>
        <v>#DIV/0!</v>
      </c>
      <c r="P34" s="44">
        <f t="shared" si="13"/>
        <v>-14.516129032258066</v>
      </c>
    </row>
    <row r="35" spans="2:16" ht="15" thickTop="1">
      <c r="B35" s="71"/>
      <c r="C35" s="45" t="s">
        <v>45</v>
      </c>
      <c r="D35" s="46">
        <v>57</v>
      </c>
      <c r="E35" s="28">
        <v>48</v>
      </c>
      <c r="F35" s="28">
        <v>85</v>
      </c>
      <c r="G35" s="28">
        <v>67</v>
      </c>
      <c r="H35" s="29">
        <v>63</v>
      </c>
      <c r="I35" s="28">
        <v>133</v>
      </c>
      <c r="J35" s="28">
        <v>175</v>
      </c>
      <c r="K35" s="28">
        <v>90</v>
      </c>
      <c r="L35" s="28">
        <v>196</v>
      </c>
      <c r="M35" s="28">
        <v>132</v>
      </c>
      <c r="N35" s="28">
        <v>84</v>
      </c>
      <c r="O35" s="115">
        <v>135</v>
      </c>
      <c r="P35" s="30">
        <f>SUM(D35:O35)</f>
        <v>1265</v>
      </c>
    </row>
    <row r="36" spans="2:16" ht="14.25">
      <c r="B36" s="72" t="s">
        <v>38</v>
      </c>
      <c r="C36" s="88" t="s">
        <v>42</v>
      </c>
      <c r="D36" s="123">
        <v>176</v>
      </c>
      <c r="E36" s="124">
        <v>66</v>
      </c>
      <c r="F36" s="124">
        <v>84</v>
      </c>
      <c r="G36" s="124">
        <v>66</v>
      </c>
      <c r="H36" s="125">
        <v>61</v>
      </c>
      <c r="I36" s="124">
        <v>118</v>
      </c>
      <c r="J36" s="124">
        <v>140</v>
      </c>
      <c r="K36" s="124">
        <v>153</v>
      </c>
      <c r="L36" s="124">
        <v>188</v>
      </c>
      <c r="M36" s="124">
        <v>105</v>
      </c>
      <c r="N36" s="124">
        <v>115</v>
      </c>
      <c r="O36" s="116">
        <v>102</v>
      </c>
      <c r="P36" s="126">
        <f>SUM(D36:O36)</f>
        <v>1374</v>
      </c>
    </row>
    <row r="37" spans="2:16" ht="15" thickBot="1">
      <c r="B37" s="73"/>
      <c r="C37" s="47" t="s">
        <v>40</v>
      </c>
      <c r="D37" s="85">
        <f aca="true" t="shared" si="14" ref="D37:P37">+(D35-D36)/D36*100</f>
        <v>-67.61363636363636</v>
      </c>
      <c r="E37" s="49">
        <f t="shared" si="14"/>
        <v>-27.27272727272727</v>
      </c>
      <c r="F37" s="49">
        <f t="shared" si="14"/>
        <v>1.1904761904761905</v>
      </c>
      <c r="G37" s="49">
        <f t="shared" si="14"/>
        <v>1.5151515151515151</v>
      </c>
      <c r="H37" s="49">
        <f t="shared" si="14"/>
        <v>3.278688524590164</v>
      </c>
      <c r="I37" s="49">
        <f t="shared" si="14"/>
        <v>12.711864406779661</v>
      </c>
      <c r="J37" s="49">
        <f t="shared" si="14"/>
        <v>25</v>
      </c>
      <c r="K37" s="49">
        <f t="shared" si="14"/>
        <v>-41.17647058823529</v>
      </c>
      <c r="L37" s="49">
        <f t="shared" si="14"/>
        <v>4.25531914893617</v>
      </c>
      <c r="M37" s="49">
        <f t="shared" si="14"/>
        <v>25.71428571428571</v>
      </c>
      <c r="N37" s="49">
        <f t="shared" si="14"/>
        <v>-26.956521739130434</v>
      </c>
      <c r="O37" s="49">
        <f t="shared" si="14"/>
        <v>32.35294117647059</v>
      </c>
      <c r="P37" s="50">
        <f t="shared" si="14"/>
        <v>-7.9330422125181945</v>
      </c>
    </row>
    <row r="38" spans="2:16" ht="13.5">
      <c r="B38" s="1"/>
      <c r="C38" s="1"/>
      <c r="D38" s="1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16" activePane="bottomRight" state="frozen"/>
      <selection pane="topLeft" activeCell="O5" sqref="O5"/>
      <selection pane="topRight" activeCell="O5" sqref="O5"/>
      <selection pane="bottomLeft" activeCell="O5" sqref="O5"/>
      <selection pane="bottomRight" activeCell="O5" sqref="O5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4" t="s">
        <v>49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3"/>
      <c r="C4" s="89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4"/>
      <c r="C5" s="10" t="s">
        <v>45</v>
      </c>
      <c r="D5" s="104">
        <v>3</v>
      </c>
      <c r="E5" s="13">
        <v>0</v>
      </c>
      <c r="F5" s="12">
        <v>9</v>
      </c>
      <c r="G5" s="13">
        <v>46</v>
      </c>
      <c r="H5" s="14">
        <v>0</v>
      </c>
      <c r="I5" s="13">
        <v>66</v>
      </c>
      <c r="J5" s="13">
        <v>1</v>
      </c>
      <c r="K5" s="13">
        <v>3</v>
      </c>
      <c r="L5" s="13">
        <v>63</v>
      </c>
      <c r="M5" s="13">
        <v>9</v>
      </c>
      <c r="N5" s="13">
        <v>3</v>
      </c>
      <c r="O5" s="111">
        <v>52</v>
      </c>
      <c r="P5" s="15">
        <f>SUM(D5:O5)</f>
        <v>255</v>
      </c>
    </row>
    <row r="6" spans="2:16" ht="14.25">
      <c r="B6" s="65" t="s">
        <v>23</v>
      </c>
      <c r="C6" s="86" t="s">
        <v>42</v>
      </c>
      <c r="D6" s="114">
        <v>0</v>
      </c>
      <c r="E6" s="119">
        <v>2</v>
      </c>
      <c r="F6" s="128">
        <v>60</v>
      </c>
      <c r="G6" s="119">
        <v>10</v>
      </c>
      <c r="H6" s="120">
        <v>4</v>
      </c>
      <c r="I6" s="119">
        <v>6</v>
      </c>
      <c r="J6" s="119">
        <v>5</v>
      </c>
      <c r="K6" s="119">
        <v>2</v>
      </c>
      <c r="L6" s="119">
        <v>11</v>
      </c>
      <c r="M6" s="119">
        <v>1</v>
      </c>
      <c r="N6" s="119">
        <v>36</v>
      </c>
      <c r="O6" s="121">
        <v>6</v>
      </c>
      <c r="P6" s="122">
        <f>SUM(D6:O6)</f>
        <v>143</v>
      </c>
    </row>
    <row r="7" spans="2:16" ht="14.25">
      <c r="B7" s="66"/>
      <c r="C7" s="11" t="s">
        <v>40</v>
      </c>
      <c r="D7" s="26" t="e">
        <f>+(D5-D6)/D6*100</f>
        <v>#DIV/0!</v>
      </c>
      <c r="E7" s="26">
        <f aca="true" t="shared" si="0" ref="E7:P7">+(E5-E6)/E6*100</f>
        <v>-100</v>
      </c>
      <c r="F7" s="26">
        <f t="shared" si="0"/>
        <v>-85</v>
      </c>
      <c r="G7" s="26">
        <f t="shared" si="0"/>
        <v>360</v>
      </c>
      <c r="H7" s="26">
        <f t="shared" si="0"/>
        <v>-100</v>
      </c>
      <c r="I7" s="26">
        <f t="shared" si="0"/>
        <v>1000</v>
      </c>
      <c r="J7" s="26">
        <f t="shared" si="0"/>
        <v>-80</v>
      </c>
      <c r="K7" s="26">
        <f t="shared" si="0"/>
        <v>50</v>
      </c>
      <c r="L7" s="26">
        <f t="shared" si="0"/>
        <v>472.72727272727275</v>
      </c>
      <c r="M7" s="26">
        <f t="shared" si="0"/>
        <v>800</v>
      </c>
      <c r="N7" s="26">
        <f t="shared" si="0"/>
        <v>-91.66666666666666</v>
      </c>
      <c r="O7" s="26">
        <f t="shared" si="0"/>
        <v>766.6666666666667</v>
      </c>
      <c r="P7" s="24">
        <f t="shared" si="0"/>
        <v>78.32167832167832</v>
      </c>
    </row>
    <row r="8" spans="2:16" ht="14.25">
      <c r="B8" s="64"/>
      <c r="C8" s="10" t="s">
        <v>45</v>
      </c>
      <c r="D8" s="20">
        <v>0</v>
      </c>
      <c r="E8" s="13">
        <v>1</v>
      </c>
      <c r="F8" s="12">
        <v>0</v>
      </c>
      <c r="G8" s="13">
        <v>0</v>
      </c>
      <c r="H8" s="14">
        <v>0</v>
      </c>
      <c r="I8" s="13">
        <v>1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111">
        <v>0</v>
      </c>
      <c r="P8" s="15">
        <f>SUM(D8:O8)</f>
        <v>3</v>
      </c>
    </row>
    <row r="9" spans="2:16" ht="14.25">
      <c r="B9" s="65" t="s">
        <v>33</v>
      </c>
      <c r="C9" s="86" t="s">
        <v>42</v>
      </c>
      <c r="D9" s="118">
        <v>2</v>
      </c>
      <c r="E9" s="119">
        <v>0</v>
      </c>
      <c r="F9" s="128">
        <v>0</v>
      </c>
      <c r="G9" s="119">
        <v>0</v>
      </c>
      <c r="H9" s="120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21">
        <v>0</v>
      </c>
      <c r="P9" s="122">
        <f>SUM(D9:O9)</f>
        <v>2</v>
      </c>
    </row>
    <row r="10" spans="2:16" ht="14.25">
      <c r="B10" s="66"/>
      <c r="C10" s="11" t="s">
        <v>40</v>
      </c>
      <c r="D10" s="22">
        <f aca="true" t="shared" si="1" ref="D10:P10">+(D8-D9)/D9*100</f>
        <v>-100</v>
      </c>
      <c r="E10" s="25" t="e">
        <f t="shared" si="1"/>
        <v>#DIV/0!</v>
      </c>
      <c r="F10" s="25" t="e">
        <f t="shared" si="1"/>
        <v>#DIV/0!</v>
      </c>
      <c r="G10" s="25" t="e">
        <f t="shared" si="1"/>
        <v>#DIV/0!</v>
      </c>
      <c r="H10" s="25" t="e">
        <f t="shared" si="1"/>
        <v>#DIV/0!</v>
      </c>
      <c r="I10" s="25" t="e">
        <f t="shared" si="1"/>
        <v>#DIV/0!</v>
      </c>
      <c r="J10" s="25" t="e">
        <f t="shared" si="1"/>
        <v>#DIV/0!</v>
      </c>
      <c r="K10" s="25" t="e">
        <f t="shared" si="1"/>
        <v>#DIV/0!</v>
      </c>
      <c r="L10" s="25" t="e">
        <f t="shared" si="1"/>
        <v>#DIV/0!</v>
      </c>
      <c r="M10" s="25" t="e">
        <f t="shared" si="1"/>
        <v>#DIV/0!</v>
      </c>
      <c r="N10" s="25" t="e">
        <f t="shared" si="1"/>
        <v>#DIV/0!</v>
      </c>
      <c r="O10" s="25" t="e">
        <f t="shared" si="1"/>
        <v>#DIV/0!</v>
      </c>
      <c r="P10" s="24">
        <f t="shared" si="1"/>
        <v>50</v>
      </c>
    </row>
    <row r="11" spans="2:16" ht="14.25">
      <c r="B11" s="64"/>
      <c r="C11" s="10" t="s">
        <v>45</v>
      </c>
      <c r="D11" s="20">
        <v>8</v>
      </c>
      <c r="E11" s="13">
        <v>2</v>
      </c>
      <c r="F11" s="12">
        <v>3</v>
      </c>
      <c r="G11" s="13">
        <v>1</v>
      </c>
      <c r="H11" s="14">
        <v>2</v>
      </c>
      <c r="I11" s="13">
        <v>0</v>
      </c>
      <c r="J11" s="13">
        <v>6</v>
      </c>
      <c r="K11" s="13">
        <v>56</v>
      </c>
      <c r="L11" s="13">
        <v>4</v>
      </c>
      <c r="M11" s="13">
        <v>2</v>
      </c>
      <c r="N11" s="13">
        <v>1</v>
      </c>
      <c r="O11" s="111">
        <v>7</v>
      </c>
      <c r="P11" s="15">
        <f>SUM(D11:O11)</f>
        <v>92</v>
      </c>
    </row>
    <row r="12" spans="2:16" ht="14.25">
      <c r="B12" s="65" t="s">
        <v>25</v>
      </c>
      <c r="C12" s="86" t="s">
        <v>42</v>
      </c>
      <c r="D12" s="118">
        <v>5</v>
      </c>
      <c r="E12" s="119">
        <v>1</v>
      </c>
      <c r="F12" s="128">
        <v>4</v>
      </c>
      <c r="G12" s="119">
        <v>1</v>
      </c>
      <c r="H12" s="120">
        <v>2</v>
      </c>
      <c r="I12" s="119">
        <v>11</v>
      </c>
      <c r="J12" s="119">
        <v>2</v>
      </c>
      <c r="K12" s="119">
        <v>1</v>
      </c>
      <c r="L12" s="119">
        <v>7</v>
      </c>
      <c r="M12" s="119">
        <v>2</v>
      </c>
      <c r="N12" s="119">
        <v>5</v>
      </c>
      <c r="O12" s="121">
        <v>11</v>
      </c>
      <c r="P12" s="122">
        <f>SUM(D12:O12)</f>
        <v>52</v>
      </c>
    </row>
    <row r="13" spans="2:16" ht="14.25">
      <c r="B13" s="66"/>
      <c r="C13" s="11" t="s">
        <v>40</v>
      </c>
      <c r="D13" s="57">
        <f aca="true" t="shared" si="2" ref="D13:P13">+(D11-D12)/D12*100</f>
        <v>60</v>
      </c>
      <c r="E13" s="23">
        <f t="shared" si="2"/>
        <v>100</v>
      </c>
      <c r="F13" s="23">
        <f t="shared" si="2"/>
        <v>-25</v>
      </c>
      <c r="G13" s="23">
        <f t="shared" si="2"/>
        <v>0</v>
      </c>
      <c r="H13" s="23">
        <f t="shared" si="2"/>
        <v>0</v>
      </c>
      <c r="I13" s="23">
        <f t="shared" si="2"/>
        <v>-100</v>
      </c>
      <c r="J13" s="23">
        <f t="shared" si="2"/>
        <v>200</v>
      </c>
      <c r="K13" s="23">
        <f t="shared" si="2"/>
        <v>5500</v>
      </c>
      <c r="L13" s="23">
        <f t="shared" si="2"/>
        <v>-42.857142857142854</v>
      </c>
      <c r="M13" s="23">
        <f t="shared" si="2"/>
        <v>0</v>
      </c>
      <c r="N13" s="23">
        <f t="shared" si="2"/>
        <v>-80</v>
      </c>
      <c r="O13" s="26">
        <f t="shared" si="2"/>
        <v>-36.36363636363637</v>
      </c>
      <c r="P13" s="24">
        <f t="shared" si="2"/>
        <v>76.92307692307693</v>
      </c>
    </row>
    <row r="14" spans="2:16" ht="14.25">
      <c r="B14" s="64"/>
      <c r="C14" s="10" t="s">
        <v>45</v>
      </c>
      <c r="D14" s="20">
        <v>0</v>
      </c>
      <c r="E14" s="13">
        <v>0</v>
      </c>
      <c r="F14" s="12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3">
        <v>2</v>
      </c>
      <c r="M14" s="13">
        <v>0</v>
      </c>
      <c r="N14" s="13">
        <v>1</v>
      </c>
      <c r="O14" s="111">
        <v>1</v>
      </c>
      <c r="P14" s="15">
        <f>SUM(D14:O14)</f>
        <v>4</v>
      </c>
    </row>
    <row r="15" spans="2:16" ht="14.25">
      <c r="B15" s="65" t="s">
        <v>34</v>
      </c>
      <c r="C15" s="86" t="s">
        <v>42</v>
      </c>
      <c r="D15" s="21">
        <v>0</v>
      </c>
      <c r="E15" s="17">
        <v>0</v>
      </c>
      <c r="F15" s="16">
        <v>0</v>
      </c>
      <c r="G15" s="17">
        <v>1</v>
      </c>
      <c r="H15" s="18">
        <v>1</v>
      </c>
      <c r="I15" s="17">
        <v>1</v>
      </c>
      <c r="J15" s="17">
        <v>1</v>
      </c>
      <c r="K15" s="17">
        <v>0</v>
      </c>
      <c r="L15" s="17">
        <v>0</v>
      </c>
      <c r="M15" s="17">
        <v>48</v>
      </c>
      <c r="N15" s="17">
        <v>0</v>
      </c>
      <c r="O15" s="18">
        <v>0</v>
      </c>
      <c r="P15" s="19">
        <f>SUM(D15:O15)</f>
        <v>52</v>
      </c>
    </row>
    <row r="16" spans="2:16" ht="14.25">
      <c r="B16" s="66"/>
      <c r="C16" s="11" t="s">
        <v>40</v>
      </c>
      <c r="D16" s="23" t="e">
        <f>+(D14-D15)/D15*100</f>
        <v>#DIV/0!</v>
      </c>
      <c r="E16" s="23" t="e">
        <f aca="true" t="shared" si="3" ref="E16:N16">+(E14-E15)/E15*100</f>
        <v>#DIV/0!</v>
      </c>
      <c r="F16" s="23" t="e">
        <f t="shared" si="3"/>
        <v>#DIV/0!</v>
      </c>
      <c r="G16" s="23">
        <f t="shared" si="3"/>
        <v>-100</v>
      </c>
      <c r="H16" s="23">
        <f t="shared" si="3"/>
        <v>-100</v>
      </c>
      <c r="I16" s="23">
        <f t="shared" si="3"/>
        <v>-100</v>
      </c>
      <c r="J16" s="23">
        <f t="shared" si="3"/>
        <v>-100</v>
      </c>
      <c r="K16" s="23" t="e">
        <f t="shared" si="3"/>
        <v>#DIV/0!</v>
      </c>
      <c r="L16" s="23" t="e">
        <f>+(L14-L15)/L15*100</f>
        <v>#DIV/0!</v>
      </c>
      <c r="M16" s="23">
        <f t="shared" si="3"/>
        <v>-100</v>
      </c>
      <c r="N16" s="23" t="e">
        <f t="shared" si="3"/>
        <v>#DIV/0!</v>
      </c>
      <c r="O16" s="23" t="e">
        <f>+(O14-O15)/O15*100</f>
        <v>#DIV/0!</v>
      </c>
      <c r="P16" s="24">
        <f>+(P14-P15)/P15*100</f>
        <v>-92.3076923076923</v>
      </c>
    </row>
    <row r="17" spans="2:16" ht="14.25">
      <c r="B17" s="64"/>
      <c r="C17" s="10" t="s">
        <v>45</v>
      </c>
      <c r="D17" s="20">
        <v>0</v>
      </c>
      <c r="E17" s="13">
        <v>0</v>
      </c>
      <c r="F17" s="12">
        <v>0</v>
      </c>
      <c r="G17" s="13">
        <v>0</v>
      </c>
      <c r="H17" s="14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11">
        <v>0</v>
      </c>
      <c r="P17" s="15">
        <f>SUM(D17:O17)</f>
        <v>0</v>
      </c>
    </row>
    <row r="18" spans="2:16" ht="14.25">
      <c r="B18" s="65" t="s">
        <v>35</v>
      </c>
      <c r="C18" s="86" t="s">
        <v>42</v>
      </c>
      <c r="D18" s="21">
        <v>1</v>
      </c>
      <c r="E18" s="17">
        <v>0</v>
      </c>
      <c r="F18" s="16">
        <v>0</v>
      </c>
      <c r="G18" s="17">
        <v>0</v>
      </c>
      <c r="H18" s="18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v>0</v>
      </c>
      <c r="P18" s="19">
        <f>SUM(D18:O18)</f>
        <v>1</v>
      </c>
    </row>
    <row r="19" spans="2:17" ht="14.25">
      <c r="B19" s="66"/>
      <c r="C19" s="11" t="s">
        <v>40</v>
      </c>
      <c r="D19" s="105">
        <f>+(D17-D18)/D18*100</f>
        <v>-100</v>
      </c>
      <c r="E19" s="56" t="e">
        <f aca="true" t="shared" si="4" ref="E19:P19">+(E17-E18)/E18*100</f>
        <v>#DIV/0!</v>
      </c>
      <c r="F19" s="95" t="e">
        <f t="shared" si="4"/>
        <v>#DIV/0!</v>
      </c>
      <c r="G19" s="95" t="e">
        <f t="shared" si="4"/>
        <v>#DIV/0!</v>
      </c>
      <c r="H19" s="94" t="e">
        <f t="shared" si="4"/>
        <v>#DIV/0!</v>
      </c>
      <c r="I19" s="94" t="e">
        <f t="shared" si="4"/>
        <v>#DIV/0!</v>
      </c>
      <c r="J19" s="56" t="e">
        <f t="shared" si="4"/>
        <v>#DIV/0!</v>
      </c>
      <c r="K19" s="94" t="e">
        <f t="shared" si="4"/>
        <v>#DIV/0!</v>
      </c>
      <c r="L19" s="94" t="e">
        <f t="shared" si="4"/>
        <v>#DIV/0!</v>
      </c>
      <c r="M19" s="94" t="e">
        <f t="shared" si="4"/>
        <v>#DIV/0!</v>
      </c>
      <c r="N19" s="56" t="e">
        <f t="shared" si="4"/>
        <v>#DIV/0!</v>
      </c>
      <c r="O19" s="110" t="e">
        <f t="shared" si="4"/>
        <v>#DIV/0!</v>
      </c>
      <c r="P19" s="112">
        <f t="shared" si="4"/>
        <v>-100</v>
      </c>
      <c r="Q19" s="113"/>
    </row>
    <row r="20" spans="2:16" ht="14.25">
      <c r="B20" s="64"/>
      <c r="C20" s="10" t="s">
        <v>45</v>
      </c>
      <c r="D20" s="20">
        <v>0</v>
      </c>
      <c r="E20" s="13">
        <v>0</v>
      </c>
      <c r="F20" s="12">
        <v>1</v>
      </c>
      <c r="G20" s="13">
        <v>0</v>
      </c>
      <c r="H20" s="14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11">
        <v>0</v>
      </c>
      <c r="P20" s="15">
        <f>SUM(D20:O20)</f>
        <v>1</v>
      </c>
    </row>
    <row r="21" spans="2:16" ht="14.25">
      <c r="B21" s="65" t="s">
        <v>28</v>
      </c>
      <c r="C21" s="86" t="s">
        <v>42</v>
      </c>
      <c r="D21" s="21">
        <v>0</v>
      </c>
      <c r="E21" s="17">
        <v>0</v>
      </c>
      <c r="F21" s="16">
        <v>2</v>
      </c>
      <c r="G21" s="17">
        <v>3</v>
      </c>
      <c r="H21" s="18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v>0</v>
      </c>
      <c r="P21" s="19">
        <f>SUM(D21:O21)</f>
        <v>5</v>
      </c>
    </row>
    <row r="22" spans="2:16" ht="14.25">
      <c r="B22" s="66"/>
      <c r="C22" s="11" t="s">
        <v>40</v>
      </c>
      <c r="D22" s="23" t="e">
        <f aca="true" t="shared" si="5" ref="D22:L22">+(D20-D21)/D21*100</f>
        <v>#DIV/0!</v>
      </c>
      <c r="E22" s="23" t="e">
        <f t="shared" si="5"/>
        <v>#DIV/0!</v>
      </c>
      <c r="F22" s="23">
        <f t="shared" si="5"/>
        <v>-50</v>
      </c>
      <c r="G22" s="23">
        <f t="shared" si="5"/>
        <v>-100</v>
      </c>
      <c r="H22" s="23" t="e">
        <f t="shared" si="5"/>
        <v>#DIV/0!</v>
      </c>
      <c r="I22" s="23" t="e">
        <f t="shared" si="5"/>
        <v>#DIV/0!</v>
      </c>
      <c r="J22" s="23" t="e">
        <f t="shared" si="5"/>
        <v>#DIV/0!</v>
      </c>
      <c r="K22" s="23" t="e">
        <f t="shared" si="5"/>
        <v>#DIV/0!</v>
      </c>
      <c r="L22" s="23" t="e">
        <f t="shared" si="5"/>
        <v>#DIV/0!</v>
      </c>
      <c r="M22" s="23" t="e">
        <f>+(M20-M21)/M21*100</f>
        <v>#DIV/0!</v>
      </c>
      <c r="N22" s="23" t="e">
        <f>+(N20-N21)/N21*100</f>
        <v>#DIV/0!</v>
      </c>
      <c r="O22" s="23" t="e">
        <f>+(O20-O21)/O21*100</f>
        <v>#DIV/0!</v>
      </c>
      <c r="P22" s="24">
        <f>+(P20-P21)/P21*100</f>
        <v>-80</v>
      </c>
    </row>
    <row r="23" spans="2:16" ht="14.25">
      <c r="B23" s="64"/>
      <c r="C23" s="10" t="s">
        <v>45</v>
      </c>
      <c r="D23" s="20">
        <v>0</v>
      </c>
      <c r="E23" s="13">
        <v>0</v>
      </c>
      <c r="F23" s="12">
        <v>0</v>
      </c>
      <c r="G23" s="13">
        <v>2</v>
      </c>
      <c r="H23" s="14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11">
        <v>1</v>
      </c>
      <c r="P23" s="15">
        <f>SUM(D23:O23)</f>
        <v>3</v>
      </c>
    </row>
    <row r="24" spans="2:16" ht="14.25">
      <c r="B24" s="65" t="s">
        <v>36</v>
      </c>
      <c r="C24" s="86" t="s">
        <v>42</v>
      </c>
      <c r="D24" s="118">
        <v>0</v>
      </c>
      <c r="E24" s="119">
        <v>0</v>
      </c>
      <c r="F24" s="128">
        <v>1</v>
      </c>
      <c r="G24" s="119">
        <v>4</v>
      </c>
      <c r="H24" s="120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21">
        <v>0</v>
      </c>
      <c r="P24" s="122">
        <f>SUM(D24:O24)</f>
        <v>5</v>
      </c>
    </row>
    <row r="25" spans="2:16" ht="14.25">
      <c r="B25" s="66"/>
      <c r="C25" s="11" t="s">
        <v>40</v>
      </c>
      <c r="D25" s="23" t="e">
        <f>+(D23-D24)/D24*100</f>
        <v>#DIV/0!</v>
      </c>
      <c r="E25" s="23" t="e">
        <f>+(E23-E24)/E24*100</f>
        <v>#DIV/0!</v>
      </c>
      <c r="F25" s="23">
        <f>+(F23-F24)/F24*100</f>
        <v>-100</v>
      </c>
      <c r="G25" s="23">
        <f>+(G23-G24)/G24*100</f>
        <v>-50</v>
      </c>
      <c r="H25" s="23" t="e">
        <f>+(H23-H24)/H24*100</f>
        <v>#DIV/0!</v>
      </c>
      <c r="I25" s="23" t="e">
        <f aca="true" t="shared" si="6" ref="I25:O25">+(I23-I24)/I24*100</f>
        <v>#DIV/0!</v>
      </c>
      <c r="J25" s="23" t="e">
        <f t="shared" si="6"/>
        <v>#DIV/0!</v>
      </c>
      <c r="K25" s="23" t="e">
        <f t="shared" si="6"/>
        <v>#DIV/0!</v>
      </c>
      <c r="L25" s="23" t="e">
        <f t="shared" si="6"/>
        <v>#DIV/0!</v>
      </c>
      <c r="M25" s="23" t="e">
        <f t="shared" si="6"/>
        <v>#DIV/0!</v>
      </c>
      <c r="N25" s="23" t="e">
        <f t="shared" si="6"/>
        <v>#DIV/0!</v>
      </c>
      <c r="O25" s="23" t="e">
        <f t="shared" si="6"/>
        <v>#DIV/0!</v>
      </c>
      <c r="P25" s="24">
        <f>+(P23-P24)/P24*100</f>
        <v>-40</v>
      </c>
    </row>
    <row r="26" spans="2:16" ht="14.25">
      <c r="B26" s="64"/>
      <c r="C26" s="10" t="s">
        <v>45</v>
      </c>
      <c r="D26" s="20">
        <v>0</v>
      </c>
      <c r="E26" s="13">
        <v>0</v>
      </c>
      <c r="F26" s="12">
        <v>1</v>
      </c>
      <c r="G26" s="13">
        <v>0</v>
      </c>
      <c r="H26" s="14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</v>
      </c>
      <c r="O26" s="111">
        <v>0</v>
      </c>
      <c r="P26" s="15">
        <f>SUM(D26:O26)</f>
        <v>2</v>
      </c>
    </row>
    <row r="27" spans="2:16" ht="14.25">
      <c r="B27" s="65" t="s">
        <v>30</v>
      </c>
      <c r="C27" s="86" t="s">
        <v>42</v>
      </c>
      <c r="D27" s="118">
        <v>1</v>
      </c>
      <c r="E27" s="119">
        <v>0</v>
      </c>
      <c r="F27" s="128">
        <v>0</v>
      </c>
      <c r="G27" s="119">
        <v>0</v>
      </c>
      <c r="H27" s="120">
        <v>0</v>
      </c>
      <c r="I27" s="119">
        <v>2</v>
      </c>
      <c r="J27" s="119">
        <v>0</v>
      </c>
      <c r="K27" s="119">
        <v>0</v>
      </c>
      <c r="L27" s="119">
        <v>1</v>
      </c>
      <c r="M27" s="119">
        <v>0</v>
      </c>
      <c r="N27" s="119">
        <v>0</v>
      </c>
      <c r="O27" s="121">
        <v>0</v>
      </c>
      <c r="P27" s="122">
        <f>SUM(D27:O27)</f>
        <v>4</v>
      </c>
    </row>
    <row r="28" spans="2:16" ht="12" customHeight="1" thickBot="1">
      <c r="B28" s="67"/>
      <c r="C28" s="11" t="s">
        <v>40</v>
      </c>
      <c r="D28" s="23">
        <f aca="true" t="shared" si="7" ref="D28:P28">+(D26-D27)/D27*100</f>
        <v>-100</v>
      </c>
      <c r="E28" s="23" t="e">
        <f t="shared" si="7"/>
        <v>#DIV/0!</v>
      </c>
      <c r="F28" s="23" t="e">
        <f t="shared" si="7"/>
        <v>#DIV/0!</v>
      </c>
      <c r="G28" s="23" t="e">
        <f t="shared" si="7"/>
        <v>#DIV/0!</v>
      </c>
      <c r="H28" s="23" t="e">
        <f t="shared" si="7"/>
        <v>#DIV/0!</v>
      </c>
      <c r="I28" s="23">
        <f t="shared" si="7"/>
        <v>-100</v>
      </c>
      <c r="J28" s="23" t="e">
        <f t="shared" si="7"/>
        <v>#DIV/0!</v>
      </c>
      <c r="K28" s="23" t="e">
        <f t="shared" si="7"/>
        <v>#DIV/0!</v>
      </c>
      <c r="L28" s="23">
        <f t="shared" si="7"/>
        <v>-100</v>
      </c>
      <c r="M28" s="23" t="e">
        <f t="shared" si="7"/>
        <v>#DIV/0!</v>
      </c>
      <c r="N28" s="23" t="e">
        <f t="shared" si="7"/>
        <v>#DIV/0!</v>
      </c>
      <c r="O28" s="23" t="e">
        <f t="shared" si="7"/>
        <v>#DIV/0!</v>
      </c>
      <c r="P28" s="24">
        <f t="shared" si="7"/>
        <v>-50</v>
      </c>
    </row>
    <row r="29" spans="2:16" ht="15" thickTop="1">
      <c r="B29" s="68"/>
      <c r="C29" s="31" t="s">
        <v>45</v>
      </c>
      <c r="D29" s="32">
        <f>+D5+D8+D11+D14+D17+D20+D23+D26</f>
        <v>11</v>
      </c>
      <c r="E29" s="32">
        <f aca="true" t="shared" si="8" ref="E29:O29">+E5+E8+E11+E14+E17+E20+E23+E26</f>
        <v>3</v>
      </c>
      <c r="F29" s="77">
        <f t="shared" si="8"/>
        <v>14</v>
      </c>
      <c r="G29" s="32">
        <f t="shared" si="8"/>
        <v>49</v>
      </c>
      <c r="H29" s="32">
        <f t="shared" si="8"/>
        <v>2</v>
      </c>
      <c r="I29" s="32">
        <f t="shared" si="8"/>
        <v>67</v>
      </c>
      <c r="J29" s="32">
        <f t="shared" si="8"/>
        <v>7</v>
      </c>
      <c r="K29" s="32">
        <f t="shared" si="8"/>
        <v>59</v>
      </c>
      <c r="L29" s="32">
        <f t="shared" si="8"/>
        <v>69</v>
      </c>
      <c r="M29" s="32">
        <f t="shared" si="8"/>
        <v>12</v>
      </c>
      <c r="N29" s="32">
        <f t="shared" si="8"/>
        <v>6</v>
      </c>
      <c r="O29" s="33">
        <f t="shared" si="8"/>
        <v>61</v>
      </c>
      <c r="P29" s="34">
        <f>+P5+P8+P11+P14+P17+P20+P23+P26</f>
        <v>360</v>
      </c>
    </row>
    <row r="30" spans="2:16" ht="14.25">
      <c r="B30" s="69" t="s">
        <v>37</v>
      </c>
      <c r="C30" s="87" t="s">
        <v>42</v>
      </c>
      <c r="D30" s="37">
        <f aca="true" t="shared" si="9" ref="D30:O30">+D6+D9+D12+D15+D18+D21+D24+D27</f>
        <v>9</v>
      </c>
      <c r="E30" s="38">
        <f t="shared" si="9"/>
        <v>3</v>
      </c>
      <c r="F30" s="78">
        <f t="shared" si="9"/>
        <v>67</v>
      </c>
      <c r="G30" s="38">
        <f t="shared" si="9"/>
        <v>19</v>
      </c>
      <c r="H30" s="38">
        <f t="shared" si="9"/>
        <v>7</v>
      </c>
      <c r="I30" s="38">
        <f t="shared" si="9"/>
        <v>20</v>
      </c>
      <c r="J30" s="38">
        <f t="shared" si="9"/>
        <v>8</v>
      </c>
      <c r="K30" s="38">
        <f t="shared" si="9"/>
        <v>3</v>
      </c>
      <c r="L30" s="38">
        <f t="shared" si="9"/>
        <v>19</v>
      </c>
      <c r="M30" s="38">
        <f t="shared" si="9"/>
        <v>51</v>
      </c>
      <c r="N30" s="38">
        <f t="shared" si="9"/>
        <v>41</v>
      </c>
      <c r="O30" s="39">
        <f t="shared" si="9"/>
        <v>17</v>
      </c>
      <c r="P30" s="40">
        <f>+P6+P9+P12+P15+P18+P21+P24+P27</f>
        <v>264</v>
      </c>
    </row>
    <row r="31" spans="2:16" ht="15" thickBot="1">
      <c r="B31" s="70"/>
      <c r="C31" s="41" t="s">
        <v>40</v>
      </c>
      <c r="D31" s="42">
        <f aca="true" t="shared" si="10" ref="D31:P31">+(D29-D30)/D30*100</f>
        <v>22.22222222222222</v>
      </c>
      <c r="E31" s="43">
        <f t="shared" si="10"/>
        <v>0</v>
      </c>
      <c r="F31" s="43">
        <f t="shared" si="10"/>
        <v>-79.1044776119403</v>
      </c>
      <c r="G31" s="43">
        <f t="shared" si="10"/>
        <v>157.89473684210526</v>
      </c>
      <c r="H31" s="43">
        <f t="shared" si="10"/>
        <v>-71.42857142857143</v>
      </c>
      <c r="I31" s="43">
        <f t="shared" si="10"/>
        <v>235</v>
      </c>
      <c r="J31" s="43">
        <f t="shared" si="10"/>
        <v>-12.5</v>
      </c>
      <c r="K31" s="43">
        <f t="shared" si="10"/>
        <v>1866.6666666666667</v>
      </c>
      <c r="L31" s="43">
        <f t="shared" si="10"/>
        <v>263.15789473684214</v>
      </c>
      <c r="M31" s="43">
        <f t="shared" si="10"/>
        <v>-76.47058823529412</v>
      </c>
      <c r="N31" s="43">
        <f t="shared" si="10"/>
        <v>-85.36585365853658</v>
      </c>
      <c r="O31" s="43">
        <f t="shared" si="10"/>
        <v>258.8235294117647</v>
      </c>
      <c r="P31" s="44">
        <f t="shared" si="10"/>
        <v>36.36363636363637</v>
      </c>
    </row>
    <row r="32" spans="2:16" ht="15" thickTop="1">
      <c r="B32" s="68"/>
      <c r="C32" s="31" t="s">
        <v>45</v>
      </c>
      <c r="D32" s="32">
        <f aca="true" t="shared" si="11" ref="D32:P32">+D35-D29</f>
        <v>0</v>
      </c>
      <c r="E32" s="32">
        <f t="shared" si="11"/>
        <v>4</v>
      </c>
      <c r="F32" s="32">
        <f t="shared" si="11"/>
        <v>0</v>
      </c>
      <c r="G32" s="32">
        <f t="shared" si="11"/>
        <v>1</v>
      </c>
      <c r="H32" s="32">
        <f t="shared" si="11"/>
        <v>0</v>
      </c>
      <c r="I32" s="32">
        <f t="shared" si="11"/>
        <v>0</v>
      </c>
      <c r="J32" s="32">
        <f t="shared" si="11"/>
        <v>0</v>
      </c>
      <c r="K32" s="32">
        <f t="shared" si="11"/>
        <v>0</v>
      </c>
      <c r="L32" s="32">
        <f t="shared" si="11"/>
        <v>0</v>
      </c>
      <c r="M32" s="32">
        <f t="shared" si="11"/>
        <v>0</v>
      </c>
      <c r="N32" s="32">
        <f t="shared" si="11"/>
        <v>0</v>
      </c>
      <c r="O32" s="33">
        <f t="shared" si="11"/>
        <v>0</v>
      </c>
      <c r="P32" s="34">
        <f t="shared" si="11"/>
        <v>5</v>
      </c>
    </row>
    <row r="33" spans="2:16" ht="14.25">
      <c r="B33" s="69" t="s">
        <v>41</v>
      </c>
      <c r="C33" s="87" t="s">
        <v>42</v>
      </c>
      <c r="D33" s="37">
        <f aca="true" t="shared" si="12" ref="D33:P33">+D36-D30</f>
        <v>0</v>
      </c>
      <c r="E33" s="38">
        <f t="shared" si="12"/>
        <v>0</v>
      </c>
      <c r="F33" s="78">
        <f t="shared" si="12"/>
        <v>0</v>
      </c>
      <c r="G33" s="38">
        <f t="shared" si="12"/>
        <v>0</v>
      </c>
      <c r="H33" s="38">
        <f t="shared" si="12"/>
        <v>0</v>
      </c>
      <c r="I33" s="38">
        <f t="shared" si="12"/>
        <v>0</v>
      </c>
      <c r="J33" s="38">
        <f t="shared" si="12"/>
        <v>0</v>
      </c>
      <c r="K33" s="38">
        <f t="shared" si="12"/>
        <v>0</v>
      </c>
      <c r="L33" s="38">
        <f t="shared" si="12"/>
        <v>0</v>
      </c>
      <c r="M33" s="38">
        <f t="shared" si="12"/>
        <v>0</v>
      </c>
      <c r="N33" s="38">
        <f t="shared" si="12"/>
        <v>0</v>
      </c>
      <c r="O33" s="39">
        <f t="shared" si="12"/>
        <v>0</v>
      </c>
      <c r="P33" s="40">
        <f t="shared" si="12"/>
        <v>0</v>
      </c>
    </row>
    <row r="34" spans="2:16" ht="15" thickBot="1">
      <c r="B34" s="70"/>
      <c r="C34" s="41" t="s">
        <v>40</v>
      </c>
      <c r="D34" s="36" t="e">
        <f aca="true" t="shared" si="13" ref="D34:P34">+(D32-D33)/D33*100</f>
        <v>#DIV/0!</v>
      </c>
      <c r="E34" s="79" t="e">
        <f t="shared" si="13"/>
        <v>#DIV/0!</v>
      </c>
      <c r="F34" s="79" t="e">
        <f t="shared" si="13"/>
        <v>#DIV/0!</v>
      </c>
      <c r="G34" s="43" t="e">
        <f t="shared" si="13"/>
        <v>#DIV/0!</v>
      </c>
      <c r="H34" s="43" t="e">
        <f t="shared" si="13"/>
        <v>#DIV/0!</v>
      </c>
      <c r="I34" s="43" t="e">
        <f t="shared" si="13"/>
        <v>#DIV/0!</v>
      </c>
      <c r="J34" s="43" t="e">
        <f t="shared" si="13"/>
        <v>#DIV/0!</v>
      </c>
      <c r="K34" s="43" t="e">
        <f t="shared" si="13"/>
        <v>#DIV/0!</v>
      </c>
      <c r="L34" s="43" t="e">
        <f t="shared" si="13"/>
        <v>#DIV/0!</v>
      </c>
      <c r="M34" s="43" t="e">
        <f t="shared" si="13"/>
        <v>#DIV/0!</v>
      </c>
      <c r="N34" s="80" t="e">
        <f t="shared" si="13"/>
        <v>#DIV/0!</v>
      </c>
      <c r="O34" s="81" t="e">
        <f t="shared" si="13"/>
        <v>#DIV/0!</v>
      </c>
      <c r="P34" s="44" t="e">
        <f t="shared" si="13"/>
        <v>#DIV/0!</v>
      </c>
    </row>
    <row r="35" spans="2:16" ht="15" thickTop="1">
      <c r="B35" s="71"/>
      <c r="C35" s="45" t="s">
        <v>45</v>
      </c>
      <c r="D35" s="46">
        <v>11</v>
      </c>
      <c r="E35" s="28">
        <v>7</v>
      </c>
      <c r="F35" s="82">
        <v>14</v>
      </c>
      <c r="G35" s="28">
        <v>50</v>
      </c>
      <c r="H35" s="29">
        <v>2</v>
      </c>
      <c r="I35" s="28">
        <v>67</v>
      </c>
      <c r="J35" s="28">
        <v>7</v>
      </c>
      <c r="K35" s="28">
        <v>59</v>
      </c>
      <c r="L35" s="28">
        <v>69</v>
      </c>
      <c r="M35" s="28">
        <v>12</v>
      </c>
      <c r="N35" s="28">
        <v>6</v>
      </c>
      <c r="O35" s="115">
        <v>61</v>
      </c>
      <c r="P35" s="30">
        <f>SUM(D35:O35)</f>
        <v>365</v>
      </c>
    </row>
    <row r="36" spans="2:16" ht="14.25">
      <c r="B36" s="72" t="s">
        <v>38</v>
      </c>
      <c r="C36" s="88" t="s">
        <v>42</v>
      </c>
      <c r="D36" s="123">
        <v>9</v>
      </c>
      <c r="E36" s="124">
        <v>3</v>
      </c>
      <c r="F36" s="130">
        <v>67</v>
      </c>
      <c r="G36" s="124">
        <v>19</v>
      </c>
      <c r="H36" s="125">
        <v>7</v>
      </c>
      <c r="I36" s="124">
        <v>20</v>
      </c>
      <c r="J36" s="124">
        <v>8</v>
      </c>
      <c r="K36" s="124">
        <v>3</v>
      </c>
      <c r="L36" s="124">
        <v>19</v>
      </c>
      <c r="M36" s="124">
        <v>51</v>
      </c>
      <c r="N36" s="124">
        <v>41</v>
      </c>
      <c r="O36" s="116">
        <v>17</v>
      </c>
      <c r="P36" s="126">
        <f>SUM(D36:O36)</f>
        <v>264</v>
      </c>
    </row>
    <row r="37" spans="2:16" ht="15" thickBot="1">
      <c r="B37" s="73"/>
      <c r="C37" s="47" t="s">
        <v>40</v>
      </c>
      <c r="D37" s="48">
        <f aca="true" t="shared" si="14" ref="D37:P37">+(D35-D36)/D36*100</f>
        <v>22.22222222222222</v>
      </c>
      <c r="E37" s="49">
        <f t="shared" si="14"/>
        <v>133.33333333333331</v>
      </c>
      <c r="F37" s="49">
        <f t="shared" si="14"/>
        <v>-79.1044776119403</v>
      </c>
      <c r="G37" s="49">
        <f t="shared" si="14"/>
        <v>163.1578947368421</v>
      </c>
      <c r="H37" s="49">
        <f t="shared" si="14"/>
        <v>-71.42857142857143</v>
      </c>
      <c r="I37" s="49">
        <f t="shared" si="14"/>
        <v>235</v>
      </c>
      <c r="J37" s="49">
        <f t="shared" si="14"/>
        <v>-12.5</v>
      </c>
      <c r="K37" s="49">
        <f t="shared" si="14"/>
        <v>1866.6666666666667</v>
      </c>
      <c r="L37" s="49">
        <f t="shared" si="14"/>
        <v>263.15789473684214</v>
      </c>
      <c r="M37" s="49">
        <f t="shared" si="14"/>
        <v>-76.47058823529412</v>
      </c>
      <c r="N37" s="49">
        <f t="shared" si="14"/>
        <v>-85.36585365853658</v>
      </c>
      <c r="O37" s="49">
        <f t="shared" si="14"/>
        <v>258.8235294117647</v>
      </c>
      <c r="P37" s="50">
        <f t="shared" si="14"/>
        <v>38.25757575757576</v>
      </c>
    </row>
    <row r="38" spans="2:16" ht="13.5">
      <c r="B38" s="1"/>
      <c r="C38" s="1"/>
      <c r="D38" s="1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420590</cp:lastModifiedBy>
  <cp:lastPrinted>2016-04-28T06:43:45Z</cp:lastPrinted>
  <dcterms:created xsi:type="dcterms:W3CDTF">2000-12-25T02:34:54Z</dcterms:created>
  <dcterms:modified xsi:type="dcterms:W3CDTF">2016-04-28T06:43:50Z</dcterms:modified>
  <cp:category/>
  <cp:version/>
  <cp:contentType/>
  <cp:contentStatus/>
</cp:coreProperties>
</file>